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ento_zošit"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6AD86F7B-F3A8-4F5A-B4CC-0DB5F5CF5324}"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Doklady" sheetId="4" r:id="rId4"/>
    <sheet name="Spolu" sheetId="9" r:id="rId5"/>
    <sheet name="Adr" sheetId="2"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3">Doklady!$104:$104</definedName>
    <definedName name="_xlnm.Print_Titles" localSheetId="1">Príklady!$7:$7</definedName>
    <definedName name="_xlnm.Print_Titles" localSheetId="4">Spolu!$52:$52</definedName>
    <definedName name="_xlnm.Print_Area" localSheetId="9">'Avízo - vratka'!$A$1:$C$25</definedName>
    <definedName name="_xlnm.Print_Area" localSheetId="8">'Avízo - výnosy'!$A$1:$C$23</definedName>
    <definedName name="_xlnm.Print_Area" localSheetId="3">Doklady!$A:$J</definedName>
    <definedName name="_xlnm.Print_Area" localSheetId="2">Príjmy!$A$1:$D$17</definedName>
    <definedName name="_xlnm.Print_Area" localSheetId="1">Príklady!$A$1:$I$2913</definedName>
    <definedName name="_xlnm.Print_Area" localSheetId="10">Skratky!$A$1:$B$57</definedName>
    <definedName name="_xlnm.Print_Area" localSheetId="4">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2" i="1" l="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N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8" i="1"/>
  <c r="N38" i="1" s="1"/>
  <c r="J38"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B89" i="1"/>
  <c r="M89" i="1" s="1"/>
  <c r="B87" i="1"/>
  <c r="M87" i="1" s="1"/>
  <c r="B80" i="1"/>
  <c r="M80" i="1" s="1"/>
  <c r="B76" i="1"/>
  <c r="M76" i="1" s="1"/>
  <c r="B72" i="1"/>
  <c r="M72" i="1" s="1"/>
  <c r="B69" i="1"/>
  <c r="M69" i="1" s="1"/>
  <c r="B70" i="1"/>
  <c r="M70" i="1" s="1"/>
  <c r="B60" i="1"/>
  <c r="M60" i="1" s="1"/>
  <c r="B52" i="1"/>
  <c r="M52" i="1" s="1"/>
  <c r="B51" i="1"/>
  <c r="M51" i="1" s="1"/>
  <c r="B43" i="1"/>
  <c r="M43" i="1" s="1"/>
  <c r="B44" i="1"/>
  <c r="M44"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4" i="1"/>
  <c r="N94" i="1" s="1"/>
  <c r="J94" i="1"/>
  <c r="I95" i="1"/>
  <c r="N95" i="1" s="1"/>
  <c r="J95"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B21" i="1" l="1"/>
  <c r="M21" i="1" s="1"/>
  <c r="B23" i="1"/>
  <c r="M23" i="1" s="1"/>
  <c r="B24" i="1"/>
  <c r="M24" i="1" s="1"/>
  <c r="B28" i="1"/>
  <c r="M28" i="1" s="1"/>
  <c r="B29" i="1"/>
  <c r="M29" i="1" s="1"/>
  <c r="B31" i="1"/>
  <c r="M31" i="1" s="1"/>
  <c r="B35" i="1"/>
  <c r="M35" i="1" s="1"/>
  <c r="B36" i="1"/>
  <c r="M36" i="1" s="1"/>
  <c r="B40" i="1"/>
  <c r="M40" i="1" s="1"/>
  <c r="B41" i="1"/>
  <c r="M41" i="1" s="1"/>
  <c r="B92" i="1"/>
  <c r="M92" i="1" s="1"/>
  <c r="B96" i="1"/>
  <c r="M96" i="1" s="1"/>
  <c r="B114" i="1"/>
  <c r="M114" i="1" s="1"/>
  <c r="B115" i="1"/>
  <c r="M115" i="1" s="1"/>
  <c r="B116" i="1"/>
  <c r="M116" i="1" s="1"/>
  <c r="B121" i="1"/>
  <c r="M121" i="1" s="1"/>
  <c r="B122" i="1"/>
  <c r="M122" i="1" s="1"/>
  <c r="B134" i="1"/>
  <c r="M134" i="1" s="1"/>
  <c r="B135" i="1"/>
  <c r="M135" i="1" s="1"/>
  <c r="B136" i="1"/>
  <c r="M136" i="1" s="1"/>
  <c r="B137" i="1"/>
  <c r="M137" i="1" s="1"/>
  <c r="B139" i="1"/>
  <c r="M139" i="1" s="1"/>
  <c r="B141" i="1"/>
  <c r="M141" i="1" s="1"/>
  <c r="B146" i="1"/>
  <c r="M146" i="1" s="1"/>
  <c r="B148" i="1"/>
  <c r="M148" i="1" s="1"/>
  <c r="B150" i="1"/>
  <c r="M150" i="1" s="1"/>
  <c r="B189" i="1"/>
  <c r="M189" i="1" s="1"/>
  <c r="B191" i="1"/>
  <c r="M191" i="1" s="1"/>
  <c r="B202" i="1"/>
  <c r="M202" i="1" s="1"/>
  <c r="B203" i="1"/>
  <c r="M203" i="1" s="1"/>
  <c r="B218" i="1"/>
  <c r="M218" i="1" s="1"/>
  <c r="B226" i="1"/>
  <c r="M226" i="1" s="1"/>
  <c r="B227" i="1"/>
  <c r="M227" i="1" s="1"/>
  <c r="B240" i="1"/>
  <c r="M240" i="1" s="1"/>
  <c r="B243" i="1"/>
  <c r="M243" i="1" s="1"/>
  <c r="B245" i="1"/>
  <c r="M245" i="1" s="1"/>
  <c r="B254" i="1"/>
  <c r="M254" i="1" s="1"/>
  <c r="B261" i="1"/>
  <c r="M261" i="1" s="1"/>
  <c r="B263" i="1"/>
  <c r="M263" i="1" s="1"/>
  <c r="B267" i="1"/>
  <c r="M267" i="1" s="1"/>
  <c r="B273" i="1"/>
  <c r="M273" i="1" s="1"/>
  <c r="B295" i="1"/>
  <c r="M295" i="1" s="1"/>
  <c r="B297" i="1"/>
  <c r="M297" i="1" s="1"/>
  <c r="B300" i="1"/>
  <c r="M300" i="1" s="1"/>
  <c r="B302" i="1"/>
  <c r="M302" i="1" s="1"/>
  <c r="B303" i="1"/>
  <c r="M303" i="1" s="1"/>
  <c r="B308" i="1"/>
  <c r="M308" i="1" s="1"/>
  <c r="B151" i="1"/>
  <c r="M151" i="1" s="1"/>
  <c r="B157" i="1"/>
  <c r="M157" i="1" s="1"/>
  <c r="B2" i="1"/>
  <c r="M2" i="1" s="1"/>
  <c r="B274" i="1"/>
  <c r="M274" i="1" s="1"/>
  <c r="B167" i="1"/>
  <c r="M167" i="1" s="1"/>
  <c r="A14" i="10"/>
  <c r="A13" i="11"/>
  <c r="P2" i="11"/>
  <c r="P3" i="11"/>
  <c r="P4" i="11"/>
  <c r="P5" i="11"/>
  <c r="P6" i="11"/>
  <c r="P7" i="11"/>
  <c r="P8" i="11"/>
  <c r="P9" i="11"/>
  <c r="P10" i="11"/>
  <c r="P11" i="11"/>
  <c r="P12" i="11"/>
  <c r="N12" i="11"/>
  <c r="P13" i="11"/>
  <c r="N13" i="11"/>
  <c r="P1" i="11"/>
  <c r="J506" i="1"/>
  <c r="J504" i="1"/>
  <c r="J505" i="1"/>
  <c r="J507" i="1"/>
  <c r="N4" i="1"/>
  <c r="N5" i="1"/>
  <c r="N6" i="1"/>
  <c r="N7" i="1"/>
  <c r="N8" i="1"/>
  <c r="N9" i="1"/>
  <c r="N10" i="1"/>
  <c r="N11" i="1"/>
  <c r="N12" i="1"/>
  <c r="N14" i="1"/>
  <c r="N15" i="1"/>
  <c r="N16" i="1"/>
  <c r="N210" i="1"/>
  <c r="N211" i="1"/>
  <c r="N212" i="1"/>
  <c r="N230" i="1"/>
  <c r="N231" i="1"/>
  <c r="N232" i="1"/>
  <c r="N234" i="1"/>
  <c r="N233" i="1"/>
  <c r="N236" i="1"/>
  <c r="N237" i="1"/>
  <c r="N244" i="1"/>
  <c r="N249" i="1"/>
  <c r="N252" i="1"/>
  <c r="N256" i="1"/>
  <c r="N258" i="1"/>
  <c r="N259" i="1"/>
  <c r="N275" i="1"/>
  <c r="N276" i="1"/>
  <c r="N282" i="1"/>
  <c r="N283" i="1"/>
  <c r="N284" i="1"/>
  <c r="N285" i="1"/>
  <c r="N286" i="1"/>
  <c r="N287" i="1"/>
  <c r="N288" i="1"/>
  <c r="N289" i="1"/>
  <c r="N290" i="1"/>
  <c r="N292" i="1"/>
  <c r="N291" i="1"/>
  <c r="N293" i="1"/>
  <c r="N296" i="1"/>
  <c r="N304" i="1"/>
  <c r="N306" i="1"/>
  <c r="N310" i="1"/>
  <c r="N311" i="1"/>
  <c r="N313" i="1"/>
  <c r="N314" i="1"/>
  <c r="N315" i="1"/>
  <c r="N312" i="1"/>
  <c r="N239" i="1"/>
  <c r="N316" i="1"/>
  <c r="N317" i="1"/>
  <c r="N320" i="1"/>
  <c r="N321" i="1"/>
  <c r="N323" i="1"/>
  <c r="N324" i="1"/>
  <c r="N325" i="1"/>
  <c r="N326" i="1"/>
  <c r="N327" i="1"/>
  <c r="N333" i="1"/>
  <c r="N336" i="1"/>
  <c r="N337" i="1"/>
  <c r="N338" i="1"/>
  <c r="N340" i="1"/>
  <c r="N341" i="1"/>
  <c r="N342" i="1"/>
  <c r="N343" i="1"/>
  <c r="N344" i="1"/>
  <c r="N351" i="1"/>
  <c r="N352" i="1"/>
  <c r="N353" i="1"/>
  <c r="N354" i="1"/>
  <c r="N355" i="1"/>
  <c r="N356" i="1"/>
  <c r="N357" i="1"/>
  <c r="N358" i="1"/>
  <c r="N366" i="1"/>
  <c r="N367" i="1"/>
  <c r="N368" i="1"/>
  <c r="N369" i="1"/>
  <c r="N370" i="1"/>
  <c r="N372" i="1"/>
  <c r="N373" i="1"/>
  <c r="N375" i="1"/>
  <c r="N376" i="1"/>
  <c r="N377" i="1"/>
  <c r="N378" i="1"/>
  <c r="N371" i="1"/>
  <c r="N393" i="1"/>
  <c r="N397" i="1"/>
  <c r="N398" i="1"/>
  <c r="N399" i="1"/>
  <c r="N400" i="1"/>
  <c r="N401" i="1"/>
  <c r="N402" i="1"/>
  <c r="N408" i="1"/>
  <c r="N409" i="1"/>
  <c r="N412" i="1"/>
  <c r="N413" i="1"/>
  <c r="N445" i="1"/>
  <c r="N446" i="1"/>
  <c r="N447" i="1"/>
  <c r="N448" i="1"/>
  <c r="N449" i="1"/>
  <c r="N450" i="1"/>
  <c r="N452" i="1"/>
  <c r="N453" i="1"/>
  <c r="N454" i="1"/>
  <c r="N455" i="1"/>
  <c r="N457" i="1"/>
  <c r="N458" i="1"/>
  <c r="N466" i="1"/>
  <c r="N467" i="1"/>
  <c r="N468" i="1"/>
  <c r="N469" i="1"/>
  <c r="N494" i="1"/>
  <c r="N499" i="1"/>
  <c r="N500" i="1"/>
  <c r="N501" i="1"/>
  <c r="N502" i="1"/>
  <c r="N503" i="1"/>
  <c r="I504" i="1"/>
  <c r="N504" i="1" s="1"/>
  <c r="I505" i="1"/>
  <c r="N505" i="1" s="1"/>
  <c r="N295" i="1"/>
  <c r="N297" i="1"/>
  <c r="N302" i="1"/>
  <c r="N419" i="1"/>
  <c r="N439" i="1"/>
  <c r="N261" i="1"/>
  <c r="N260" i="1"/>
  <c r="N279" i="1"/>
  <c r="N348" i="1"/>
  <c r="N386" i="1"/>
  <c r="N385" i="1"/>
  <c r="N391" i="1"/>
  <c r="N443" i="1"/>
  <c r="N225" i="1"/>
  <c r="N222" i="1"/>
  <c r="N328" i="1"/>
  <c r="N379" i="1"/>
  <c r="N394" i="1"/>
  <c r="N403" i="1"/>
  <c r="N441" i="1"/>
  <c r="N308" i="1"/>
  <c r="N216" i="1"/>
  <c r="N277" i="1"/>
  <c r="N389" i="1"/>
  <c r="N484" i="1"/>
  <c r="N489" i="1"/>
  <c r="N218" i="1"/>
  <c r="N226" i="1"/>
  <c r="N241" i="1"/>
  <c r="N253" i="1"/>
  <c r="N257" i="1"/>
  <c r="N294" i="1"/>
  <c r="N301" i="1"/>
  <c r="N2" i="1"/>
  <c r="N207" i="1"/>
  <c r="N213" i="1"/>
  <c r="N215" i="1"/>
  <c r="N248" i="1"/>
  <c r="N278" i="1"/>
  <c r="N18" i="1"/>
  <c r="N17" i="1"/>
  <c r="N318" i="1"/>
  <c r="N329" i="1"/>
  <c r="N334" i="1"/>
  <c r="N345" i="1"/>
  <c r="N347" i="1"/>
  <c r="N359" i="1"/>
  <c r="N362" i="1"/>
  <c r="N380" i="1"/>
  <c r="N382" i="1"/>
  <c r="N384" i="1"/>
  <c r="N390" i="1"/>
  <c r="N395" i="1"/>
  <c r="N410" i="1"/>
  <c r="N414" i="1"/>
  <c r="N426" i="1"/>
  <c r="N428" i="1"/>
  <c r="N430" i="1"/>
  <c r="N433" i="1"/>
  <c r="N436" i="1"/>
  <c r="N438" i="1"/>
  <c r="N461" i="1"/>
  <c r="N463" i="1"/>
  <c r="N470" i="1"/>
  <c r="N492" i="1"/>
  <c r="I506" i="1"/>
  <c r="N506" i="1" s="1"/>
  <c r="N19" i="1"/>
  <c r="N298" i="1"/>
  <c r="N415" i="1"/>
  <c r="N459" i="1"/>
  <c r="N471" i="1"/>
  <c r="N472" i="1"/>
  <c r="N475" i="1"/>
  <c r="N476" i="1"/>
  <c r="N477" i="1"/>
  <c r="N485" i="1"/>
  <c r="N486" i="1"/>
  <c r="N487" i="1"/>
  <c r="N220" i="1"/>
  <c r="I507" i="1"/>
  <c r="I508" i="1"/>
  <c r="N508" i="1" s="1"/>
  <c r="I509" i="1"/>
  <c r="N509" i="1" s="1"/>
  <c r="I510" i="1"/>
  <c r="N510" i="1" s="1"/>
  <c r="I511" i="1"/>
  <c r="N511" i="1" s="1"/>
  <c r="I512" i="1"/>
  <c r="I513" i="1"/>
  <c r="I514" i="1"/>
  <c r="N514" i="1" s="1"/>
  <c r="I515" i="1"/>
  <c r="N515" i="1" s="1"/>
  <c r="I516" i="1"/>
  <c r="N516" i="1" s="1"/>
  <c r="I517" i="1"/>
  <c r="N517" i="1" s="1"/>
  <c r="I518" i="1"/>
  <c r="N518" i="1" s="1"/>
  <c r="I519" i="1"/>
  <c r="I520" i="1"/>
  <c r="N520" i="1" s="1"/>
  <c r="I521" i="1"/>
  <c r="N521" i="1" s="1"/>
  <c r="I522" i="1"/>
  <c r="N522" i="1" s="1"/>
  <c r="I523" i="1"/>
  <c r="I524" i="1"/>
  <c r="I525" i="1"/>
  <c r="I526" i="1"/>
  <c r="I527" i="1"/>
  <c r="N527" i="1" s="1"/>
  <c r="I528" i="1"/>
  <c r="N528" i="1" s="1"/>
  <c r="I529" i="1"/>
  <c r="I530" i="1"/>
  <c r="N530" i="1" s="1"/>
  <c r="I531" i="1"/>
  <c r="I532" i="1"/>
  <c r="N532" i="1" s="1"/>
  <c r="I533" i="1"/>
  <c r="N533" i="1" s="1"/>
  <c r="I534" i="1"/>
  <c r="N534" i="1" s="1"/>
  <c r="I535" i="1"/>
  <c r="I536" i="1"/>
  <c r="I537" i="1"/>
  <c r="I538" i="1"/>
  <c r="I539" i="1"/>
  <c r="N539" i="1" s="1"/>
  <c r="I540" i="1"/>
  <c r="N540" i="1" s="1"/>
  <c r="I541" i="1"/>
  <c r="N541" i="1" s="1"/>
  <c r="I542" i="1"/>
  <c r="N542" i="1" s="1"/>
  <c r="I543" i="1"/>
  <c r="I544" i="1"/>
  <c r="N544" i="1" s="1"/>
  <c r="I545" i="1"/>
  <c r="N545" i="1" s="1"/>
  <c r="I546" i="1"/>
  <c r="N546" i="1" s="1"/>
  <c r="I547" i="1"/>
  <c r="I548" i="1"/>
  <c r="I549" i="1"/>
  <c r="I550" i="1"/>
  <c r="I551" i="1"/>
  <c r="N551" i="1" s="1"/>
  <c r="I552" i="1"/>
  <c r="N552" i="1" s="1"/>
  <c r="I553" i="1"/>
  <c r="N553" i="1" s="1"/>
  <c r="I554" i="1"/>
  <c r="N554" i="1" s="1"/>
  <c r="I555" i="1"/>
  <c r="N555" i="1" s="1"/>
  <c r="I556" i="1"/>
  <c r="N556" i="1" s="1"/>
  <c r="I557" i="1"/>
  <c r="N557" i="1" s="1"/>
  <c r="I558" i="1"/>
  <c r="I559" i="1"/>
  <c r="I560" i="1"/>
  <c r="I561" i="1"/>
  <c r="I562" i="1"/>
  <c r="I563" i="1"/>
  <c r="N563" i="1" s="1"/>
  <c r="I564" i="1"/>
  <c r="N564" i="1" s="1"/>
  <c r="I565" i="1"/>
  <c r="N565" i="1" s="1"/>
  <c r="I566" i="1"/>
  <c r="N566" i="1" s="1"/>
  <c r="I567" i="1"/>
  <c r="N567" i="1" s="1"/>
  <c r="I568" i="1"/>
  <c r="N568" i="1" s="1"/>
  <c r="I569" i="1"/>
  <c r="I570" i="1"/>
  <c r="I571" i="1"/>
  <c r="I572" i="1"/>
  <c r="I573" i="1"/>
  <c r="I574" i="1"/>
  <c r="I575" i="1"/>
  <c r="N575" i="1" s="1"/>
  <c r="I576" i="1"/>
  <c r="N576" i="1" s="1"/>
  <c r="I577" i="1"/>
  <c r="I578" i="1"/>
  <c r="N578" i="1" s="1"/>
  <c r="I579" i="1"/>
  <c r="N579" i="1" s="1"/>
  <c r="I580" i="1"/>
  <c r="N580" i="1" s="1"/>
  <c r="I581" i="1"/>
  <c r="I582" i="1"/>
  <c r="I583" i="1"/>
  <c r="I584" i="1"/>
  <c r="I585" i="1"/>
  <c r="I586" i="1"/>
  <c r="N586" i="1" s="1"/>
  <c r="I587" i="1"/>
  <c r="N587" i="1" s="1"/>
  <c r="I588" i="1"/>
  <c r="N588" i="1" s="1"/>
  <c r="I589" i="1"/>
  <c r="N589" i="1" s="1"/>
  <c r="I590" i="1"/>
  <c r="N590" i="1" s="1"/>
  <c r="I591" i="1"/>
  <c r="N591" i="1" s="1"/>
  <c r="I592" i="1"/>
  <c r="I593" i="1"/>
  <c r="I594" i="1"/>
  <c r="I595" i="1"/>
  <c r="I596" i="1"/>
  <c r="I597" i="1"/>
  <c r="I598" i="1"/>
  <c r="I599" i="1"/>
  <c r="N599" i="1" s="1"/>
  <c r="I600" i="1"/>
  <c r="N600" i="1" s="1"/>
  <c r="I601" i="1"/>
  <c r="N601" i="1" s="1"/>
  <c r="I602" i="1"/>
  <c r="N602" i="1" s="1"/>
  <c r="I603" i="1"/>
  <c r="N603" i="1" s="1"/>
  <c r="I604" i="1"/>
  <c r="I605" i="1"/>
  <c r="I606" i="1"/>
  <c r="I607" i="1"/>
  <c r="I608" i="1"/>
  <c r="I609" i="1"/>
  <c r="I610" i="1"/>
  <c r="N610" i="1" s="1"/>
  <c r="I611" i="1"/>
  <c r="N611" i="1" s="1"/>
  <c r="I612" i="1"/>
  <c r="N612" i="1" s="1"/>
  <c r="I613" i="1"/>
  <c r="N613"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08" i="1"/>
  <c r="N219" i="1"/>
  <c r="N263" i="1"/>
  <c r="N300" i="1"/>
  <c r="N387" i="1"/>
  <c r="N388" i="1"/>
  <c r="N392" i="1"/>
  <c r="N396" i="1"/>
  <c r="N405" i="1"/>
  <c r="N303" i="1"/>
  <c r="N274" i="1"/>
  <c r="N406" i="1"/>
  <c r="N411" i="1"/>
  <c r="N281" i="1"/>
  <c r="N417" i="1"/>
  <c r="N420" i="1"/>
  <c r="N209" i="1"/>
  <c r="N422" i="1"/>
  <c r="N214" i="1"/>
  <c r="N424" i="1"/>
  <c r="N425" i="1"/>
  <c r="N491" i="1"/>
  <c r="N427" i="1"/>
  <c r="N431" i="1"/>
  <c r="N305" i="1"/>
  <c r="N250" i="1"/>
  <c r="N435" i="1"/>
  <c r="N437" i="1"/>
  <c r="N280" i="1"/>
  <c r="N251" i="1"/>
  <c r="N238" i="1"/>
  <c r="N332" i="1"/>
  <c r="N440" i="1"/>
  <c r="N460" i="1"/>
  <c r="N240" i="1"/>
  <c r="N462" i="1"/>
  <c r="N464" i="1"/>
  <c r="N227" i="1"/>
  <c r="N465" i="1"/>
  <c r="N481" i="1"/>
  <c r="N319" i="1"/>
  <c r="N482" i="1"/>
  <c r="N330" i="1"/>
  <c r="N331" i="1"/>
  <c r="N335" i="1"/>
  <c r="N346" i="1"/>
  <c r="N349" i="1"/>
  <c r="N360" i="1"/>
  <c r="N473" i="1"/>
  <c r="N247" i="1"/>
  <c r="N493" i="1"/>
  <c r="N245" i="1"/>
  <c r="N496" i="1"/>
  <c r="N444" i="1"/>
  <c r="N434" i="1"/>
  <c r="N363" i="1"/>
  <c r="N364" i="1"/>
  <c r="N221" i="1"/>
  <c r="N229" i="1"/>
  <c r="N20" i="1"/>
  <c r="N254" i="1"/>
  <c r="N350" i="1"/>
  <c r="N381" i="1"/>
  <c r="N416" i="1"/>
  <c r="N429" i="1"/>
  <c r="N365" i="1"/>
  <c r="N262" i="1"/>
  <c r="N497" i="1"/>
  <c r="N488" i="1"/>
  <c r="N243" i="1"/>
  <c r="N383" i="1"/>
  <c r="N407" i="1"/>
  <c r="N498" i="1"/>
  <c r="N246" i="1"/>
  <c r="N242" i="1"/>
  <c r="N223" i="1"/>
  <c r="N224" i="1"/>
  <c r="N21" i="1"/>
  <c r="N264" i="1"/>
  <c r="N265" i="1"/>
  <c r="N266" i="1"/>
  <c r="N267" i="1"/>
  <c r="N268" i="1"/>
  <c r="N269" i="1"/>
  <c r="N271" i="1"/>
  <c r="N272" i="1"/>
  <c r="N273" i="1"/>
  <c r="N307" i="1"/>
  <c r="N270" i="1"/>
  <c r="N299" i="1"/>
  <c r="N217" i="1"/>
  <c r="N228" i="1"/>
  <c r="N255" i="1"/>
  <c r="N309" i="1"/>
  <c r="H3" i="7"/>
  <c r="I4" i="9"/>
  <c r="L129" i="9"/>
  <c r="J129" i="9"/>
  <c r="H130" i="9"/>
  <c r="N14" i="11"/>
  <c r="N15" i="11"/>
  <c r="N16" i="11"/>
  <c r="N17" i="11"/>
  <c r="N18" i="11"/>
  <c r="N19" i="11"/>
  <c r="N456" i="1"/>
  <c r="N235" i="1"/>
  <c r="N339" i="1"/>
  <c r="N3" i="1"/>
  <c r="L455" i="1"/>
  <c r="B455" i="1"/>
  <c r="M455" i="1" s="1"/>
  <c r="L254" i="1"/>
  <c r="L213" i="1"/>
  <c r="B213" i="1"/>
  <c r="M213" i="1" s="1"/>
  <c r="L489" i="1"/>
  <c r="B489" i="1"/>
  <c r="M489" i="1" s="1"/>
  <c r="L279" i="1"/>
  <c r="B279" i="1"/>
  <c r="M279" i="1" s="1"/>
  <c r="L331" i="1"/>
  <c r="B331" i="1"/>
  <c r="M331" i="1" s="1"/>
  <c r="L451" i="1"/>
  <c r="L249" i="1"/>
  <c r="L252" i="1"/>
  <c r="L256" i="1"/>
  <c r="L258" i="1"/>
  <c r="L259" i="1"/>
  <c r="L275" i="1"/>
  <c r="L276" i="1"/>
  <c r="L282" i="1"/>
  <c r="B236" i="1"/>
  <c r="M236" i="1" s="1"/>
  <c r="B154" i="1"/>
  <c r="M154" i="1" s="1"/>
  <c r="B215" i="1"/>
  <c r="M215" i="1" s="1"/>
  <c r="B230" i="1"/>
  <c r="M230" i="1" s="1"/>
  <c r="B237" i="1"/>
  <c r="M237" i="1" s="1"/>
  <c r="B244" i="1"/>
  <c r="M244" i="1" s="1"/>
  <c r="B314" i="1"/>
  <c r="M314" i="1" s="1"/>
  <c r="B229" i="1"/>
  <c r="M229" i="1" s="1"/>
  <c r="B156" i="1"/>
  <c r="M156" i="1" s="1"/>
  <c r="B503" i="1"/>
  <c r="M503" i="1" s="1"/>
  <c r="B500" i="1"/>
  <c r="M500" i="1" s="1"/>
  <c r="B502" i="1"/>
  <c r="M502" i="1" s="1"/>
  <c r="B283" i="1"/>
  <c r="M283" i="1" s="1"/>
  <c r="B310" i="1"/>
  <c r="M310" i="1" s="1"/>
  <c r="B324" i="1"/>
  <c r="M324" i="1" s="1"/>
  <c r="B119" i="1"/>
  <c r="M119" i="1" s="1"/>
  <c r="B293" i="1"/>
  <c r="M293" i="1" s="1"/>
  <c r="B312" i="1"/>
  <c r="M312" i="1" s="1"/>
  <c r="B352" i="1"/>
  <c r="M352" i="1" s="1"/>
  <c r="B440" i="1"/>
  <c r="M440" i="1" s="1"/>
  <c r="B286" i="1"/>
  <c r="M286" i="1" s="1"/>
  <c r="B326" i="1"/>
  <c r="M326" i="1" s="1"/>
  <c r="B494" i="1"/>
  <c r="M494" i="1" s="1"/>
  <c r="B499" i="1"/>
  <c r="M499" i="1" s="1"/>
  <c r="B376" i="1"/>
  <c r="M376" i="1" s="1"/>
  <c r="B180" i="1"/>
  <c r="M180" i="1" s="1"/>
  <c r="B26" i="1"/>
  <c r="M26" i="1" s="1"/>
  <c r="B27" i="1"/>
  <c r="M27" i="1" s="1"/>
  <c r="B392" i="1"/>
  <c r="M392" i="1" s="1"/>
  <c r="B78" i="1"/>
  <c r="M78" i="1" s="1"/>
  <c r="B79" i="1"/>
  <c r="M79" i="1" s="1"/>
  <c r="B377" i="1"/>
  <c r="M377" i="1" s="1"/>
  <c r="B488" i="1"/>
  <c r="M488" i="1" s="1"/>
  <c r="B224" i="1"/>
  <c r="M224" i="1" s="1"/>
  <c r="B47" i="1"/>
  <c r="M47" i="1" s="1"/>
  <c r="B462" i="1"/>
  <c r="M462" i="1" s="1"/>
  <c r="B464" i="1"/>
  <c r="M464" i="1" s="1"/>
  <c r="B221" i="1"/>
  <c r="M221" i="1" s="1"/>
  <c r="B217" i="1"/>
  <c r="M217" i="1" s="1"/>
  <c r="B152" i="1"/>
  <c r="M152" i="1" s="1"/>
  <c r="B3" i="1"/>
  <c r="M3" i="1" s="1"/>
  <c r="B132" i="1"/>
  <c r="M132" i="1" s="1"/>
  <c r="B147" i="1"/>
  <c r="M147" i="1" s="1"/>
  <c r="B149" i="1"/>
  <c r="M149" i="1" s="1"/>
  <c r="B187" i="1"/>
  <c r="M187" i="1" s="1"/>
  <c r="B188" i="1"/>
  <c r="M188" i="1" s="1"/>
  <c r="B212" i="1"/>
  <c r="M212" i="1" s="1"/>
  <c r="B198" i="1"/>
  <c r="M198" i="1" s="1"/>
  <c r="B104" i="1"/>
  <c r="M104" i="1" s="1"/>
  <c r="B111" i="1"/>
  <c r="M111" i="1" s="1"/>
  <c r="B126" i="1"/>
  <c r="M126" i="1" s="1"/>
  <c r="B127" i="1"/>
  <c r="M127" i="1" s="1"/>
  <c r="B165" i="1"/>
  <c r="M165" i="1" s="1"/>
  <c r="B349" i="1"/>
  <c r="M349" i="1" s="1"/>
  <c r="B364" i="1"/>
  <c r="M364" i="1" s="1"/>
  <c r="B133" i="1"/>
  <c r="M133" i="1" s="1"/>
  <c r="B497" i="1"/>
  <c r="M497" i="1" s="1"/>
  <c r="B355" i="1"/>
  <c r="M355" i="1" s="1"/>
  <c r="B398" i="1"/>
  <c r="M398" i="1" s="1"/>
  <c r="B469" i="1"/>
  <c r="M469" i="1" s="1"/>
  <c r="B385" i="1"/>
  <c r="M385" i="1" s="1"/>
  <c r="B63" i="1"/>
  <c r="M63" i="1" s="1"/>
  <c r="B277" i="1"/>
  <c r="M277" i="1" s="1"/>
  <c r="B389" i="1"/>
  <c r="M389" i="1" s="1"/>
  <c r="B55" i="1"/>
  <c r="M55" i="1" s="1"/>
  <c r="B64" i="1"/>
  <c r="M64" i="1" s="1"/>
  <c r="B108" i="1"/>
  <c r="M108" i="1" s="1"/>
  <c r="B163" i="1"/>
  <c r="M163" i="1" s="1"/>
  <c r="B482" i="1"/>
  <c r="M482" i="1" s="1"/>
  <c r="B204" i="1"/>
  <c r="M204" i="1" s="1"/>
  <c r="B280" i="1"/>
  <c r="M280" i="1" s="1"/>
  <c r="B319" i="1"/>
  <c r="M319" i="1" s="1"/>
  <c r="B171" i="1"/>
  <c r="M171" i="1" s="1"/>
  <c r="B118" i="1"/>
  <c r="M118" i="1" s="1"/>
  <c r="B93" i="1"/>
  <c r="M93" i="1" s="1"/>
  <c r="B103" i="1"/>
  <c r="M103" i="1" s="1"/>
  <c r="B363" i="1"/>
  <c r="M363" i="1" s="1"/>
  <c r="B281" i="1"/>
  <c r="M281" i="1" s="1"/>
  <c r="B350" i="1"/>
  <c r="M350" i="1" s="1"/>
  <c r="B33" i="1"/>
  <c r="M33" i="1" s="1"/>
  <c r="B330" i="1"/>
  <c r="M330" i="1" s="1"/>
  <c r="B467" i="1"/>
  <c r="M467" i="1" s="1"/>
  <c r="B56" i="1"/>
  <c r="M56" i="1" s="1"/>
  <c r="B91" i="1"/>
  <c r="M91" i="1" s="1"/>
  <c r="B75" i="1"/>
  <c r="M75" i="1" s="1"/>
  <c r="B107" i="1"/>
  <c r="M107" i="1" s="1"/>
  <c r="B128" i="1"/>
  <c r="M128" i="1" s="1"/>
  <c r="B311" i="1"/>
  <c r="M311" i="1" s="1"/>
  <c r="B371" i="1"/>
  <c r="M371" i="1" s="1"/>
  <c r="B393" i="1"/>
  <c r="M393" i="1" s="1"/>
  <c r="B451" i="1"/>
  <c r="M451" i="1" s="1"/>
  <c r="B249" i="1"/>
  <c r="M249" i="1" s="1"/>
  <c r="B252" i="1"/>
  <c r="M252" i="1" s="1"/>
  <c r="B256" i="1"/>
  <c r="M256" i="1" s="1"/>
  <c r="B258" i="1"/>
  <c r="M258" i="1" s="1"/>
  <c r="B259" i="1"/>
  <c r="M259" i="1" s="1"/>
  <c r="B275" i="1"/>
  <c r="M275" i="1" s="1"/>
  <c r="B276" i="1"/>
  <c r="M276" i="1" s="1"/>
  <c r="B282" i="1"/>
  <c r="M282" i="1" s="1"/>
  <c r="B131" i="1"/>
  <c r="M131" i="1" s="1"/>
  <c r="B251" i="1"/>
  <c r="M251" i="1" s="1"/>
  <c r="B234" i="1"/>
  <c r="M234" i="1" s="1"/>
  <c r="B231" i="1"/>
  <c r="M231" i="1" s="1"/>
  <c r="B232" i="1"/>
  <c r="M232" i="1" s="1"/>
  <c r="B296" i="1"/>
  <c r="M296" i="1" s="1"/>
  <c r="B177" i="1"/>
  <c r="M177" i="1" s="1"/>
  <c r="B71" i="1"/>
  <c r="M71" i="1" s="1"/>
  <c r="B427" i="1"/>
  <c r="M427" i="1" s="1"/>
  <c r="B431" i="1"/>
  <c r="M431" i="1" s="1"/>
  <c r="B437" i="1"/>
  <c r="M437" i="1" s="1"/>
  <c r="B496" i="1"/>
  <c r="M496"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28" i="1"/>
  <c r="M228" i="1" s="1"/>
  <c r="L228" i="1"/>
  <c r="L236" i="1"/>
  <c r="L215" i="1"/>
  <c r="L230" i="1"/>
  <c r="L237" i="1"/>
  <c r="L244" i="1"/>
  <c r="B155" i="1"/>
  <c r="M155" i="1" s="1"/>
  <c r="L308" i="1"/>
  <c r="B439" i="1"/>
  <c r="M439" i="1" s="1"/>
  <c r="L439" i="1"/>
  <c r="B182" i="1"/>
  <c r="M182" i="1" s="1"/>
  <c r="L262" i="1"/>
  <c r="L243" i="1"/>
  <c r="B381" i="1"/>
  <c r="M381" i="1" s="1"/>
  <c r="L381" i="1"/>
  <c r="B416" i="1"/>
  <c r="M416" i="1" s="1"/>
  <c r="L416" i="1"/>
  <c r="B407" i="1"/>
  <c r="M407" i="1" s="1"/>
  <c r="L407" i="1"/>
  <c r="B498" i="1"/>
  <c r="M498" i="1" s="1"/>
  <c r="L498" i="1"/>
  <c r="B153" i="1"/>
  <c r="M153" i="1" s="1"/>
  <c r="B291" i="1"/>
  <c r="M291" i="1" s="1"/>
  <c r="L291" i="1"/>
  <c r="B239" i="1"/>
  <c r="M239" i="1" s="1"/>
  <c r="L239" i="1"/>
  <c r="B168" i="1"/>
  <c r="M168" i="1" s="1"/>
  <c r="B59" i="1"/>
  <c r="M59" i="1" s="1"/>
  <c r="B353" i="1"/>
  <c r="M353" i="1" s="1"/>
  <c r="L353" i="1"/>
  <c r="L314" i="1"/>
  <c r="L229" i="1"/>
  <c r="B173" i="1"/>
  <c r="M173" i="1" s="1"/>
  <c r="B181" i="1"/>
  <c r="M181" i="1" s="1"/>
  <c r="B374" i="1"/>
  <c r="M374" i="1" s="1"/>
  <c r="N374" i="1"/>
  <c r="L374" i="1"/>
  <c r="B250" i="1"/>
  <c r="M250" i="1" s="1"/>
  <c r="L250" i="1"/>
  <c r="B397" i="1"/>
  <c r="M397" i="1" s="1"/>
  <c r="L397" i="1"/>
  <c r="L503" i="1"/>
  <c r="B45" i="1"/>
  <c r="M45" i="1" s="1"/>
  <c r="L297" i="1"/>
  <c r="L500" i="1"/>
  <c r="B346" i="1"/>
  <c r="M346" i="1" s="1"/>
  <c r="L346" i="1"/>
  <c r="B313" i="1"/>
  <c r="M313" i="1" s="1"/>
  <c r="L313" i="1"/>
  <c r="L502" i="1"/>
  <c r="L283" i="1"/>
  <c r="L310" i="1"/>
  <c r="L324" i="1"/>
  <c r="L216" i="1"/>
  <c r="L293" i="1"/>
  <c r="L312" i="1"/>
  <c r="L352" i="1"/>
  <c r="L440" i="1"/>
  <c r="L286" i="1"/>
  <c r="L326" i="1"/>
  <c r="L494" i="1"/>
  <c r="L499" i="1"/>
  <c r="L376" i="1"/>
  <c r="L295" i="1"/>
  <c r="L302" i="1"/>
  <c r="L392" i="1"/>
  <c r="L377" i="1"/>
  <c r="L488" i="1"/>
  <c r="L224" i="1"/>
  <c r="L462" i="1"/>
  <c r="L464" i="1"/>
  <c r="L221" i="1"/>
  <c r="L217" i="1"/>
  <c r="L3" i="1"/>
  <c r="L212" i="1"/>
  <c r="B247" i="1"/>
  <c r="M247" i="1" s="1"/>
  <c r="L247" i="1"/>
  <c r="B383" i="1"/>
  <c r="M383" i="1" s="1"/>
  <c r="L383" i="1"/>
  <c r="B255" i="1"/>
  <c r="M255" i="1" s="1"/>
  <c r="L255" i="1"/>
  <c r="B441" i="1"/>
  <c r="M441" i="1" s="1"/>
  <c r="L441" i="1"/>
  <c r="B387" i="1"/>
  <c r="M387" i="1" s="1"/>
  <c r="L387" i="1"/>
  <c r="B325" i="1"/>
  <c r="M325" i="1" s="1"/>
  <c r="L325" i="1"/>
  <c r="B102" i="1"/>
  <c r="M102" i="1" s="1"/>
  <c r="B460" i="1"/>
  <c r="M460" i="1" s="1"/>
  <c r="L460" i="1"/>
  <c r="B101" i="1"/>
  <c r="M101" i="1" s="1"/>
  <c r="B361" i="1"/>
  <c r="M361" i="1" s="1"/>
  <c r="L361" i="1"/>
  <c r="L349" i="1"/>
  <c r="B360" i="1"/>
  <c r="M360" i="1" s="1"/>
  <c r="L360" i="1"/>
  <c r="B378" i="1"/>
  <c r="M378" i="1" s="1"/>
  <c r="L378" i="1"/>
  <c r="B335" i="1"/>
  <c r="M335" i="1" s="1"/>
  <c r="L335" i="1"/>
  <c r="L364" i="1"/>
  <c r="B185" i="1"/>
  <c r="M185" i="1" s="1"/>
  <c r="B465" i="1"/>
  <c r="M465" i="1" s="1"/>
  <c r="L465" i="1"/>
  <c r="B481" i="1"/>
  <c r="M481" i="1" s="1"/>
  <c r="L481" i="1"/>
  <c r="B186" i="1"/>
  <c r="M186" i="1" s="1"/>
  <c r="L497" i="1"/>
  <c r="L355" i="1"/>
  <c r="L398" i="1"/>
  <c r="L469" i="1"/>
  <c r="B444" i="1"/>
  <c r="M444" i="1" s="1"/>
  <c r="L444" i="1"/>
  <c r="B434" i="1"/>
  <c r="M434" i="1" s="1"/>
  <c r="L434" i="1"/>
  <c r="B205" i="1"/>
  <c r="M205" i="1" s="1"/>
  <c r="B209" i="1"/>
  <c r="M209" i="1" s="1"/>
  <c r="L209" i="1"/>
  <c r="B14" i="1"/>
  <c r="M14" i="1" s="1"/>
  <c r="L14" i="1"/>
  <c r="B15" i="1"/>
  <c r="M15" i="1" s="1"/>
  <c r="L15" i="1"/>
  <c r="B473" i="1"/>
  <c r="M473" i="1" s="1"/>
  <c r="L473" i="1"/>
  <c r="B66" i="1"/>
  <c r="M66" i="1" s="1"/>
  <c r="B129" i="1"/>
  <c r="M129" i="1" s="1"/>
  <c r="L240" i="1"/>
  <c r="B429" i="1"/>
  <c r="M429" i="1" s="1"/>
  <c r="L429" i="1"/>
  <c r="B130" i="1"/>
  <c r="M130" i="1" s="1"/>
  <c r="B452" i="1"/>
  <c r="M452" i="1" s="1"/>
  <c r="L452" i="1"/>
  <c r="L385" i="1"/>
  <c r="B365" i="1"/>
  <c r="M365" i="1" s="1"/>
  <c r="L365" i="1"/>
  <c r="B284" i="1"/>
  <c r="M284" i="1" s="1"/>
  <c r="L284" i="1"/>
  <c r="L277" i="1"/>
  <c r="L389" i="1"/>
  <c r="B285" i="1"/>
  <c r="M285" i="1" s="1"/>
  <c r="L285" i="1"/>
  <c r="L261" i="1"/>
  <c r="B246" i="1"/>
  <c r="M246" i="1" s="1"/>
  <c r="L246" i="1"/>
  <c r="B242" i="1"/>
  <c r="M242" i="1" s="1"/>
  <c r="L242" i="1"/>
  <c r="B58" i="1"/>
  <c r="M58" i="1" s="1"/>
  <c r="B201" i="1"/>
  <c r="M201" i="1" s="1"/>
  <c r="B419" i="1"/>
  <c r="M419" i="1" s="1"/>
  <c r="L419" i="1"/>
  <c r="B164" i="1"/>
  <c r="M164" i="1" s="1"/>
  <c r="B183" i="1"/>
  <c r="M183" i="1" s="1"/>
  <c r="B68" i="1"/>
  <c r="M68" i="1" s="1"/>
  <c r="L218" i="1"/>
  <c r="L226" i="1"/>
  <c r="L482" i="1"/>
  <c r="B456" i="1"/>
  <c r="M456" i="1" s="1"/>
  <c r="L456" i="1"/>
  <c r="B457" i="1"/>
  <c r="M457" i="1" s="1"/>
  <c r="L457" i="1"/>
  <c r="B504" i="1"/>
  <c r="M504" i="1" s="1"/>
  <c r="L504" i="1"/>
  <c r="B391" i="1"/>
  <c r="M391" i="1" s="1"/>
  <c r="L391" i="1"/>
  <c r="B53" i="1"/>
  <c r="M53" i="1" s="1"/>
  <c r="B402" i="1"/>
  <c r="M402" i="1" s="1"/>
  <c r="L402" i="1"/>
  <c r="B9" i="1"/>
  <c r="M9" i="1" s="1"/>
  <c r="L9" i="1"/>
  <c r="B409" i="1"/>
  <c r="M409" i="1" s="1"/>
  <c r="L409" i="1"/>
  <c r="B366" i="1"/>
  <c r="M366" i="1" s="1"/>
  <c r="L366" i="1"/>
  <c r="B368" i="1"/>
  <c r="M368" i="1" s="1"/>
  <c r="L368" i="1"/>
  <c r="B11" i="1"/>
  <c r="M11" i="1" s="1"/>
  <c r="L11" i="1"/>
  <c r="B85" i="1"/>
  <c r="M85" i="1" s="1"/>
  <c r="B159" i="1"/>
  <c r="M159" i="1" s="1"/>
  <c r="B90" i="1"/>
  <c r="M90" i="1" s="1"/>
  <c r="B370" i="1"/>
  <c r="M370" i="1" s="1"/>
  <c r="L370" i="1"/>
  <c r="B373" i="1"/>
  <c r="M373" i="1" s="1"/>
  <c r="L373" i="1"/>
  <c r="B400" i="1"/>
  <c r="M400" i="1" s="1"/>
  <c r="L400" i="1"/>
  <c r="B317" i="1"/>
  <c r="M317" i="1" s="1"/>
  <c r="L317" i="1"/>
  <c r="B357" i="1"/>
  <c r="M357" i="1" s="1"/>
  <c r="L357" i="1"/>
  <c r="B97" i="1"/>
  <c r="M97" i="1" s="1"/>
  <c r="B208" i="1"/>
  <c r="M208" i="1" s="1"/>
  <c r="L208" i="1"/>
  <c r="B219" i="1"/>
  <c r="M219" i="1" s="1"/>
  <c r="L219" i="1"/>
  <c r="B223" i="1"/>
  <c r="M223" i="1" s="1"/>
  <c r="L223" i="1"/>
  <c r="B112" i="1"/>
  <c r="M112" i="1" s="1"/>
  <c r="B388" i="1"/>
  <c r="M388" i="1" s="1"/>
  <c r="L388" i="1"/>
  <c r="B396" i="1"/>
  <c r="M396" i="1" s="1"/>
  <c r="L396" i="1"/>
  <c r="B405" i="1"/>
  <c r="M405" i="1" s="1"/>
  <c r="L405" i="1"/>
  <c r="L21" i="1"/>
  <c r="B264" i="1"/>
  <c r="M264" i="1" s="1"/>
  <c r="L264" i="1"/>
  <c r="B265" i="1"/>
  <c r="M265" i="1" s="1"/>
  <c r="L265" i="1"/>
  <c r="B61" i="1"/>
  <c r="M61" i="1" s="1"/>
  <c r="B77" i="1"/>
  <c r="M77" i="1" s="1"/>
  <c r="L280" i="1"/>
  <c r="B81" i="1"/>
  <c r="M81" i="1" s="1"/>
  <c r="B266" i="1"/>
  <c r="M266" i="1" s="1"/>
  <c r="L266" i="1"/>
  <c r="L267" i="1"/>
  <c r="B82" i="1"/>
  <c r="M82" i="1" s="1"/>
  <c r="B83" i="1"/>
  <c r="M83" i="1" s="1"/>
  <c r="L273" i="1"/>
  <c r="L319" i="1"/>
  <c r="L274" i="1"/>
  <c r="B88" i="1"/>
  <c r="M88" i="1" s="1"/>
  <c r="B192" i="1"/>
  <c r="M192" i="1" s="1"/>
  <c r="B210" i="1"/>
  <c r="M210" i="1" s="1"/>
  <c r="L210" i="1"/>
  <c r="L363" i="1"/>
  <c r="L281" i="1"/>
  <c r="B211" i="1"/>
  <c r="M211" i="1" s="1"/>
  <c r="L211" i="1"/>
  <c r="B287" i="1"/>
  <c r="M287" i="1" s="1"/>
  <c r="L287" i="1"/>
  <c r="B268" i="1"/>
  <c r="M268" i="1" s="1"/>
  <c r="L268" i="1"/>
  <c r="B288" i="1"/>
  <c r="M288" i="1" s="1"/>
  <c r="L288" i="1"/>
  <c r="B289" i="1"/>
  <c r="M289" i="1" s="1"/>
  <c r="L289" i="1"/>
  <c r="L350" i="1"/>
  <c r="B290" i="1"/>
  <c r="M290" i="1" s="1"/>
  <c r="L290" i="1"/>
  <c r="L330" i="1"/>
  <c r="L305" i="1"/>
  <c r="L467" i="1"/>
  <c r="B315" i="1"/>
  <c r="M315" i="1" s="1"/>
  <c r="L315" i="1"/>
  <c r="B316" i="1"/>
  <c r="M316" i="1" s="1"/>
  <c r="L316" i="1"/>
  <c r="B320" i="1"/>
  <c r="M320" i="1" s="1"/>
  <c r="L320" i="1"/>
  <c r="B321" i="1"/>
  <c r="M321" i="1" s="1"/>
  <c r="L321" i="1"/>
  <c r="B269" i="1"/>
  <c r="M269" i="1" s="1"/>
  <c r="L269" i="1"/>
  <c r="B327" i="1"/>
  <c r="M327" i="1" s="1"/>
  <c r="L327" i="1"/>
  <c r="B333" i="1"/>
  <c r="M333" i="1" s="1"/>
  <c r="L333" i="1"/>
  <c r="B458" i="1"/>
  <c r="M458" i="1" s="1"/>
  <c r="L458" i="1"/>
  <c r="B466" i="1"/>
  <c r="M466" i="1" s="1"/>
  <c r="L466" i="1"/>
  <c r="B271" i="1"/>
  <c r="M271" i="1" s="1"/>
  <c r="L271" i="1"/>
  <c r="B505" i="1"/>
  <c r="M505" i="1" s="1"/>
  <c r="L505" i="1"/>
  <c r="B272" i="1"/>
  <c r="M272" i="1" s="1"/>
  <c r="L272" i="1"/>
  <c r="B34" i="1"/>
  <c r="M34" i="1" s="1"/>
  <c r="L311" i="1"/>
  <c r="L371" i="1"/>
  <c r="L393" i="1"/>
  <c r="L300" i="1"/>
  <c r="L263" i="1"/>
  <c r="L251" i="1"/>
  <c r="L234" i="1"/>
  <c r="L231" i="1"/>
  <c r="L232" i="1"/>
  <c r="L296" i="1"/>
  <c r="L245" i="1"/>
  <c r="L303" i="1"/>
  <c r="L427" i="1"/>
  <c r="L431" i="1"/>
  <c r="L437" i="1"/>
  <c r="B435" i="1"/>
  <c r="M435" i="1" s="1"/>
  <c r="L435" i="1"/>
  <c r="L496" i="1"/>
  <c r="B354" i="1"/>
  <c r="M354" i="1" s="1"/>
  <c r="L354" i="1"/>
  <c r="B4" i="1"/>
  <c r="M4" i="1" s="1"/>
  <c r="L4" i="1"/>
  <c r="B5" i="1"/>
  <c r="M5" i="1" s="1"/>
  <c r="L5" i="1"/>
  <c r="B6" i="1"/>
  <c r="M6" i="1" s="1"/>
  <c r="L6" i="1"/>
  <c r="B7" i="1"/>
  <c r="M7" i="1" s="1"/>
  <c r="L7" i="1"/>
  <c r="B8" i="1"/>
  <c r="M8" i="1" s="1"/>
  <c r="L8" i="1"/>
  <c r="B195" i="1"/>
  <c r="M195" i="1" s="1"/>
  <c r="B408" i="1"/>
  <c r="M408" i="1" s="1"/>
  <c r="L408" i="1"/>
  <c r="B10" i="1"/>
  <c r="M10" i="1" s="1"/>
  <c r="L10" i="1"/>
  <c r="B453" i="1"/>
  <c r="M453" i="1" s="1"/>
  <c r="L453" i="1"/>
  <c r="B367" i="1"/>
  <c r="M367" i="1" s="1"/>
  <c r="L367" i="1"/>
  <c r="B369" i="1"/>
  <c r="M369" i="1" s="1"/>
  <c r="L369" i="1"/>
  <c r="B84" i="1"/>
  <c r="M84" i="1" s="1"/>
  <c r="B86" i="1"/>
  <c r="M86" i="1" s="1"/>
  <c r="B158" i="1"/>
  <c r="M158" i="1" s="1"/>
  <c r="B372" i="1"/>
  <c r="M372" i="1" s="1"/>
  <c r="L372" i="1"/>
  <c r="B399" i="1"/>
  <c r="M399" i="1" s="1"/>
  <c r="L399" i="1"/>
  <c r="B401" i="1"/>
  <c r="M401" i="1" s="1"/>
  <c r="L401" i="1"/>
  <c r="B336" i="1"/>
  <c r="M336" i="1" s="1"/>
  <c r="L336" i="1"/>
  <c r="B358" i="1"/>
  <c r="M358" i="1" s="1"/>
  <c r="L358" i="1"/>
  <c r="B206" i="1"/>
  <c r="M206" i="1" s="1"/>
  <c r="B54" i="1"/>
  <c r="M54" i="1" s="1"/>
  <c r="B62" i="1"/>
  <c r="M62" i="1" s="1"/>
  <c r="B196" i="1"/>
  <c r="M196" i="1" s="1"/>
  <c r="B197" i="1"/>
  <c r="M197" i="1" s="1"/>
  <c r="B241" i="1"/>
  <c r="M241" i="1" s="1"/>
  <c r="L241" i="1"/>
  <c r="B253" i="1"/>
  <c r="M253" i="1" s="1"/>
  <c r="L253" i="1"/>
  <c r="B257" i="1"/>
  <c r="M257" i="1" s="1"/>
  <c r="L257" i="1"/>
  <c r="B294" i="1"/>
  <c r="M294" i="1" s="1"/>
  <c r="L294" i="1"/>
  <c r="B301" i="1"/>
  <c r="M301" i="1" s="1"/>
  <c r="L301" i="1"/>
  <c r="L2" i="1"/>
  <c r="B57" i="1"/>
  <c r="M57" i="1" s="1"/>
  <c r="B166" i="1"/>
  <c r="M166" i="1" s="1"/>
  <c r="B172" i="1"/>
  <c r="M172" i="1" s="1"/>
  <c r="B199" i="1"/>
  <c r="M199" i="1" s="1"/>
  <c r="B207" i="1"/>
  <c r="M207" i="1" s="1"/>
  <c r="L207" i="1"/>
  <c r="B248" i="1"/>
  <c r="M248" i="1" s="1"/>
  <c r="L248" i="1"/>
  <c r="B278" i="1"/>
  <c r="M278" i="1" s="1"/>
  <c r="L278" i="1"/>
  <c r="B18" i="1"/>
  <c r="M18" i="1" s="1"/>
  <c r="L18" i="1"/>
  <c r="B17" i="1"/>
  <c r="M17" i="1" s="1"/>
  <c r="L17" i="1"/>
  <c r="B318" i="1"/>
  <c r="M318" i="1" s="1"/>
  <c r="L318" i="1"/>
  <c r="B329" i="1"/>
  <c r="M329" i="1" s="1"/>
  <c r="L329" i="1"/>
  <c r="B334" i="1"/>
  <c r="M334" i="1" s="1"/>
  <c r="L334" i="1"/>
  <c r="B345" i="1"/>
  <c r="M345" i="1" s="1"/>
  <c r="L345" i="1"/>
  <c r="B347" i="1"/>
  <c r="M347" i="1" s="1"/>
  <c r="L347" i="1"/>
  <c r="B359" i="1"/>
  <c r="M359" i="1" s="1"/>
  <c r="L359" i="1"/>
  <c r="B160" i="1"/>
  <c r="M160" i="1" s="1"/>
  <c r="B484" i="1"/>
  <c r="M484" i="1" s="1"/>
  <c r="L484" i="1"/>
  <c r="B362" i="1"/>
  <c r="M362" i="1" s="1"/>
  <c r="L362" i="1"/>
  <c r="B425" i="1"/>
  <c r="M425" i="1" s="1"/>
  <c r="L425" i="1"/>
  <c r="B12" i="1"/>
  <c r="M12" i="1" s="1"/>
  <c r="L12" i="1"/>
  <c r="L227" i="1"/>
  <c r="B235" i="1"/>
  <c r="M235" i="1" s="1"/>
  <c r="L235" i="1"/>
  <c r="B233" i="1"/>
  <c r="M233" i="1" s="1"/>
  <c r="L233" i="1"/>
  <c r="B65" i="1"/>
  <c r="M65" i="1" s="1"/>
  <c r="B138" i="1"/>
  <c r="M138" i="1" s="1"/>
  <c r="B178" i="1"/>
  <c r="M178" i="1" s="1"/>
  <c r="B403" i="1"/>
  <c r="M403" i="1" s="1"/>
  <c r="L403" i="1"/>
  <c r="B100" i="1"/>
  <c r="M100" i="1" s="1"/>
  <c r="B214" i="1"/>
  <c r="M214" i="1" s="1"/>
  <c r="L214" i="1"/>
  <c r="L20" i="1"/>
  <c r="B125" i="1"/>
  <c r="M125" i="1" s="1"/>
  <c r="B328" i="1"/>
  <c r="M328" i="1" s="1"/>
  <c r="L328" i="1"/>
  <c r="B120" i="1"/>
  <c r="M120" i="1" s="1"/>
  <c r="B124" i="1"/>
  <c r="M124" i="1" s="1"/>
  <c r="B225" i="1"/>
  <c r="M225" i="1" s="1"/>
  <c r="L225" i="1"/>
  <c r="B184" i="1"/>
  <c r="M184" i="1" s="1"/>
  <c r="B260" i="1"/>
  <c r="M260" i="1" s="1"/>
  <c r="L260" i="1"/>
  <c r="B491" i="1"/>
  <c r="M491" i="1" s="1"/>
  <c r="L491" i="1"/>
  <c r="B73" i="1"/>
  <c r="M73" i="1" s="1"/>
  <c r="B106" i="1"/>
  <c r="M106" i="1" s="1"/>
  <c r="B501" i="1"/>
  <c r="M501" i="1" s="1"/>
  <c r="L501" i="1"/>
  <c r="B493" i="1"/>
  <c r="M493" i="1" s="1"/>
  <c r="L493" i="1"/>
  <c r="B145" i="1"/>
  <c r="M145" i="1" s="1"/>
  <c r="B323" i="1"/>
  <c r="M323" i="1" s="1"/>
  <c r="L323" i="1"/>
  <c r="B74" i="1"/>
  <c r="M74" i="1" s="1"/>
  <c r="B144" i="1"/>
  <c r="M144" i="1" s="1"/>
  <c r="B109" i="1"/>
  <c r="M109" i="1" s="1"/>
  <c r="B238" i="1"/>
  <c r="M238" i="1" s="1"/>
  <c r="L238" i="1"/>
  <c r="B332" i="1"/>
  <c r="M332" i="1" s="1"/>
  <c r="L332" i="1"/>
  <c r="B309" i="1"/>
  <c r="M309" i="1" s="1"/>
  <c r="L309" i="1"/>
  <c r="L307" i="1"/>
  <c r="B16" i="1"/>
  <c r="M16" i="1" s="1"/>
  <c r="L16" i="1"/>
  <c r="B292" i="1"/>
  <c r="M292" i="1" s="1"/>
  <c r="L292" i="1"/>
  <c r="B351" i="1"/>
  <c r="M351" i="1" s="1"/>
  <c r="L351" i="1"/>
  <c r="B341" i="1"/>
  <c r="M341" i="1" s="1"/>
  <c r="L341" i="1"/>
  <c r="B337" i="1"/>
  <c r="M337" i="1" s="1"/>
  <c r="L337" i="1"/>
  <c r="B343" i="1"/>
  <c r="M343" i="1" s="1"/>
  <c r="L343" i="1"/>
  <c r="B338" i="1"/>
  <c r="M338" i="1" s="1"/>
  <c r="L338" i="1"/>
  <c r="B342" i="1"/>
  <c r="M342" i="1" s="1"/>
  <c r="L342" i="1"/>
  <c r="B339" i="1"/>
  <c r="M339" i="1" s="1"/>
  <c r="L339" i="1"/>
  <c r="B340" i="1"/>
  <c r="M340" i="1" s="1"/>
  <c r="L340" i="1"/>
  <c r="B344" i="1"/>
  <c r="M344" i="1" s="1"/>
  <c r="L344" i="1"/>
  <c r="B356" i="1"/>
  <c r="M356" i="1" s="1"/>
  <c r="L356" i="1"/>
  <c r="B468" i="1"/>
  <c r="M468" i="1" s="1"/>
  <c r="L468" i="1"/>
  <c r="B348" i="1"/>
  <c r="M348" i="1" s="1"/>
  <c r="L348" i="1"/>
  <c r="B386" i="1"/>
  <c r="M386" i="1" s="1"/>
  <c r="L386" i="1"/>
  <c r="B379" i="1"/>
  <c r="M379" i="1" s="1"/>
  <c r="L379" i="1"/>
  <c r="B394" i="1"/>
  <c r="M394" i="1" s="1"/>
  <c r="L394" i="1"/>
  <c r="B67" i="1"/>
  <c r="M67" i="1" s="1"/>
  <c r="B424" i="1"/>
  <c r="M424" i="1" s="1"/>
  <c r="L424" i="1"/>
  <c r="B411" i="1"/>
  <c r="M411" i="1" s="1"/>
  <c r="L411" i="1"/>
  <c r="B417" i="1"/>
  <c r="M417" i="1" s="1"/>
  <c r="L417" i="1"/>
  <c r="B422" i="1"/>
  <c r="M422" i="1" s="1"/>
  <c r="L422" i="1"/>
  <c r="B420" i="1"/>
  <c r="M420" i="1" s="1"/>
  <c r="L420" i="1"/>
  <c r="B406" i="1"/>
  <c r="M406" i="1" s="1"/>
  <c r="L406" i="1"/>
  <c r="B170" i="1"/>
  <c r="M170" i="1" s="1"/>
  <c r="B299" i="1"/>
  <c r="M299" i="1" s="1"/>
  <c r="L299" i="1"/>
  <c r="B174" i="1"/>
  <c r="M174" i="1" s="1"/>
  <c r="B143" i="1"/>
  <c r="M143" i="1" s="1"/>
  <c r="B175" i="1"/>
  <c r="M175" i="1" s="1"/>
  <c r="B46" i="1"/>
  <c r="M46" i="1" s="1"/>
  <c r="B190" i="1"/>
  <c r="M190" i="1" s="1"/>
  <c r="B169" i="1"/>
  <c r="M169" i="1" s="1"/>
  <c r="B117" i="1"/>
  <c r="M117" i="1" s="1"/>
  <c r="B270" i="1"/>
  <c r="M270" i="1" s="1"/>
  <c r="L270" i="1"/>
  <c r="B37" i="1"/>
  <c r="M37" i="1" s="1"/>
  <c r="B38" i="1"/>
  <c r="M38" i="1" s="1"/>
  <c r="B98" i="1"/>
  <c r="M98" i="1" s="1"/>
  <c r="B105" i="1"/>
  <c r="M105" i="1" s="1"/>
  <c r="B306" i="1"/>
  <c r="M306" i="1" s="1"/>
  <c r="L306" i="1"/>
  <c r="B304" i="1"/>
  <c r="M304" i="1" s="1"/>
  <c r="L304" i="1"/>
  <c r="B322" i="1"/>
  <c r="M322" i="1" s="1"/>
  <c r="L322" i="1"/>
  <c r="N322" i="1"/>
  <c r="B375" i="1"/>
  <c r="M375" i="1" s="1"/>
  <c r="L375" i="1"/>
  <c r="B450" i="1"/>
  <c r="M450" i="1" s="1"/>
  <c r="L450" i="1"/>
  <c r="B446" i="1"/>
  <c r="M446" i="1" s="1"/>
  <c r="L446" i="1"/>
  <c r="B412" i="1"/>
  <c r="M412" i="1" s="1"/>
  <c r="L412" i="1"/>
  <c r="B448" i="1"/>
  <c r="M448" i="1" s="1"/>
  <c r="L448" i="1"/>
  <c r="B413" i="1"/>
  <c r="M413" i="1" s="1"/>
  <c r="L413" i="1"/>
  <c r="B447" i="1"/>
  <c r="M447" i="1" s="1"/>
  <c r="L447" i="1"/>
  <c r="B432" i="1"/>
  <c r="M432" i="1" s="1"/>
  <c r="L432" i="1"/>
  <c r="N432" i="1"/>
  <c r="B445" i="1"/>
  <c r="M445" i="1" s="1"/>
  <c r="L445" i="1"/>
  <c r="B449" i="1"/>
  <c r="M449" i="1" s="1"/>
  <c r="L449" i="1"/>
  <c r="B454" i="1"/>
  <c r="M454" i="1" s="1"/>
  <c r="L454" i="1"/>
  <c r="B443" i="1"/>
  <c r="M443" i="1" s="1"/>
  <c r="L443" i="1"/>
  <c r="B49" i="1"/>
  <c r="M49" i="1" s="1"/>
  <c r="B222" i="1"/>
  <c r="M222" i="1" s="1"/>
  <c r="L222" i="1"/>
  <c r="B113" i="1"/>
  <c r="M113" i="1" s="1"/>
  <c r="B200" i="1"/>
  <c r="M200" i="1" s="1"/>
  <c r="B162" i="1"/>
  <c r="M162" i="1" s="1"/>
  <c r="B161" i="1"/>
  <c r="M161" i="1" s="1"/>
  <c r="B110" i="1"/>
  <c r="M110" i="1" s="1"/>
  <c r="B176" i="1"/>
  <c r="M176" i="1" s="1"/>
  <c r="B99" i="1"/>
  <c r="M99" i="1" s="1"/>
  <c r="B380" i="1"/>
  <c r="M380" i="1" s="1"/>
  <c r="L380" i="1"/>
  <c r="B382" i="1"/>
  <c r="M382" i="1" s="1"/>
  <c r="L382" i="1"/>
  <c r="B384" i="1"/>
  <c r="M384" i="1" s="1"/>
  <c r="L384" i="1"/>
  <c r="B390" i="1"/>
  <c r="M390" i="1" s="1"/>
  <c r="L390" i="1"/>
  <c r="B395" i="1"/>
  <c r="M395" i="1" s="1"/>
  <c r="L395" i="1"/>
  <c r="B404" i="1"/>
  <c r="M404" i="1" s="1"/>
  <c r="L404" i="1"/>
  <c r="N404" i="1"/>
  <c r="B410" i="1"/>
  <c r="M410" i="1" s="1"/>
  <c r="L410" i="1"/>
  <c r="B414" i="1"/>
  <c r="M414" i="1" s="1"/>
  <c r="L414" i="1"/>
  <c r="B418" i="1"/>
  <c r="M418" i="1" s="1"/>
  <c r="L418" i="1"/>
  <c r="N418" i="1"/>
  <c r="B421" i="1"/>
  <c r="M421" i="1" s="1"/>
  <c r="L421" i="1"/>
  <c r="N421" i="1"/>
  <c r="B423" i="1"/>
  <c r="M423" i="1" s="1"/>
  <c r="L423" i="1"/>
  <c r="N423" i="1"/>
  <c r="B426" i="1"/>
  <c r="M426" i="1" s="1"/>
  <c r="L426" i="1"/>
  <c r="B428" i="1"/>
  <c r="M428" i="1" s="1"/>
  <c r="L428" i="1"/>
  <c r="B430" i="1"/>
  <c r="M430" i="1" s="1"/>
  <c r="L430" i="1"/>
  <c r="B433" i="1"/>
  <c r="M433" i="1" s="1"/>
  <c r="L433" i="1"/>
  <c r="B436" i="1"/>
  <c r="M436" i="1" s="1"/>
  <c r="L436" i="1"/>
  <c r="B438" i="1"/>
  <c r="M438" i="1" s="1"/>
  <c r="L438" i="1"/>
  <c r="B442" i="1"/>
  <c r="M442" i="1" s="1"/>
  <c r="L442" i="1"/>
  <c r="N442" i="1"/>
  <c r="B461" i="1"/>
  <c r="M461" i="1" s="1"/>
  <c r="L461" i="1"/>
  <c r="B463" i="1"/>
  <c r="M463" i="1" s="1"/>
  <c r="L463" i="1"/>
  <c r="B470" i="1"/>
  <c r="M470" i="1" s="1"/>
  <c r="L470" i="1"/>
  <c r="B483" i="1"/>
  <c r="M483" i="1" s="1"/>
  <c r="L483" i="1"/>
  <c r="N483" i="1"/>
  <c r="B490" i="1"/>
  <c r="M490" i="1" s="1"/>
  <c r="L490" i="1"/>
  <c r="N490" i="1"/>
  <c r="B492" i="1"/>
  <c r="M492" i="1" s="1"/>
  <c r="L492" i="1"/>
  <c r="B495" i="1"/>
  <c r="M495" i="1" s="1"/>
  <c r="L495" i="1"/>
  <c r="N495" i="1"/>
  <c r="B506" i="1"/>
  <c r="M506" i="1" s="1"/>
  <c r="L506" i="1"/>
  <c r="B179" i="1"/>
  <c r="M179" i="1" s="1"/>
  <c r="B19" i="1"/>
  <c r="M19" i="1" s="1"/>
  <c r="L19" i="1"/>
  <c r="B42" i="1"/>
  <c r="M42" i="1" s="1"/>
  <c r="B48" i="1"/>
  <c r="M48" i="1" s="1"/>
  <c r="B50" i="1"/>
  <c r="M50" i="1" s="1"/>
  <c r="B298" i="1"/>
  <c r="M298" i="1" s="1"/>
  <c r="L298" i="1"/>
  <c r="B94" i="1"/>
  <c r="M94" i="1" s="1"/>
  <c r="B415" i="1"/>
  <c r="M415" i="1" s="1"/>
  <c r="L415" i="1"/>
  <c r="B459" i="1"/>
  <c r="M459" i="1" s="1"/>
  <c r="L459" i="1"/>
  <c r="B471" i="1"/>
  <c r="M471" i="1" s="1"/>
  <c r="L471" i="1"/>
  <c r="B472" i="1"/>
  <c r="M472" i="1" s="1"/>
  <c r="L472" i="1"/>
  <c r="B474" i="1"/>
  <c r="M474" i="1" s="1"/>
  <c r="L474" i="1"/>
  <c r="N474" i="1"/>
  <c r="B475" i="1"/>
  <c r="M475" i="1" s="1"/>
  <c r="L475" i="1"/>
  <c r="B476" i="1"/>
  <c r="M476" i="1" s="1"/>
  <c r="L476" i="1"/>
  <c r="B477" i="1"/>
  <c r="M477" i="1" s="1"/>
  <c r="L477" i="1"/>
  <c r="B478" i="1"/>
  <c r="M478" i="1" s="1"/>
  <c r="L478" i="1"/>
  <c r="N478" i="1"/>
  <c r="B479" i="1"/>
  <c r="M479" i="1" s="1"/>
  <c r="L479" i="1"/>
  <c r="N479" i="1"/>
  <c r="B480" i="1"/>
  <c r="M480" i="1" s="1"/>
  <c r="L480" i="1"/>
  <c r="N480" i="1"/>
  <c r="B485" i="1"/>
  <c r="M485" i="1" s="1"/>
  <c r="L485" i="1"/>
  <c r="B486" i="1"/>
  <c r="M486" i="1" s="1"/>
  <c r="L486" i="1"/>
  <c r="B487" i="1"/>
  <c r="M487" i="1" s="1"/>
  <c r="L487" i="1"/>
  <c r="B220" i="1"/>
  <c r="M220" i="1" s="1"/>
  <c r="L220" i="1"/>
  <c r="B507" i="1"/>
  <c r="M507" i="1" s="1"/>
  <c r="L507" i="1"/>
  <c r="N507" i="1"/>
  <c r="B508" i="1"/>
  <c r="M508" i="1" s="1"/>
  <c r="L508" i="1"/>
  <c r="B509" i="1"/>
  <c r="M509" i="1" s="1"/>
  <c r="L509" i="1"/>
  <c r="B510" i="1"/>
  <c r="M510" i="1" s="1"/>
  <c r="L510" i="1"/>
  <c r="B511" i="1"/>
  <c r="M511" i="1" s="1"/>
  <c r="L511" i="1"/>
  <c r="B512" i="1"/>
  <c r="M512" i="1" s="1"/>
  <c r="L512" i="1"/>
  <c r="N512" i="1"/>
  <c r="B513" i="1"/>
  <c r="M513" i="1" s="1"/>
  <c r="L513" i="1"/>
  <c r="N513" i="1"/>
  <c r="B514" i="1"/>
  <c r="M514" i="1" s="1"/>
  <c r="L514" i="1"/>
  <c r="B515" i="1"/>
  <c r="M515" i="1" s="1"/>
  <c r="L515" i="1"/>
  <c r="B516" i="1"/>
  <c r="M516" i="1" s="1"/>
  <c r="L516" i="1"/>
  <c r="B517" i="1"/>
  <c r="M517" i="1" s="1"/>
  <c r="L517" i="1"/>
  <c r="B518" i="1"/>
  <c r="M518" i="1" s="1"/>
  <c r="L518" i="1"/>
  <c r="B519" i="1"/>
  <c r="M519" i="1" s="1"/>
  <c r="L519" i="1"/>
  <c r="N519" i="1"/>
  <c r="B520" i="1"/>
  <c r="M520" i="1" s="1"/>
  <c r="L520" i="1"/>
  <c r="B521" i="1"/>
  <c r="M521" i="1" s="1"/>
  <c r="L521" i="1"/>
  <c r="B522" i="1"/>
  <c r="M522" i="1" s="1"/>
  <c r="L522" i="1"/>
  <c r="B523" i="1"/>
  <c r="M523" i="1" s="1"/>
  <c r="L523" i="1"/>
  <c r="N523" i="1"/>
  <c r="B524" i="1"/>
  <c r="M524" i="1" s="1"/>
  <c r="L524" i="1"/>
  <c r="N524" i="1"/>
  <c r="B525" i="1"/>
  <c r="M525" i="1" s="1"/>
  <c r="L525" i="1"/>
  <c r="N525" i="1"/>
  <c r="B526" i="1"/>
  <c r="M526" i="1" s="1"/>
  <c r="L526" i="1"/>
  <c r="N526" i="1"/>
  <c r="B527" i="1"/>
  <c r="M527" i="1" s="1"/>
  <c r="L527" i="1"/>
  <c r="B528" i="1"/>
  <c r="M528" i="1" s="1"/>
  <c r="L528" i="1"/>
  <c r="B529" i="1"/>
  <c r="M529" i="1" s="1"/>
  <c r="L529" i="1"/>
  <c r="N529" i="1"/>
  <c r="B530" i="1"/>
  <c r="M530" i="1" s="1"/>
  <c r="L530" i="1"/>
  <c r="B531" i="1"/>
  <c r="M531" i="1" s="1"/>
  <c r="L531" i="1"/>
  <c r="N531" i="1"/>
  <c r="B532" i="1"/>
  <c r="M532" i="1" s="1"/>
  <c r="L532" i="1"/>
  <c r="B533" i="1"/>
  <c r="M533" i="1" s="1"/>
  <c r="L533" i="1"/>
  <c r="B534" i="1"/>
  <c r="M534" i="1" s="1"/>
  <c r="L534" i="1"/>
  <c r="B535" i="1"/>
  <c r="M535" i="1" s="1"/>
  <c r="L535" i="1"/>
  <c r="N535" i="1"/>
  <c r="B536" i="1"/>
  <c r="M536" i="1" s="1"/>
  <c r="L536" i="1"/>
  <c r="N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N543" i="1"/>
  <c r="B544" i="1"/>
  <c r="M544" i="1" s="1"/>
  <c r="L544" i="1"/>
  <c r="B545" i="1"/>
  <c r="M545" i="1" s="1"/>
  <c r="L545" i="1"/>
  <c r="B546" i="1"/>
  <c r="M546" i="1" s="1"/>
  <c r="L546" i="1"/>
  <c r="B547" i="1"/>
  <c r="M547" i="1" s="1"/>
  <c r="L547" i="1"/>
  <c r="N547" i="1"/>
  <c r="B548" i="1"/>
  <c r="M548" i="1" s="1"/>
  <c r="L548" i="1"/>
  <c r="N548" i="1"/>
  <c r="B549" i="1"/>
  <c r="M549" i="1" s="1"/>
  <c r="L549" i="1"/>
  <c r="N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N558" i="1"/>
  <c r="B559" i="1"/>
  <c r="M559" i="1" s="1"/>
  <c r="L559" i="1"/>
  <c r="N559" i="1"/>
  <c r="B560" i="1"/>
  <c r="M560" i="1" s="1"/>
  <c r="L560" i="1"/>
  <c r="N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N571" i="1"/>
  <c r="B572" i="1"/>
  <c r="M572" i="1" s="1"/>
  <c r="L572" i="1"/>
  <c r="N572" i="1"/>
  <c r="B573" i="1"/>
  <c r="M573" i="1" s="1"/>
  <c r="L573" i="1"/>
  <c r="N573" i="1"/>
  <c r="B574" i="1"/>
  <c r="M574" i="1" s="1"/>
  <c r="L574" i="1"/>
  <c r="N574" i="1"/>
  <c r="B575" i="1"/>
  <c r="M575" i="1" s="1"/>
  <c r="L575" i="1"/>
  <c r="B576" i="1"/>
  <c r="M576" i="1" s="1"/>
  <c r="L576" i="1"/>
  <c r="B577" i="1"/>
  <c r="M577" i="1" s="1"/>
  <c r="L577" i="1"/>
  <c r="N577" i="1"/>
  <c r="B578" i="1"/>
  <c r="M578" i="1" s="1"/>
  <c r="L578" i="1"/>
  <c r="B579" i="1"/>
  <c r="M579" i="1" s="1"/>
  <c r="L579" i="1"/>
  <c r="B580" i="1"/>
  <c r="M580" i="1" s="1"/>
  <c r="L580" i="1"/>
  <c r="B581" i="1"/>
  <c r="M581" i="1" s="1"/>
  <c r="L581" i="1"/>
  <c r="N581" i="1"/>
  <c r="B582" i="1"/>
  <c r="M582" i="1" s="1"/>
  <c r="L582" i="1"/>
  <c r="N582" i="1"/>
  <c r="B583" i="1"/>
  <c r="M583" i="1" s="1"/>
  <c r="L583" i="1"/>
  <c r="N583" i="1"/>
  <c r="B584" i="1"/>
  <c r="M584" i="1" s="1"/>
  <c r="L584" i="1"/>
  <c r="N584" i="1"/>
  <c r="B585" i="1"/>
  <c r="M585" i="1" s="1"/>
  <c r="L585" i="1"/>
  <c r="N585" i="1"/>
  <c r="B586" i="1"/>
  <c r="M586" i="1" s="1"/>
  <c r="L586" i="1"/>
  <c r="B587" i="1"/>
  <c r="M587" i="1" s="1"/>
  <c r="L587" i="1"/>
  <c r="B588" i="1"/>
  <c r="M588" i="1" s="1"/>
  <c r="L588" i="1"/>
  <c r="B589" i="1"/>
  <c r="M589" i="1" s="1"/>
  <c r="L589" i="1"/>
  <c r="B590" i="1"/>
  <c r="M590" i="1" s="1"/>
  <c r="L590" i="1"/>
  <c r="B591" i="1"/>
  <c r="M591" i="1" s="1"/>
  <c r="L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B600" i="1"/>
  <c r="M600" i="1" s="1"/>
  <c r="L600" i="1"/>
  <c r="B601" i="1"/>
  <c r="M601" i="1" s="1"/>
  <c r="L601" i="1"/>
  <c r="B602" i="1"/>
  <c r="M602" i="1" s="1"/>
  <c r="L602" i="1"/>
  <c r="B603" i="1"/>
  <c r="M603" i="1" s="1"/>
  <c r="L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B611" i="1"/>
  <c r="M611" i="1" s="1"/>
  <c r="L611" i="1"/>
  <c r="B612" i="1"/>
  <c r="M612" i="1" s="1"/>
  <c r="L612" i="1"/>
  <c r="B613" i="1"/>
  <c r="M613" i="1" s="1"/>
  <c r="L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I3" i="9"/>
  <c r="C4" i="9"/>
  <c r="C19" i="11" s="1"/>
  <c r="C5" i="9"/>
  <c r="B1" i="4"/>
  <c r="I33" i="9" s="1"/>
  <c r="B3" i="6"/>
  <c r="B4" i="6"/>
  <c r="H2" i="7"/>
  <c r="N361" i="1"/>
  <c r="C18" i="10" l="1"/>
  <c r="C6" i="9"/>
  <c r="A1" i="10" s="1"/>
  <c r="B20" i="1"/>
  <c r="M20" i="1" s="1"/>
  <c r="B39" i="1"/>
  <c r="M39" i="1" s="1"/>
  <c r="B5" i="6"/>
  <c r="B262" i="1"/>
  <c r="M262" i="1" s="1"/>
  <c r="B307" i="1"/>
  <c r="M307" i="1" s="1"/>
  <c r="B193" i="1"/>
  <c r="M193" i="1" s="1"/>
  <c r="B32" i="1"/>
  <c r="M32" i="1" s="1"/>
  <c r="B25" i="1"/>
  <c r="M25" i="1" s="1"/>
  <c r="B305" i="1"/>
  <c r="M305" i="1" s="1"/>
  <c r="B123" i="1"/>
  <c r="M123" i="1" s="1"/>
  <c r="B216" i="1"/>
  <c r="M216" i="1" s="1"/>
  <c r="B194" i="1"/>
  <c r="M194" i="1" s="1"/>
  <c r="B95" i="1"/>
  <c r="M95" i="1" s="1"/>
  <c r="B140" i="1"/>
  <c r="M140" i="1" s="1"/>
  <c r="B142" i="1"/>
  <c r="M142"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<sst xmlns="http://schemas.openxmlformats.org/spreadsheetml/2006/main" count="3080" uniqueCount="1760">
  <si>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</si>
  <si>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</si>
  <si>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</si>
  <si>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</si>
  <si>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</si>
  <si>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</si>
  <si>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</si>
  <si>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</si>
  <si>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</si>
  <si>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</si>
  <si>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</si>
  <si>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</si>
  <si>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</si>
  <si>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</si>
  <si>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</si>
  <si>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</si>
  <si>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</si>
  <si>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</si>
  <si>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</si>
  <si>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</si>
  <si>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</si>
  <si>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</si>
  <si>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</si>
  <si>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</si>
  <si>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</si>
  <si>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</si>
  <si>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</si>
  <si>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</si>
  <si>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</si>
  <si>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</si>
  <si>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</si>
  <si>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</si>
  <si>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</si>
  <si>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</si>
  <si>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</si>
  <si>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</si>
  <si>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</si>
  <si>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</si>
  <si>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</si>
  <si>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</si>
  <si>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</si>
  <si>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</si>
  <si>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</si>
  <si>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</si>
  <si>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</si>
  <si>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</si>
  <si>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</si>
  <si>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</si>
  <si>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</si>
  <si>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</si>
  <si>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</si>
  <si>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</si>
  <si>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</si>
  <si>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</si>
  <si>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</si>
  <si>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</si>
  <si>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</si>
  <si>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</si>
  <si>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</si>
  <si>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</si>
  <si>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</si>
  <si>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</si>
  <si>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</si>
  <si>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</si>
  <si>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</si>
  <si>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</si>
  <si>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</si>
  <si>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</si>
  <si>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</si>
  <si>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</si>
  <si>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</si>
  <si>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</si>
  <si>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</si>
  <si>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</si>
  <si>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</si>
  <si>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</si>
  <si>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</si>
  <si>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</si>
  <si>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</si>
  <si>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</si>
  <si>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</si>
  <si>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</si>
  <si>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</si>
  <si>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</si>
  <si>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</si>
  <si>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</si>
  <si>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</si>
  <si>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</si>
  <si>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</si>
  <si>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</si>
  <si>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</si>
  <si>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</si>
  <si>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</si>
  <si>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</si>
  <si>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</si>
  <si>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</si>
  <si>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</si>
  <si>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</si>
  <si>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</si>
  <si>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</si>
  <si>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</si>
  <si>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</si>
  <si>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</si>
  <si>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</si>
  <si>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</si>
  <si>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</si>
  <si>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</si>
  <si>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</si>
  <si>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</si>
  <si>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</si>
  <si>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</si>
  <si>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</si>
  <si>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</si>
  <si>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</si>
  <si>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</si>
  <si>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</si>
  <si>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</si>
  <si>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</si>
  <si>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</si>
  <si>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</si>
  <si>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</si>
  <si>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</si>
  <si>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</si>
  <si>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</si>
  <si>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</si>
  <si>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</si>
  <si>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</si>
  <si>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</si>
  <si>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</si>
  <si>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</si>
  <si>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</si>
  <si>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</si>
  <si>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</si>
  <si>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</si>
  <si>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</si>
  <si>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</si>
  <si>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</si>
  <si>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</si>
  <si>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</si>
  <si>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</si>
  <si>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</si>
  <si>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</si>
  <si>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</si>
  <si>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</si>
  <si>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</si>
  <si>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</si>
  <si>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</si>
  <si>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</si>
  <si>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</si>
  <si>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</si>
  <si>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</si>
  <si>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</si>
  <si>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</si>
  <si>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</si>
  <si>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</si>
  <si>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</si>
  <si>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</si>
  <si>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</si>
  <si>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</si>
  <si>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</si>
  <si>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</si>
  <si>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</si>
  <si>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</si>
  <si>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</si>
  <si>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</si>
  <si>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</si>
  <si>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</si>
  <si>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</si>
  <si>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</si>
  <si>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</si>
  <si>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</si>
  <si>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</si>
  <si>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</si>
  <si>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</si>
  <si>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</si>
  <si>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</si>
  <si>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</si>
  <si>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</si>
  <si>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</si>
  <si>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</si>
  <si>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</si>
  <si>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</si>
  <si>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</si>
  <si>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</si>
  <si>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</si>
  <si>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</si>
  <si>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</si>
  <si>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</si>
  <si>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</si>
  <si>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</si>
  <si>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</si>
  <si>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</si>
  <si>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</si>
  <si>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</si>
  <si>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</si>
  <si>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</si>
  <si>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</si>
  <si>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</si>
  <si>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</si>
  <si>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</si>
  <si>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</si>
  <si>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</si>
  <si>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</si>
  <si>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</si>
  <si>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</si>
  <si>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</si>
  <si>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</si>
  <si>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</si>
  <si>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</si>
  <si>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</si>
  <si>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</si>
  <si>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</si>
  <si>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</si>
  <si>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</si>
  <si>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</si>
  <si>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</si>
  <si>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</si>
  <si>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</si>
  <si>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</si>
  <si>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</si>
  <si>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</si>
  <si>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</si>
  <si>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</si>
  <si>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</si>
  <si>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</si>
  <si>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</si>
  <si>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</si>
  <si>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</si>
  <si>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</si>
  <si>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</si>
  <si>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</si>
  <si>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</si>
  <si>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</si>
  <si>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</si>
  <si>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</si>
  <si>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</si>
  <si>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</si>
  <si>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</si>
  <si>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</si>
  <si>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</si>
  <si>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</si>
  <si>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</si>
  <si>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</si>
  <si>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</si>
  <si>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</si>
  <si>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</si>
  <si>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</si>
  <si>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</si>
  <si>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</si>
  <si>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</si>
  <si>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</si>
  <si>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</si>
  <si>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</si>
  <si>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</si>
  <si>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</si>
  <si>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</si>
  <si>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</si>
  <si>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</si>
  <si>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</si>
  <si>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</si>
  <si>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</si>
  <si>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</si>
  <si>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</si>
  <si>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</si>
  <si>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</si>
  <si>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</si>
  <si>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</si>
  <si>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</si>
  <si>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</si>
  <si>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</si>
  <si>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</si>
  <si>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</si>
  <si>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</si>
  <si>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</si>
  <si>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</si>
  <si>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</si>
  <si>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</si>
  <si>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</si>
  <si>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</si>
  <si>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</si>
  <si>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</si>
  <si>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</si>
  <si>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</si>
  <si>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</si>
  <si>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</si>
  <si>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</si>
  <si>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</si>
  <si>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</si>
  <si>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</si>
  <si>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</si>
  <si>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</si>
  <si>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</si>
  <si>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</si>
  <si>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</si>
  <si>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</si>
  <si>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</si>
  <si>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</si>
  <si>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</si>
  <si>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</si>
  <si>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</si>
  <si>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</si>
  <si>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</si>
  <si>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</si>
  <si>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</si>
  <si>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</si>
  <si>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</si>
  <si>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</si>
  <si>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</si>
  <si>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</si>
  <si>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</si>
  <si>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</si>
  <si>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</si>
  <si>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</si>
  <si>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</si>
  <si>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</si>
  <si>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</si>
  <si>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</si>
  <si>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</si>
  <si>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</si>
  <si>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</si>
  <si>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</si>
  <si>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</si>
  <si>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</si>
  <si>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</si>
  <si>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</si>
  <si>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</si>
  <si>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</si>
  <si>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</si>
  <si>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</si>
  <si>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</si>
  <si>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</si>
  <si>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</si>
  <si>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</si>
  <si>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</si>
  <si>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</si>
  <si>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</si>
  <si>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</si>
  <si>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</si>
  <si>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</si>
  <si>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</si>
  <si>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</si>
  <si>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</si>
  <si>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</si>
  <si>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</si>
  <si>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</si>
  <si>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</si>
  <si>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</si>
  <si>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</si>
  <si>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</si>
  <si>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</si>
  <si>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</si>
  <si>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</si>
  <si>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</si>
  <si>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</si>
  <si>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</si>
  <si>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</si>
  <si>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</si>
  <si>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</si>
  <si>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</si>
  <si>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</si>
  <si>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</si>
  <si>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</si>
  <si>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</si>
  <si>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</si>
  <si>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</si>
  <si>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</si>
  <si>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</si>
  <si>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</si>
  <si>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</si>
  <si>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</si>
  <si>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</si>
  <si>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</si>
  <si>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</si>
  <si>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</si>
  <si>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</si>
  <si>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</si>
  <si>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</si>
  <si>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</si>
  <si>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</si>
  <si>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</si>
  <si>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</si>
  <si>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</si>
  <si>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</si>
  <si>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</si>
  <si>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</si>
  <si>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</si>
  <si>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</si>
  <si>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</si>
  <si>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</si>
  <si>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</si>
  <si>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</si>
  <si>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</si>
  <si>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</si>
  <si>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</si>
  <si>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</si>
  <si>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</si>
  <si>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</si>
  <si>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</si>
  <si>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</si>
  <si>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</si>
  <si>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</si>
  <si>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</si>
  <si>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</si>
  <si>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</si>
  <si>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</si>
  <si>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</si>
  <si>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</si>
  <si>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</si>
  <si>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</si>
  <si>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</si>
  <si>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</si>
  <si>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</si>
  <si>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</si>
  <si>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</si>
  <si>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</si>
  <si>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</si>
  <si>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</si>
  <si>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</si>
  <si>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</si>
  <si>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</si>
  <si>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</si>
  <si>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</si>
  <si>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</si>
  <si>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</si>
  <si>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</si>
  <si>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</si>
  <si>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</si>
  <si>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</si>
  <si>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</si>
  <si>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</si>
  <si>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</si>
  <si>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</si>
  <si>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</si>
  <si>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</si>
  <si>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</si>
  <si>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</si>
  <si>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</si>
  <si>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</si>
  <si>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</si>
  <si>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</si>
  <si>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</si>
  <si>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</si>
  <si>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</si>
  <si>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</si>
  <si>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</si>
  <si>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</si>
  <si>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</si>
  <si>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</si>
  <si>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</si>
  <si>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</si>
  <si>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</si>
  <si>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</si>
  <si>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</si>
  <si>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</si>
  <si>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</si>
  <si>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</si>
  <si>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</si>
  <si>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</si>
  <si>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</si>
  <si>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</si>
  <si>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</si>
  <si>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</si>
  <si>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</si>
  <si>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</si>
  <si>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</si>
  <si>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</si>
  <si>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</si>
  <si>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</si>
  <si>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</si>
  <si>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</si>
  <si>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</si>
  <si>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</si>
  <si>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</si>
  <si>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</si>
  <si>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</si>
  <si>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</si>
  <si>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</si>
  <si>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</si>
  <si>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</si>
  <si>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</si>
  <si>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</si>
  <si>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</si>
  <si>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</si>
  <si>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</si>
  <si>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</si>
  <si>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</si>
  <si>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</si>
  <si>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</si>
  <si>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</si>
  <si>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</si>
  <si>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</si>
  <si>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</si>
  <si>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</si>
  <si>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</si>
  <si>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</si>
  <si>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</si>
  <si>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</si>
  <si>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</si>
  <si>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</si>
  <si>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</si>
  <si>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</si>
  <si>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</si>
  <si>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</si>
  <si>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</si>
  <si>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</si>
  <si>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</si>
  <si>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</si>
  <si>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</si>
  <si>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</si>
  <si>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</si>
  <si>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</si>
  <si>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</si>
  <si>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</si>
  <si>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</si>
  <si>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</si>
  <si>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</si>
  <si>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</si>
  <si>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</si>
  <si>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</si>
  <si>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</si>
  <si>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</si>
  <si>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</si>
  <si>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</si>
  <si>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</si>
  <si>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</si>
  <si>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</si>
  <si>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</si>
  <si>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</si>
  <si>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</si>
  <si>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</si>
  <si>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</si>
  <si>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</si>
  <si>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</si>
  <si>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</si>
  <si>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</si>
  <si>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</si>
  <si>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</si>
  <si>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</si>
  <si>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</si>
  <si>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</si>
  <si>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</si>
  <si>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</si>
  <si>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</si>
  <si>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</si>
  <si>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</si>
  <si>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</si>
  <si>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</si>
  <si>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</si>
  <si>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</si>
  <si>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</si>
  <si>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</si>
  <si>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</si>
  <si>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</si>
  <si>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</si>
  <si>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</si>
  <si>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</si>
  <si>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</si>
  <si>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</si>
  <si>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</si>
  <si>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</si>
  <si>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</si>
  <si>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</si>
  <si>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</si>
  <si>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</si>
  <si>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</si>
  <si>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</si>
  <si>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</si>
  <si>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</si>
  <si>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</si>
  <si>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</si>
  <si>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</si>
  <si>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</si>
  <si>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</si>
  <si>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</si>
  <si>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</si>
  <si>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</si>
  <si>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</si>
  <si>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</si>
  <si>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</si>
  <si>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</si>
  <si>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</si>
  <si>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</si>
  <si>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</si>
  <si>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</si>
  <si>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</si>
  <si>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</si>
  <si>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</si>
  <si>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</si>
  <si>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</si>
  <si>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</si>
  <si>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</si>
  <si>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</si>
  <si>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</si>
  <si>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</si>
  <si>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</si>
  <si>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</si>
  <si>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</si>
  <si>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</si>
  <si>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</si>
  <si>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</si>
  <si>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</si>
  <si>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</si>
  <si>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</si>
  <si>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</si>
  <si>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</si>
  <si>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</si>
  <si>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</si>
  <si>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</si>
  <si>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</si>
  <si>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</si>
  <si>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</si>
  <si>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</si>
  <si>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</si>
  <si>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</si>
  <si>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</si>
  <si>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</si>
  <si>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</si>
  <si>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</si>
  <si>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</si>
  <si>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</si>
  <si>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</si>
  <si>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</si>
  <si>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</si>
  <si>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</si>
  <si>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</si>
  <si>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</si>
  <si>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</si>
  <si>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</si>
  <si>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</si>
  <si>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</si>
  <si>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</si>
  <si>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</si>
  <si>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</si>
  <si>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</si>
  <si>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</si>
  <si>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</si>
  <si>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</si>
  <si>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</si>
  <si>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</si>
  <si>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</si>
  <si>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</si>
  <si>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</si>
  <si>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</si>
  <si>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</si>
  <si>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</si>
  <si>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</si>
  <si>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</si>
  <si>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</si>
  <si>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</si>
  <si>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</si>
  <si>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</si>
  <si>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</si>
  <si>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</si>
  <si>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</si>
  <si>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</si>
  <si>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</si>
  <si>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</si>
  <si>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</si>
  <si>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</si>
  <si>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</si>
  <si>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</si>
  <si>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</si>
  <si>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</si>
  <si>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</si>
  <si>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</si>
  <si>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</si>
  <si>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</si>
  <si>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</si>
  <si>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</si>
  <si>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</si>
  <si>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</si>
  <si>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</si>
  <si>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</si>
  <si>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</si>
  <si>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</si>
  <si>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</si>
  <si>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</si>
  <si>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</si>
  <si>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</si>
  <si>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</si>
  <si>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</si>
  <si>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</si>
  <si>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</si>
  <si>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</si>
  <si>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</si>
  <si>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</si>
  <si>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</si>
  <si>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</si>
  <si>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</si>
  <si>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</si>
  <si>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</si>
  <si>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</si>
  <si>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</si>
  <si>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</si>
  <si>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</si>
  <si>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</si>
  <si>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</si>
  <si>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</si>
  <si>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</si>
  <si>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</si>
  <si>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</si>
  <si>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</si>
  <si>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</si>
  <si>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</si>
  <si>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</si>
  <si>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</si>
  <si>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</si>
  <si>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</si>
  <si>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</si>
  <si>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</si>
  <si>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</si>
  <si>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</si>
  <si>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</si>
  <si>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</si>
  <si>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</si>
  <si>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</si>
  <si>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</si>
  <si>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</si>
  <si>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</si>
  <si>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</si>
  <si>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</si>
  <si>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</si>
  <si>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</si>
  <si>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</si>
  <si>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</si>
  <si>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</si>
  <si>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</si>
  <si>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</si>
  <si>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</si>
  <si>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</si>
  <si>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</si>
  <si>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</si>
  <si>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</si>
  <si>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</si>
  <si>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</si>
  <si>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</si>
  <si>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</si>
  <si>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</si>
  <si>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</si>
  <si>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</si>
  <si>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</si>
  <si>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</si>
  <si>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</si>
  <si>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</si>
  <si>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</si>
  <si>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</si>
  <si>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</si>
  <si>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</si>
  <si>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</si>
  <si>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</si>
  <si>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</si>
  <si>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</si>
  <si>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</si>
  <si>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</si>
  <si>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</si>
  <si>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</si>
  <si>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</si>
  <si>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</si>
  <si>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</si>
  <si>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</si>
  <si>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</si>
  <si>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</si>
  <si>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</si>
  <si>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</si>
  <si>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</si>
  <si>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</si>
  <si>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</si>
  <si>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</si>
  <si>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</si>
  <si>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</si>
  <si>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</si>
  <si>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</si>
  <si>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</si>
  <si>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</si>
  <si>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</si>
  <si>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</si>
  <si>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</si>
  <si>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</si>
  <si>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</si>
  <si>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</si>
  <si>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</si>
  <si>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</si>
  <si>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</si>
  <si>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</si>
  <si>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</si>
  <si>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</si>
  <si>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</si>
  <si>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</si>
  <si>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</si>
  <si>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</si>
  <si>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</si>
  <si>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</si>
  <si>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</si>
  <si>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</si>
  <si>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</si>
  <si>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</si>
  <si>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</si>
  <si>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</si>
  <si>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</si>
  <si>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</si>
  <si>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</si>
  <si>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</si>
  <si>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</si>
  <si>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</si>
  <si>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</si>
  <si>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</si>
  <si>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</si>
  <si>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</si>
  <si>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</si>
  <si>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</si>
  <si>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</si>
  <si>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</si>
  <si>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</si>
  <si>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</si>
  <si>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</si>
  <si>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</si>
  <si>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</si>
  <si>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</si>
  <si>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</si>
  <si>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</si>
  <si>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</si>
  <si>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</si>
  <si>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</si>
  <si>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</si>
  <si>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</si>
  <si>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</si>
  <si>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</si>
  <si>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</si>
  <si>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</si>
  <si>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</si>
  <si>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</si>
  <si>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</si>
  <si>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</si>
  <si>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</si>
  <si>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</si>
  <si>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</si>
  <si>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</si>
  <si>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</si>
  <si>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</si>
  <si>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</si>
  <si>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</si>
  <si>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</si>
  <si>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</si>
  <si>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</si>
  <si>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</si>
  <si>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</si>
  <si>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</si>
  <si>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</si>
  <si>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</si>
  <si>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</si>
  <si>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</si>
  <si>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</si>
  <si>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</si>
  <si>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</si>
  <si>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</si>
  <si>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</si>
  <si>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</si>
  <si>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</si>
  <si>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</si>
  <si>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</si>
  <si>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</si>
  <si>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</si>
  <si>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</si>
  <si>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</si>
  <si>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</si>
  <si>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</si>
  <si>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</si>
  <si>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</si>
  <si>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</si>
  <si>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</si>
  <si>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</si>
  <si>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</si>
  <si>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</si>
  <si>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</si>
  <si>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</si>
  <si>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</si>
  <si>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</si>
  <si>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</si>
  <si>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</si>
  <si>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</si>
  <si>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</si>
  <si>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</si>
  <si>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</si>
  <si>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</si>
  <si>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</si>
  <si>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</si>
  <si>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</si>
  <si>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</si>
  <si>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</si>
  <si>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</si>
  <si>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</si>
  <si>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</si>
  <si>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</si>
  <si>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</si>
  <si>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</si>
  <si>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</si>
  <si>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</si>
  <si>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</si>
  <si>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</si>
  <si>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</si>
  <si>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</si>
  <si>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</si>
  <si>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</si>
  <si>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</si>
  <si>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</si>
  <si>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</si>
  <si>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</si>
  <si>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</si>
  <si>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</si>
  <si>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</si>
  <si>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</si>
  <si>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</si>
  <si>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</si>
  <si>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</si>
  <si>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</si>
  <si>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</si>
  <si>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</si>
  <si>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</si>
  <si>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</si>
  <si>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</si>
  <si>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</si>
  <si>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</si>
  <si>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</si>
  <si>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</si>
  <si>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</si>
  <si>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</si>
  <si>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</si>
  <si>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</si>
  <si>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</si>
  <si>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</si>
  <si>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</si>
  <si>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</si>
  <si>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</si>
  <si>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</si>
  <si>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</si>
  <si>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</si>
  <si>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</si>
  <si>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</si>
  <si>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</si>
  <si>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</si>
  <si>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</si>
  <si>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</si>
  <si>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</si>
  <si>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</si>
  <si>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</si>
  <si>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</si>
  <si>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</si>
  <si>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</si>
  <si>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</si>
  <si>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</si>
  <si>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</si>
  <si>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</si>
  <si>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</si>
  <si>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</si>
  <si>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</si>
  <si>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</si>
  <si>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</si>
  <si>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</si>
  <si>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</si>
  <si>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</si>
  <si>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</si>
  <si>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</si>
  <si>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</si>
  <si>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</si>
  <si>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</si>
  <si>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</si>
  <si>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</si>
  <si>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</si>
  <si>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</si>
  <si>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</si>
  <si>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</si>
  <si>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</si>
  <si>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</si>
  <si>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</si>
  <si>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</si>
  <si>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</si>
  <si>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</si>
  <si>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</si>
  <si>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</si>
  <si>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</si>
  <si>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</si>
  <si>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</si>
  <si>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</si>
  <si>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</si>
  <si>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</si>
  <si>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</si>
  <si>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</si>
  <si>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</si>
  <si>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</si>
  <si>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</si>
  <si>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</si>
  <si>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</si>
  <si>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</si>
  <si>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</si>
  <si>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</si>
  <si>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</si>
  <si>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</si>
  <si>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</si>
  <si>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</si>
  <si>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</si>
  <si>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</si>
  <si>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</si>
  <si>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</si>
  <si>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</si>
  <si>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</si>
  <si>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</si>
  <si>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</si>
  <si>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</si>
  <si>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</si>
  <si>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</si>
  <si>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</si>
  <si>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</si>
  <si>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</si>
  <si>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</si>
  <si>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</si>
  <si>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</si>
  <si>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</si>
  <si>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</si>
  <si>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</si>
  <si>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</si>
  <si>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</si>
  <si>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</si>
  <si>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</si>
  <si>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</si>
  <si>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</si>
  <si>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</si>
  <si>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</si>
  <si>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</si>
  <si>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</si>
  <si>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</si>
  <si>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</si>
  <si>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</si>
  <si>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</si>
  <si>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</si>
  <si>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</si>
  <si>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</si>
  <si>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</si>
  <si>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</si>
  <si>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</si>
  <si>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</si>
  <si>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</si>
  <si>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</si>
  <si>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</si>
  <si>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</si>
  <si>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</si>
  <si>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</si>
  <si>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</si>
  <si>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</si>
  <si>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</si>
  <si>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</si>
  <si>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</si>
  <si>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</si>
  <si>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</si>
  <si>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</si>
  <si>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</si>
  <si>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</si>
  <si>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</si>
  <si>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</si>
  <si>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</si>
  <si>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</si>
  <si>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</si>
  <si>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</si>
  <si>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</si>
  <si>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</si>
  <si>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</si>
  <si>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</si>
  <si>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</si>
  <si>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</si>
  <si>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</si>
  <si>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</si>
  <si>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</si>
  <si>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</si>
  <si>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</si>
  <si>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</si>
  <si>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</si>
  <si>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</si>
  <si>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</si>
  <si>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</si>
  <si>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</si>
  <si>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</si>
  <si>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</si>
  <si>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</si>
  <si>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</si>
  <si>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</si>
  <si>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</si>
  <si>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</si>
  <si>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</si>
  <si>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</si>
  <si>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</si>
  <si>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</si>
  <si>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</si>
  <si>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</si>
  <si>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</si>
  <si>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</si>
  <si>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</si>
  <si>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</si>
  <si>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</si>
  <si>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</si>
  <si>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</si>
  <si>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</si>
  <si>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</si>
  <si>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</si>
  <si>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</si>
  <si>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</si>
  <si>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</si>
  <si>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</si>
  <si>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</si>
  <si>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</si>
  <si>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</si>
  <si>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</si>
  <si>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</si>
  <si>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</si>
  <si>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</si>
  <si>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</si>
  <si>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</si>
  <si>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</si>
  <si>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</si>
  <si>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</si>
  <si>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</si>
  <si>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</si>
  <si>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</si>
  <si>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</si>
  <si>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</si>
  <si>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</si>
  <si>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</si>
  <si>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</si>
  <si>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</si>
  <si>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</si>
  <si>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</si>
  <si>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</si>
  <si>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</si>
  <si>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</si>
  <si>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</si>
  <si>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</si>
  <si>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</si>
  <si>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</si>
  <si>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</si>
  <si>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</si>
  <si>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</si>
  <si>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</si>
  <si>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</si>
  <si>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</si>
  <si>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</si>
  <si>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</si>
  <si>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</si>
  <si>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</si>
  <si>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</si>
  <si>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</si>
  <si>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</si>
  <si>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</si>
  <si>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</si>
  <si>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</si>
  <si>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</si>
  <si>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</si>
  <si>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</si>
  <si>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</si>
  <si>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</si>
  <si>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</si>
  <si>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</si>
  <si>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</si>
  <si>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</si>
  <si>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</si>
  <si>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</si>
  <si>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</si>
  <si>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</si>
  <si>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</si>
  <si>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</si>
  <si>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</si>
  <si>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</si>
  <si>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</si>
  <si>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</si>
  <si>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</si>
  <si>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</si>
  <si>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</si>
  <si>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</si>
  <si>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</si>
  <si>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</si>
  <si>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</si>
  <si>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</si>
  <si>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</si>
  <si>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</si>
  <si>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</si>
  <si>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</si>
  <si>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</si>
  <si>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</si>
  <si>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</si>
  <si>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</si>
  <si>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</si>
  <si>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</si>
  <si>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</si>
  <si>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</si>
  <si>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</si>
  <si>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</si>
  <si>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</si>
  <si>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</si>
  <si>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</si>
  <si>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</si>
  <si>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</si>
  <si>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</si>
  <si>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</si>
  <si>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</si>
  <si>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</si>
  <si>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</si>
  <si>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</si>
  <si>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</si>
  <si>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</si>
  <si>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</si>
  <si>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</si>
  <si>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</si>
  <si>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</si>
  <si>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</si>
  <si>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</si>
  <si>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</si>
  <si>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</si>
  <si>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</si>
  <si>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</si>
  <si>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</si>
  <si>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</si>
  <si>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</si>
  <si>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</si>
  <si>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</si>
  <si>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</si>
  <si>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</si>
  <si>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</si>
  <si>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</si>
  <si>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</si>
  <si>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</si>
  <si>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</si>
  <si>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</si>
  <si>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</si>
  <si>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</si>
  <si>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</si>
  <si>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</si>
  <si>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</si>
  <si>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</si>
  <si>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</si>
  <si>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</si>
  <si>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</si>
  <si>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</si>
  <si>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</si>
  <si>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</si>
  <si>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</si>
  <si>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</si>
  <si>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</si>
  <si>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</si>
  <si>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</si>
  <si>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</si>
  <si>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</si>
  <si>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</si>
  <si>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</si>
  <si>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</si>
  <si>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</si>
  <si>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</si>
  <si>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</si>
  <si>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</si>
  <si>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</si>
  <si>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</si>
  <si>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</si>
  <si>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</si>
  <si>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</si>
  <si>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</si>
  <si>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</si>
  <si>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</si>
  <si>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</si>
  <si>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</si>
  <si>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</si>
  <si>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</si>
  <si>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</si>
  <si>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</si>
  <si>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</si>
  <si>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</si>
  <si>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</si>
  <si>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</si>
  <si>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</si>
  <si>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</si>
  <si>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</si>
  <si>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</si>
  <si>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</si>
  <si>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</si>
  <si>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</si>
  <si>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</si>
  <si>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</si>
  <si>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</si>
  <si>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</si>
  <si>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</si>
  <si>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</si>
  <si>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</si>
  <si>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</si>
  <si>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</si>
  <si>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</si>
  <si>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</si>
  <si>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</si>
  <si>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</si>
  <si>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</si>
  <si>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</si>
  <si>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</si>
  <si>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</si>
  <si>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</si>
  <si>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</si>
  <si>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</si>
  <si>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</si>
  <si>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</si>
  <si>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</si>
  <si>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</si>
  <si>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</si>
  <si>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</si>
  <si>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</si>
  <si>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</si>
  <si>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</si>
  <si>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</si>
  <si>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</si>
  <si>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</si>
  <si>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</si>
  <si>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</si>
  <si>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</si>
  <si>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</si>
  <si>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</si>
  <si>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</si>
  <si>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</si>
  <si>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</si>
  <si>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</si>
  <si>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</si>
  <si>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</si>
  <si>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</si>
  <si>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</si>
  <si>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</si>
  <si>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</si>
  <si>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</si>
  <si>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</si>
  <si>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</si>
  <si>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</si>
  <si>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</si>
  <si>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</si>
  <si>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</si>
  <si>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</si>
  <si>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</si>
  <si>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</si>
  <si>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</si>
  <si>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</si>
  <si>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</si>
  <si>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</si>
  <si>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</si>
  <si>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</si>
  <si>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</si>
  <si>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</si>
  <si>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</si>
  <si>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</si>
  <si>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</si>
  <si>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</si>
  <si>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</si>
  <si>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</si>
  <si>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</si>
  <si>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</si>
  <si>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</si>
  <si>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</si>
  <si>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</si>
  <si>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</si>
  <si>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</si>
  <si>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</si>
  <si>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</si>
  <si>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</si>
  <si>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</si>
  <si>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</si>
  <si>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</si>
  <si>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</si>
  <si>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</si>
  <si>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</si>
  <si>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</si>
  <si>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</si>
  <si>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</si>
  <si>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</si>
  <si>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</si>
  <si>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</si>
  <si>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</si>
  <si>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</si>
  <si>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</si>
  <si>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</si>
  <si>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</si>
  <si>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</si>
  <si>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</si>
  <si>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</si>
  <si>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</si>
  <si>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</si>
  <si>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</si>
  <si>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</si>
  <si>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</si>
  <si>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</si>
  <si>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</si>
  <si>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</si>
  <si>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</si>
  <si>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</si>
  <si>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</si>
  <si>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</si>
  <si>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</si>
  <si>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</si>
  <si>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</si>
  <si>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</si>
  <si>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</si>
  <si>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</si>
  <si>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</si>
  <si>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</si>
  <si>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</si>
  <si>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</si>
  <si>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</si>
  <si>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</si>
  <si>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</si>
  <si>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</si>
  <si>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</si>
  <si>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</si>
  <si>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</si>
  <si>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</si>
  <si>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</si>
  <si>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</si>
  <si>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</si>
  <si>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</si>
  <si>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</si>
  <si>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</si>
  <si>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</si>
  <si>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</si>
  <si>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</si>
  <si>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</si>
  <si>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</si>
  <si>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</si>
  <si>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</si>
  <si>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</si>
  <si>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</si>
  <si>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</si>
  <si>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</si>
  <si>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</si>
  <si>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</si>
  <si>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</si>
  <si>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</si>
  <si>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</si>
  <si>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</si>
  <si>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</si>
  <si>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</si>
  <si>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</si>
  <si>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</si>
  <si>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</si>
  <si>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</si>
  <si>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</si>
  <si>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</si>
  <si>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</si>
  <si>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</si>
  <si>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</si>
  <si>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</si>
  <si>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</si>
  <si>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</si>
  <si>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</si>
  <si>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</si>
  <si>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</si>
  <si>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</si>
  <si>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</si>
  <si>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</si>
  <si>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</si>
  <si>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</si>
  <si>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</si>
  <si>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</si>
  <si>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</si>
  <si>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</si>
  <si>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</si>
  <si>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</si>
  <si>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</si>
  <si>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</si>
  <si>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</si>
  <si>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</si>
  <si>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</si>
  <si>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</si>
  <si>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</si>
  <si>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</si>
  <si>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</si>
  <si>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</si>
  <si>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</si>
  <si>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</si>
  <si>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</si>
  <si>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</si>
  <si>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</si>
  <si>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</si>
  <si>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</si>
  <si>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</si>
  <si>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</si>
  <si>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</si>
  <si>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</si>
  <si>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</si>
  <si>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</si>
  <si>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</si>
  <si>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</si>
  <si>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</si>
  <si>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</si>
  <si>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</si>
  <si>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</si>
  <si>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</si>
  <si>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</si>
  <si>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</si>
  <si>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</si>
  <si>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</si>
  <si>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</si>
  <si>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</si>
  <si>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</si>
  <si>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</si>
  <si>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</si>
  <si>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</si>
  <si>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</si>
  <si>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</si>
  <si>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teqball - bežné transfery</t>
  </si>
  <si>
    <t>001</t>
  </si>
  <si>
    <t>TEQ liga - ceny - sezóna 2025</t>
  </si>
  <si>
    <t>36500623</t>
  </si>
  <si>
    <t>TOPA SPORT</t>
  </si>
  <si>
    <t>002</t>
  </si>
  <si>
    <t>Klubové financie na základe počtu hráčov do 23 rokov</t>
  </si>
  <si>
    <t>50479890</t>
  </si>
  <si>
    <t>PRO FOOTBALL SLOVAKIA</t>
  </si>
  <si>
    <t>003</t>
  </si>
  <si>
    <t>Preprava teqballových stolov v súvislosti s rozvojom teqballovej infraštruktúry na miesta: Prešov, Košice,  Trebišov</t>
  </si>
  <si>
    <t>51940221</t>
  </si>
  <si>
    <t>OGT s.r.o.</t>
  </si>
  <si>
    <t>004</t>
  </si>
  <si>
    <t>Zmluva o dobrovoľníctve - Adrián Vodilka - zabezpečenie 1. kola TEQ ligy v Žiline a náklady s ním spojené</t>
  </si>
  <si>
    <t>Adrián Vodilka</t>
  </si>
  <si>
    <t>005</t>
  </si>
  <si>
    <t>Zmluva o príprave talentovaného športovca - Michal Molnár</t>
  </si>
  <si>
    <t>Michal Molnár</t>
  </si>
  <si>
    <t>006</t>
  </si>
  <si>
    <t>Zmluva o príprave talentovaného športovca - Adriana Kecerová</t>
  </si>
  <si>
    <t>Adriana Kecerová</t>
  </si>
  <si>
    <t>007</t>
  </si>
  <si>
    <t>Lopty na teqball</t>
  </si>
  <si>
    <t>TEQBALL KFT</t>
  </si>
  <si>
    <t>008</t>
  </si>
  <si>
    <t>Doména a server web stránky www.teqballovafederacia.sk</t>
  </si>
  <si>
    <t>52037894</t>
  </si>
  <si>
    <t>Eliáš IT solution</t>
  </si>
  <si>
    <t>009</t>
  </si>
  <si>
    <t>Ceny na podujatie - Prešov Teqball Festival 2025 21.3.-23.3.2025</t>
  </si>
  <si>
    <t>TOP Sport sro</t>
  </si>
  <si>
    <t>0010</t>
  </si>
  <si>
    <t>Reprezentačné mikiny</t>
  </si>
  <si>
    <t>36507164</t>
  </si>
  <si>
    <t>PBT Print s.r.o.</t>
  </si>
  <si>
    <t>0011</t>
  </si>
  <si>
    <t>Fotografické služby v súvislosti s Prešov Teqball Festival 21.-.23.3.2025</t>
  </si>
  <si>
    <t>Tomáš Cicoň</t>
  </si>
  <si>
    <t>0012</t>
  </si>
  <si>
    <t>Manipulačné a prepravné služby TEQBALL stolov v súvislosti s reprezentačným kempom v Prešove 23.3.2025</t>
  </si>
  <si>
    <t>0013</t>
  </si>
  <si>
    <t>Dobrovoľnícke služby v súvislosti s Prešov Teqball Festival 21.-23.3.2025</t>
  </si>
  <si>
    <t>Kamil Lelák</t>
  </si>
  <si>
    <t>0014</t>
  </si>
  <si>
    <t>Ľuboš Marton</t>
  </si>
  <si>
    <t>0015</t>
  </si>
  <si>
    <t>0016</t>
  </si>
  <si>
    <t>Fotografické a zabezpečenie LIVE prenosu na kanály Youtube v súvislosti s Prešov Teqball Festival 21.-.23.3.2025</t>
  </si>
  <si>
    <t>56776209</t>
  </si>
  <si>
    <t>Timotej Škrepták</t>
  </si>
  <si>
    <t>0017</t>
  </si>
  <si>
    <t>Ubytovanie pre rozhodcov počas Prešov Teqball Festival 21.-.23.3.2025</t>
  </si>
  <si>
    <t>52371697</t>
  </si>
  <si>
    <t>Time INN sro</t>
  </si>
  <si>
    <t>0018</t>
  </si>
  <si>
    <t>Mediálne služby a moderovanie v súvislosti s Prešov Teqball Festival 21.-.23.3.2025</t>
  </si>
  <si>
    <t>41749723</t>
  </si>
  <si>
    <t>Mgr. Ivan Kriššák</t>
  </si>
  <si>
    <t>0019</t>
  </si>
  <si>
    <t>Manažment a organizácia rozhodcov (4 osoby) a rozhodcovského systému FITEQ TEQ REF. v súvislosti s Prešov Teqball Festival 21.-.23.3.2025</t>
  </si>
  <si>
    <t>5262787357</t>
  </si>
  <si>
    <t>Marcin Szyda</t>
  </si>
  <si>
    <t>0020</t>
  </si>
  <si>
    <t>Slovenská pošta</t>
  </si>
  <si>
    <t>0021</t>
  </si>
  <si>
    <t>0022</t>
  </si>
  <si>
    <t>Zmluva o príprave talentovaného športovca - Tomáš Dulava</t>
  </si>
  <si>
    <t>Tomáš Dulava</t>
  </si>
  <si>
    <t>0023</t>
  </si>
  <si>
    <t>Zmluva o príprave talentovaného športovca - Timotea Jarošová</t>
  </si>
  <si>
    <t>Timotea Jarošová</t>
  </si>
  <si>
    <t>0024</t>
  </si>
  <si>
    <t>0025</t>
  </si>
  <si>
    <t>Občerstvenie v súvislosti v súvislosti s reprezentačným kempom v Prešove 23.3.2025</t>
  </si>
  <si>
    <t>36478369</t>
  </si>
  <si>
    <t>4 SPORT s.r.o.</t>
  </si>
  <si>
    <t>0026</t>
  </si>
  <si>
    <t>Preplatenie cestovných nákladov v súvislosti s reprezentačným kempom v Želiezovciach 27.04.2025</t>
  </si>
  <si>
    <t>Marko Popovski</t>
  </si>
  <si>
    <t>0027</t>
  </si>
  <si>
    <t>Preplatenie cestovných nákladov v súvislosti s reprezentačným kempom v Žiline v dňoch 11.07.-12.07.2025</t>
  </si>
  <si>
    <t>55815626</t>
  </si>
  <si>
    <t>TEQ klub Želiezovce</t>
  </si>
  <si>
    <t>0028</t>
  </si>
  <si>
    <t>Ubytovanie v súvislosti reprezentačným kempom v Žiline v dňoch 11.07.-12.07.2025 pre 4 osoby. Martin Biroš, Artúr Benes, Timotea Jarošová, Adriana Kecerová</t>
  </si>
  <si>
    <t>50454234</t>
  </si>
  <si>
    <t>Penzión Sentami Žilina</t>
  </si>
  <si>
    <t>0029</t>
  </si>
  <si>
    <t>Martin Biroš</t>
  </si>
  <si>
    <t>a - teqball - kapitálové transfery</t>
  </si>
  <si>
    <t>0030</t>
  </si>
  <si>
    <t>Nákup 4 ks TEQ Lite stolov aj s montážou a dopravou pre účely rozvoja teqballovej infraštruktúry</t>
  </si>
  <si>
    <t>52098427</t>
  </si>
  <si>
    <t>SPORT MARKET, s.r.o.</t>
  </si>
  <si>
    <t>0031</t>
  </si>
  <si>
    <t>Lístky na vlak. Majstrovstvá Európy v teqballe do 19 rokov. Maďarsko - Pécs. 17.8.-19.8.2025. 5 ks lístkov. Mená. Hráči Alex Krescanko, Daniel Novák, Laura Bučková, Lea Bekečová. Prezident - Artúr Benes</t>
  </si>
  <si>
    <t>35914939</t>
  </si>
  <si>
    <t>ZSSK</t>
  </si>
  <si>
    <t>0032</t>
  </si>
  <si>
    <t>Lístky na vlak. Prešov - Pecs Majstrovstvá Európy v teqballe do 19 rokov. Maďarsko - Pécs. 17.8.-19.8.2025. 5 ks lístkov. Mená. Hráči Alex Krescanko, Daniel Novák, Laura Bučková, Lea Bekečová. Prezident - Artúr Benes</t>
  </si>
  <si>
    <t>0033</t>
  </si>
  <si>
    <t>Výber z bankomatu. Preplatenie lístkov na vlak. Bratislava - Pécs. Majstrovstvá Európy v teqballe do 19 rokov. Maďarsko - Pécs. 17.8.-19.8.2025. 5 ks lístkov. Mená. Hráč - Michal Molnár Generálny sekretár - Jakub Mihálik. Fotograf - Martin Schneider</t>
  </si>
  <si>
    <t>0034</t>
  </si>
  <si>
    <t>Ubytovanie v súvislosti s Majstrovstvami Európy do 19 rokov v teqballe. Maďarsko Pécs. 17.8. - 19.8.2025. 3 osoby. Prezident Artúr Benes, generálny sekretár Jakub Mihálik, fotograf Martin Schneider.</t>
  </si>
  <si>
    <t>NTAK ID: SZ19000531</t>
  </si>
  <si>
    <t>Hotel Laterum Pécs</t>
  </si>
  <si>
    <t>0035</t>
  </si>
  <si>
    <t xml:space="preserve">Občerstvenie v súvislosti s Majstrovstvami Európy do 19 rokov v teqballe. Maďarsko Pécs. 17.8.-19.8.2025. </t>
  </si>
  <si>
    <t>MC Donald Budapešť</t>
  </si>
  <si>
    <t>0036</t>
  </si>
  <si>
    <t>Miestenky na vlak. Majstrovstvá Európy do 19 rokov v teqballe. Maďarsko Pécs. 17.8.-19.8.2025. Miestenky: Artúr Benes, Daniel Novák, Alex Krescanko, Laura Bučková, Lea Bekečová</t>
  </si>
  <si>
    <t>0037</t>
  </si>
  <si>
    <t>2656365</t>
  </si>
  <si>
    <t>Dupla + Happy Hippo Pizza</t>
  </si>
  <si>
    <t>0039</t>
  </si>
  <si>
    <t>21975927</t>
  </si>
  <si>
    <t>irany pecs nonprofit kft.</t>
  </si>
  <si>
    <t>0040</t>
  </si>
  <si>
    <t>Lístky na vlak. Pecs Bratislava a Prešov. Majstrovstvá Európy v teqballe do 19 rokov. Maďarsko - Pécs. 17.8.-19.8.2025. 8 ks lístkov. Mená. Krescanko, Molnár, Novák, Bučková, Bekečová Benes, Mihálik, Schneider</t>
  </si>
  <si>
    <t>MÁV</t>
  </si>
  <si>
    <t>Reprezentačné veci na Majstrovstvá Európy v teqballe do 19 rokov</t>
  </si>
  <si>
    <t>00698113</t>
  </si>
  <si>
    <t>ATAK, výrobné družstvo</t>
  </si>
  <si>
    <t>0041</t>
  </si>
  <si>
    <t>Preplatenie vlaku. Jakub Mihálik Žilina - Bratislava. Bratislava - Pécs. Martin Schneider. Bratislava - Pécs</t>
  </si>
  <si>
    <t>Jakub Mihálik</t>
  </si>
  <si>
    <t>0042</t>
  </si>
  <si>
    <t>00210170</t>
  </si>
  <si>
    <t>Pizza Garden KFT</t>
  </si>
  <si>
    <t>0043</t>
  </si>
  <si>
    <t>Wolt - MC Donald Pécs</t>
  </si>
  <si>
    <t>0044</t>
  </si>
  <si>
    <t xml:space="preserve">Lístky na vlak. Pecs Bratislava Budapest. </t>
  </si>
  <si>
    <t>0045</t>
  </si>
  <si>
    <t>0046</t>
  </si>
  <si>
    <t>Dobrovoľnícke služby v súvislosti s finále ZŠ a SŠ v Prešove v dňoch - 04.06.2025 a 13.05.2025</t>
  </si>
  <si>
    <t>0047</t>
  </si>
  <si>
    <t>Vecné ceny v súvislosti s podujatím - Želiezovce Teqball Cup 2025 - 14.09.2025</t>
  </si>
  <si>
    <t>37941798</t>
  </si>
  <si>
    <t>Krajské športové centrum</t>
  </si>
  <si>
    <t>0048</t>
  </si>
  <si>
    <t>Ubytovanie v súvislostí s reprezentačným sustredním. Žilina 11.07.2025-12.07.2025</t>
  </si>
  <si>
    <t>00397563</t>
  </si>
  <si>
    <t>Ubytovacie zariadenie Veľký Diel</t>
  </si>
  <si>
    <t>0049</t>
  </si>
  <si>
    <t>Nákup 10 ks teqballových lôpt pre reprezentačné účely</t>
  </si>
  <si>
    <t>24390305-2-42</t>
  </si>
  <si>
    <t>TEQSHOP Maďarsko</t>
  </si>
  <si>
    <t>0050</t>
  </si>
  <si>
    <t>Prenájom haly v súvislosti s reprezentačným zrazom v dňoch 11.07.2025 - 12.07.2025 v meste Žilina</t>
  </si>
  <si>
    <t xml:space="preserve">Žilinská univerzita v Žiline </t>
  </si>
  <si>
    <t>0051</t>
  </si>
  <si>
    <t>0052</t>
  </si>
  <si>
    <t>00619884</t>
  </si>
  <si>
    <t>Telovýchovná jednota Slávia Prešovská univerzita Prešov</t>
  </si>
  <si>
    <t>0054</t>
  </si>
  <si>
    <t>53536029</t>
  </si>
  <si>
    <t>ZA TEQ</t>
  </si>
  <si>
    <t>0055</t>
  </si>
  <si>
    <t>55972152</t>
  </si>
  <si>
    <t>Tatran TEQ klub Prešov</t>
  </si>
  <si>
    <t>0056</t>
  </si>
  <si>
    <t>Propagácia školských súťaži v teqballe prostredníctvom platenej reklamy na facebooku</t>
  </si>
  <si>
    <t>FACEBOOK</t>
  </si>
  <si>
    <t>0057</t>
  </si>
  <si>
    <t>Počítadlo skóre na zápasy</t>
  </si>
  <si>
    <t>26098806</t>
  </si>
  <si>
    <t>Radansport s.r.o.</t>
  </si>
  <si>
    <t>0058</t>
  </si>
  <si>
    <t>Spoločná večera po kvalifikácii na MS 2025. 16.11.2025 Prešov</t>
  </si>
  <si>
    <t>0059</t>
  </si>
  <si>
    <t>Preplatenie cestovných nákladov na kvalifikáciu na MS 2025. Žilina - Prešov - Žilina. 16.11.2025</t>
  </si>
  <si>
    <t>0060</t>
  </si>
  <si>
    <t>Preplatenie cestovných nákladov na kvalifikáciu na MS 2025. Želiezovce - Prešov -. 16.11.2025 Prešov</t>
  </si>
  <si>
    <t>0061</t>
  </si>
  <si>
    <t>Preplatenie cestovných nákladov na kvalifikáciu na MS 2025. Prešov - Želiezovce. 16.11.2025 Prešov</t>
  </si>
  <si>
    <t>0062</t>
  </si>
  <si>
    <t xml:space="preserve">Ubytovanie v súvislostí s reprezentačnou kvalifikáciou na MS 2025. Prešov 16.11.2025. </t>
  </si>
  <si>
    <t>0063</t>
  </si>
  <si>
    <t>0064</t>
  </si>
  <si>
    <t>Preplatenie cestovných nákladov na kvalifikáciu na MS 2025 - reprezentant Martin Biroš. 16.11.2025 Prešov</t>
  </si>
  <si>
    <t>0065</t>
  </si>
  <si>
    <t>Preplatenie cestovných nákladov na MS 2025. Z Kolína (Česko) do Prešov (miesto odjzadu na MS).</t>
  </si>
  <si>
    <t>0066</t>
  </si>
  <si>
    <t>Preprava a manipuláciami s teqballovými stolmi v súvislosti s podujatím: Kvalifikácia na MS 2025. Prešov 16.11.2025</t>
  </si>
  <si>
    <t>0067</t>
  </si>
  <si>
    <t>Preplatenie cestovných nákladov na Majstrovstvá sveta v teqballe. Rumunsko 2025. Letenka na trase Budapešť - Targu Mures 03.12.2025. Michal Molnár</t>
  </si>
  <si>
    <t>35897821</t>
  </si>
  <si>
    <t>pelicantravel.com s.r.o.</t>
  </si>
  <si>
    <t>0068</t>
  </si>
  <si>
    <t>Refundácia cestovných nákladov v súvislosti s MS 2025 Rumunsko. Reprezentantka Nina Kočiščáková</t>
  </si>
  <si>
    <t>Nina Kočiščáková</t>
  </si>
  <si>
    <t>0069</t>
  </si>
  <si>
    <t>Strava na MS 2025 Rumunsko. Reprezentanti: Adriana Kecerová, Timotea Jarošová, Nina Kočiščáková, Martin Biroš, Tomáš Dulava, Michal Molnár</t>
  </si>
  <si>
    <t>21395086</t>
  </si>
  <si>
    <t>SAFRANEK SRL</t>
  </si>
  <si>
    <t>0070</t>
  </si>
  <si>
    <t>Cestovné náklady na MS 2025 Rumunsko. Tankovanie</t>
  </si>
  <si>
    <t>012391603</t>
  </si>
  <si>
    <t>Boglavis trans</t>
  </si>
  <si>
    <t>0071</t>
  </si>
  <si>
    <t>Občerstvenie počas MS 2025 Rumunsko</t>
  </si>
  <si>
    <t>22891860</t>
  </si>
  <si>
    <t>LIDL</t>
  </si>
  <si>
    <t>0072</t>
  </si>
  <si>
    <t>0073</t>
  </si>
  <si>
    <t>33364407</t>
  </si>
  <si>
    <t>Balbedoil</t>
  </si>
  <si>
    <t>0074</t>
  </si>
  <si>
    <t>06205722</t>
  </si>
  <si>
    <t>MC Donald</t>
  </si>
  <si>
    <t>0075</t>
  </si>
  <si>
    <t>013348610</t>
  </si>
  <si>
    <t>Penny</t>
  </si>
  <si>
    <t>0076</t>
  </si>
  <si>
    <t>00604381</t>
  </si>
  <si>
    <t>OMV</t>
  </si>
  <si>
    <t>0077</t>
  </si>
  <si>
    <t>Refundácia cestovných nákladov v súvislosti s MS 2025 Rumunsko. Reprezentantka Martin Biroš</t>
  </si>
  <si>
    <t>0080</t>
  </si>
  <si>
    <t>Bankové poplatky za rok 2025</t>
  </si>
  <si>
    <t>UNICREDIT BANKA</t>
  </si>
  <si>
    <t>0081</t>
  </si>
  <si>
    <t>Ondrej Kačmár</t>
  </si>
  <si>
    <t>0082</t>
  </si>
  <si>
    <t>Jakub Graca</t>
  </si>
  <si>
    <t>0083</t>
  </si>
  <si>
    <t>Preplatenie cestovných nákladov v súvislosti s reprezentačným kempom. Žilina 12.07.2025</t>
  </si>
  <si>
    <t>0084</t>
  </si>
  <si>
    <t>0085</t>
  </si>
  <si>
    <t>0086</t>
  </si>
  <si>
    <t>Tomáš Horňák</t>
  </si>
  <si>
    <t>0087</t>
  </si>
  <si>
    <t>Ceny v súvislosti s MSR mládeže. Žilina 21.12.2025</t>
  </si>
  <si>
    <t>KSČ</t>
  </si>
  <si>
    <t>0088</t>
  </si>
  <si>
    <t>36531154</t>
  </si>
  <si>
    <t>Demi šport plus s.r.o.</t>
  </si>
  <si>
    <t>0089</t>
  </si>
  <si>
    <t>Občerstvenie v súvislosti s MSR mládeže. Žilina 21.12.2025</t>
  </si>
  <si>
    <t>36361976</t>
  </si>
  <si>
    <t>Michaelo s.r.o.</t>
  </si>
  <si>
    <t>0090</t>
  </si>
  <si>
    <t>Preplatenie cestovných nákladov v súvislosti s MSR mládeže. Žilina 21.12.2025</t>
  </si>
  <si>
    <t>0091</t>
  </si>
  <si>
    <t>31321828</t>
  </si>
  <si>
    <t>Tesco stores</t>
  </si>
  <si>
    <t>0092</t>
  </si>
  <si>
    <t>Náklady na zabezpečenie organizácie MSR mládeže. Žilina 21.12.2025</t>
  </si>
  <si>
    <t>0093</t>
  </si>
  <si>
    <t xml:space="preserve">Kúpa teqballových stolov pre reprezentačné účely - 2 ks </t>
  </si>
  <si>
    <t>50493418</t>
  </si>
  <si>
    <t>PRO SPORT AGENCY, s.r.o.</t>
  </si>
  <si>
    <t>0094</t>
  </si>
  <si>
    <t>Prenájom kancelárskych priestorov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</si>
</sst>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15">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82" val="6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28"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16"/>
      <c r="D1" s="316"/>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17"/>
      <c r="D21" s="317"/>
    </row>
    <row r="22" spans="1:4" x14ac:dyDescent="0.25">
      <c r="C22" s="318"/>
      <c r="D22" s="317"/>
    </row>
    <row r="23" spans="1:4" ht="66" x14ac:dyDescent="0.25">
      <c r="A23" s="23" t="s">
        <v>1380</v>
      </c>
      <c r="C23" s="255"/>
      <c r="D23" s="256"/>
    </row>
    <row r="24" spans="1:4" ht="12.75" customHeight="1" x14ac:dyDescent="0.25">
      <c r="C24" s="314"/>
      <c r="D24" s="315"/>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1361</v>
      </c>
    </row>
    <row r="32" spans="1:4" ht="12.6" customHeight="1" x14ac:dyDescent="0.25"/>
    <row r="33" spans="1:3" ht="15.75" customHeight="1" x14ac:dyDescent="0.25">
      <c r="A33" s="19" t="s">
        <v>1362</v>
      </c>
    </row>
    <row r="34" spans="1:3" ht="12.6" customHeight="1" x14ac:dyDescent="0.25"/>
    <row r="35" spans="1:3" ht="52.8" x14ac:dyDescent="0.25">
      <c r="A35" s="19" t="s">
        <v>1364</v>
      </c>
    </row>
    <row r="36" spans="1:3" ht="12" customHeight="1" x14ac:dyDescent="0.25"/>
    <row r="37" spans="1:3" ht="26.4" x14ac:dyDescent="0.25">
      <c r="A37" s="271" t="s">
        <v>1363</v>
      </c>
    </row>
    <row r="39" spans="1:3" ht="79.2" x14ac:dyDescent="0.25">
      <c r="A39" s="23" t="s">
        <v>1365</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1367</v>
      </c>
    </row>
    <row r="49" spans="1:1" ht="12" customHeight="1" x14ac:dyDescent="0.25"/>
    <row r="50" spans="1:1" ht="39.6" x14ac:dyDescent="0.25">
      <c r="A50" s="19" t="s">
        <v>1368</v>
      </c>
    </row>
    <row r="51" spans="1:1" ht="12.75" customHeight="1" x14ac:dyDescent="0.25"/>
    <row r="52" spans="1:1" ht="79.2" x14ac:dyDescent="0.25">
      <c r="A52" s="19" t="s">
        <v>1369</v>
      </c>
    </row>
    <row r="53" spans="1:1" ht="12.75" customHeight="1" x14ac:dyDescent="0.25"/>
    <row r="54" spans="1:1" ht="39.6" x14ac:dyDescent="0.25">
      <c r="A54" s="19" t="s">
        <v>1370</v>
      </c>
    </row>
    <row r="56" spans="1:1" x14ac:dyDescent="0.25">
      <c r="A56" s="19" t="s">
        <v>16</v>
      </c>
    </row>
    <row r="58" spans="1:1" x14ac:dyDescent="0.25">
      <c r="A58" s="19" t="s">
        <v>17</v>
      </c>
    </row>
    <row r="60" spans="1:1" ht="121.8" customHeight="1" x14ac:dyDescent="0.25">
      <c r="A60" s="23" t="s">
        <v>1371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1372</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1390</v>
      </c>
    </row>
    <row r="73" spans="1:1" ht="39.6" x14ac:dyDescent="0.25">
      <c r="A73" s="23" t="s">
        <v>1391</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1381</v>
      </c>
    </row>
    <row r="96" spans="1:2" x14ac:dyDescent="0.25">
      <c r="A96" s="23"/>
    </row>
    <row r="97" spans="1:4" x14ac:dyDescent="0.25">
      <c r="A97" s="260" t="s">
        <v>40</v>
      </c>
    </row>
    <row r="98" spans="1:4" ht="68.400000000000006" customHeight="1" x14ac:dyDescent="0.25">
      <c r="A98" s="23" t="s">
        <v>1382</v>
      </c>
    </row>
    <row r="99" spans="1:4" x14ac:dyDescent="0.25">
      <c r="A99" s="23"/>
    </row>
    <row r="100" spans="1:4" x14ac:dyDescent="0.25">
      <c r="A100" s="260" t="s">
        <v>41</v>
      </c>
    </row>
    <row r="101" spans="1:4" ht="79.2" x14ac:dyDescent="0.25">
      <c r="A101" s="23" t="s">
        <v>1383</v>
      </c>
    </row>
    <row r="102" spans="1:4" x14ac:dyDescent="0.25">
      <c r="A102" s="23"/>
    </row>
    <row r="103" spans="1:4" x14ac:dyDescent="0.25">
      <c r="A103" s="297" t="s">
        <v>42</v>
      </c>
    </row>
    <row r="104" spans="1:4" ht="52.8" x14ac:dyDescent="0.25">
      <c r="A104" s="23" t="s">
        <v>1384</v>
      </c>
    </row>
    <row r="105" spans="1:4" x14ac:dyDescent="0.25">
      <c r="A105" s="23"/>
      <c r="B105" s="20" t="s">
        <v>43</v>
      </c>
    </row>
    <row r="106" spans="1:4" x14ac:dyDescent="0.25">
      <c r="A106" s="260" t="s">
        <v>44</v>
      </c>
    </row>
    <row r="107" spans="1:4" ht="71.25" customHeight="1" x14ac:dyDescent="0.25">
      <c r="A107" s="19" t="s">
        <v>1385</v>
      </c>
    </row>
    <row r="108" spans="1:4" ht="39.6" x14ac:dyDescent="0.25">
      <c r="A108" s="19" t="s">
        <v>1375</v>
      </c>
    </row>
    <row r="109" spans="1:4" ht="26.4" x14ac:dyDescent="0.25">
      <c r="A109" s="19" t="s">
        <v>45</v>
      </c>
    </row>
    <row r="110" spans="1:4" ht="10.5" customHeight="1" x14ac:dyDescent="0.25">
      <c r="D110" s="20" t="s">
        <v>43</v>
      </c>
    </row>
    <row r="111" spans="1:4" ht="99.75" customHeight="1" x14ac:dyDescent="0.25">
      <c r="A111" s="23" t="s">
        <v>1374</v>
      </c>
    </row>
    <row r="112" spans="1:4" ht="26.4" x14ac:dyDescent="0.25">
      <c r="A112" s="19" t="s">
        <v>1373</v>
      </c>
    </row>
    <row r="114" spans="1:2" ht="184.8" x14ac:dyDescent="0.25">
      <c r="A114" s="23" t="s">
        <v>1386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1376</v>
      </c>
    </row>
    <row r="133" spans="1:1" ht="61.5" customHeight="1" x14ac:dyDescent="0.25">
      <c r="A133" s="303" t="s">
        <v>1388</v>
      </c>
    </row>
    <row r="134" spans="1:1" x14ac:dyDescent="0.25">
      <c r="A134" s="260" t="s">
        <v>1389</v>
      </c>
    </row>
    <row r="135" spans="1:1" ht="105.6" x14ac:dyDescent="0.25">
      <c r="A135" s="303" t="s">
        <v>1377</v>
      </c>
    </row>
    <row r="136" spans="1:1" x14ac:dyDescent="0.25">
      <c r="A136"/>
    </row>
    <row r="137" spans="1:1" ht="71.55"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9" t="str">
        <f>Spolu!C3&amp;", "&amp;Spolu!C6</f>
        <v xml:space="preserve">Teqballová federácia Slovensko, Jazdecká 13198/1A, Prešov, 080 01 </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35" customHeight="1" x14ac:dyDescent="0.25">
      <c r="A14" s="139" t="s">
        <v>1292</v>
      </c>
      <c r="B14" s="374" t="s">
        <v>1310</v>
      </c>
      <c r="C14" s="375"/>
      <c r="F14" s="313"/>
      <c r="N14" s="137" t="str">
        <f t="shared" si="0"/>
        <v xml:space="preserve">n - </v>
      </c>
      <c r="O14" s="137" t="s">
        <v>364</v>
      </c>
    </row>
    <row r="15" spans="1:16" ht="34.35" customHeight="1" x14ac:dyDescent="0.25">
      <c r="A15" s="139" t="s">
        <v>1311</v>
      </c>
      <c r="B15" s="374"/>
      <c r="C15" s="375"/>
      <c r="F15" s="377"/>
      <c r="N15" s="137" t="str">
        <f t="shared" si="0"/>
        <v xml:space="preserve">o - </v>
      </c>
      <c r="O15" s="137" t="s">
        <v>365</v>
      </c>
    </row>
    <row r="16" spans="1:16" x14ac:dyDescent="0.25">
      <c r="A16" s="139" t="s">
        <v>1295</v>
      </c>
      <c r="B16" s="142">
        <f>F8</f>
        <v>0</v>
      </c>
      <c r="C16" s="137"/>
      <c r="F16" s="377"/>
      <c r="N16" s="137" t="str">
        <f t="shared" si="0"/>
        <v xml:space="preserve">p - </v>
      </c>
      <c r="O16" s="137" t="s">
        <v>366</v>
      </c>
    </row>
    <row r="17" spans="1:16" ht="32.1" customHeight="1" x14ac:dyDescent="0.25">
      <c r="A17" s="139" t="s">
        <v>1298</v>
      </c>
      <c r="B17" s="142">
        <f>F9</f>
        <v>0</v>
      </c>
      <c r="C17" s="137"/>
      <c r="F17" s="377"/>
      <c r="N17" s="137" t="str">
        <f t="shared" si="0"/>
        <v xml:space="preserve">q - </v>
      </c>
      <c r="O17" s="137" t="s">
        <v>367</v>
      </c>
    </row>
    <row r="18" spans="1:16" ht="15.6" thickBot="1" x14ac:dyDescent="0.3">
      <c r="B18" s="193" t="s">
        <v>1312</v>
      </c>
      <c r="C18" s="194">
        <v>31</v>
      </c>
      <c r="N18" s="137" t="str">
        <f t="shared" si="0"/>
        <v xml:space="preserve">r - </v>
      </c>
      <c r="O18" s="137" t="s">
        <v>368</v>
      </c>
    </row>
    <row r="19" spans="1:16" x14ac:dyDescent="0.25">
      <c r="B19" s="193" t="s">
        <v>1300</v>
      </c>
      <c r="C19" s="142" t="str">
        <f>Spolu!C4</f>
        <v>53007344</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1303</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1316</v>
      </c>
    </row>
    <row r="2" spans="1:2" ht="30" customHeight="1" x14ac:dyDescent="0.25">
      <c r="A2" s="378" t="s">
        <v>1317</v>
      </c>
      <c r="B2" s="378"/>
    </row>
    <row r="3" spans="1:2"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32"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19" t="s">
        <v>57</v>
      </c>
      <c r="B1" s="319"/>
      <c r="C1" s="319"/>
      <c r="D1" s="319"/>
      <c r="E1" s="319"/>
      <c r="F1" s="319"/>
      <c r="G1" s="319"/>
      <c r="H1" s="319"/>
      <c r="I1" s="52"/>
      <c r="J1" s="37"/>
    </row>
    <row r="2" spans="1:11" ht="15.6" x14ac:dyDescent="0.3">
      <c r="A2" s="325" t="s">
        <v>58</v>
      </c>
      <c r="B2" s="325"/>
      <c r="C2" s="325"/>
      <c r="D2" s="325"/>
      <c r="E2" s="325"/>
      <c r="F2" s="325"/>
      <c r="G2" s="325"/>
      <c r="H2" s="323" t="str">
        <f>+Doklady!I100</f>
        <v>V2</v>
      </c>
      <c r="I2" s="323"/>
    </row>
    <row r="3" spans="1:11" ht="13.8" x14ac:dyDescent="0.25">
      <c r="A3" s="40"/>
      <c r="B3" s="40"/>
      <c r="C3" s="40"/>
      <c r="D3" s="40"/>
      <c r="E3" s="40"/>
      <c r="F3" s="40"/>
      <c r="G3" s="40"/>
      <c r="H3" s="324">
        <f>+Doklady!I101</f>
        <v>45887</v>
      </c>
      <c r="I3" s="324"/>
    </row>
    <row r="4" spans="1:11" ht="15.75" customHeight="1" x14ac:dyDescent="0.25">
      <c r="A4" s="41" t="s">
        <v>59</v>
      </c>
      <c r="B4" s="320" t="s">
        <v>60</v>
      </c>
      <c r="C4" s="321"/>
      <c r="D4" s="321"/>
      <c r="E4" s="322"/>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914" priority="2" stopIfTrue="1">
      <formula>$A78&lt;&gt;""</formula>
    </cfRule>
  </conditionalFormatting>
  <conditionalFormatting sqref="A8:I76 I78">
    <cfRule type="expression" dxfId="913" priority="7" stopIfTrue="1">
      <formula>$A8&lt;&gt;""</formula>
    </cfRule>
  </conditionalFormatting>
  <conditionalFormatting sqref="B78:H2888">
    <cfRule type="expression" dxfId="912" priority="3" stopIfTrue="1">
      <formula>$A78&lt;&gt;""</formula>
    </cfRule>
  </conditionalFormatting>
  <conditionalFormatting sqref="D2886:D2913">
    <cfRule type="expression" dxfId="911"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28" t="s">
        <v>311</v>
      </c>
      <c r="B1" s="329"/>
      <c r="C1" s="174">
        <v>45688</v>
      </c>
      <c r="D1" s="26"/>
      <c r="G1" s="252">
        <v>45688</v>
      </c>
    </row>
    <row r="2" spans="1:7" ht="13.8" x14ac:dyDescent="0.25">
      <c r="A2" s="28"/>
      <c r="B2" s="28"/>
      <c r="G2" s="252">
        <v>45716</v>
      </c>
    </row>
    <row r="3" spans="1:7" ht="13.8" x14ac:dyDescent="0.25">
      <c r="A3" s="30" t="s">
        <v>312</v>
      </c>
      <c r="B3" s="326" t="str">
        <f>INDEX(Adr!B:B,Doklady!B102+1)</f>
        <v>Teqballová federácia Slovensko</v>
      </c>
      <c r="C3" s="326"/>
      <c r="D3" s="326"/>
      <c r="G3" s="252">
        <v>45747</v>
      </c>
    </row>
    <row r="4" spans="1:7" ht="13.8" x14ac:dyDescent="0.25">
      <c r="A4" s="30" t="s">
        <v>313</v>
      </c>
      <c r="B4" s="29" t="str">
        <f>RIGHT("0000"&amp;INDEX(Adr!A:A,Doklady!B102+1),8)</f>
        <v>53007344</v>
      </c>
      <c r="G4" s="252">
        <v>45777</v>
      </c>
    </row>
    <row r="5" spans="1:7" ht="13.8" x14ac:dyDescent="0.25">
      <c r="A5" s="30" t="s">
        <v>314</v>
      </c>
      <c r="B5" s="29" t="str">
        <f>INDEX(Adr!D:D,Doklady!B102+1)&amp;", "&amp;INDEX(Adr!E:E,Doklady!B102+1)</f>
        <v>Jazdecká 13198/1A, Prešov</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31790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31790</v>
      </c>
      <c r="G15" s="252"/>
    </row>
    <row r="16" spans="1:7" ht="13.8" x14ac:dyDescent="0.25">
      <c r="G16" s="252"/>
    </row>
    <row r="17" spans="1:5" ht="72" customHeight="1" x14ac:dyDescent="0.25">
      <c r="A17" s="327" t="s">
        <v>328</v>
      </c>
      <c r="B17" s="327"/>
      <c r="C17" s="327"/>
      <c r="D17" s="32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86" zoomScaleNormal="100" workbookViewId="0">
      <selection activeCell="I199" sqref="I199"/>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teqball - bežné transfery</v>
      </c>
      <c r="B1" s="232" t="str">
        <f>INDEX(Adr!A:A,B102+1)</f>
        <v>53007344</v>
      </c>
      <c r="C1" s="233">
        <f>IF(ROW()&lt;=B$3,INDEX(FP!E:E,B$2+ROW()-1),"")</f>
        <v>0</v>
      </c>
      <c r="D1" s="234" t="str">
        <f>IF(ROW()&lt;=B$3,INDEX(FP!F:F,B$2+ROW()-1),"")</f>
        <v>a</v>
      </c>
      <c r="E1" s="234"/>
      <c r="F1" s="234" t="str">
        <f>IF(ROW()&lt;=B$3,INDEX(FP!G:G,B$2+ROW()-1),"")</f>
        <v>026 02</v>
      </c>
      <c r="G1" s="234"/>
      <c r="H1" s="235" t="str">
        <f>IF(ROW()&lt;=B$3,INDEX(FP!C:C,B$2+ROW()-1),"")</f>
        <v>teqball - bežné transfery</v>
      </c>
      <c r="I1" s="236">
        <f t="shared" ref="I1:I6" si="0">IF(ROW()&lt;=B$3,SUMIF(A$107:A$10042,A1,I$107:I$10042),"")</f>
        <v>23790</v>
      </c>
      <c r="J1" s="236">
        <f t="shared" ref="J1:J32" si="1">IF(ROW()&lt;=B$3,SUMIFS(I$103:I$50042,A$103:A$50042,K1,J$103:J$50042,L1),"")</f>
        <v>0</v>
      </c>
      <c r="K1" s="110" t="str">
        <f>$A1</f>
        <v>a - teqball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a - teqball - kapitálové transfery</v>
      </c>
      <c r="B2" s="237">
        <f>MATCH(B1,FP!A:A,0)</f>
        <v>88</v>
      </c>
      <c r="C2" s="233">
        <f>IF(ROW()&lt;=B$3,INDEX(FP!E:E,B$2+ROW()-1),"")</f>
        <v>0</v>
      </c>
      <c r="D2" s="234" t="str">
        <f>IF(ROW()&lt;=B$3,INDEX(FP!F:F,B$2+ROW()-1),"")</f>
        <v>a</v>
      </c>
      <c r="E2" s="234"/>
      <c r="F2" s="234" t="str">
        <f>IF(ROW()&lt;=B$3,INDEX(FP!G:G,B$2+ROW()-1),"")</f>
        <v>026 02</v>
      </c>
      <c r="G2" s="234"/>
      <c r="H2" s="235" t="str">
        <f>IF(ROW()&lt;=B$3,INDEX(FP!C:C,B$2+ROW()-1),"")</f>
        <v>teqball - kapitálové transfery</v>
      </c>
      <c r="I2" s="236">
        <f t="shared" si="0"/>
        <v>8000</v>
      </c>
      <c r="J2" s="236">
        <f t="shared" si="1"/>
        <v>0</v>
      </c>
      <c r="K2" s="110" t="str">
        <f>$A2</f>
        <v>a - teqball - kapitálové transfery</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a - teqball - kapitálové transfery</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30" t="s">
        <v>1503</v>
      </c>
      <c r="B100" s="330"/>
      <c r="C100" s="330"/>
      <c r="D100" s="330"/>
      <c r="E100" s="330"/>
      <c r="F100" s="330"/>
      <c r="G100" s="330"/>
      <c r="H100" s="330"/>
      <c r="I100" s="332" t="s">
        <v>1488</v>
      </c>
      <c r="J100" s="332"/>
      <c r="K100" s="89"/>
    </row>
    <row r="101" spans="1:25" ht="15.6" x14ac:dyDescent="0.3">
      <c r="A101" s="333"/>
      <c r="B101" s="333"/>
      <c r="C101" s="333"/>
      <c r="D101" s="333"/>
      <c r="E101" s="333"/>
      <c r="F101" s="333"/>
      <c r="G101" s="333"/>
      <c r="H101" s="333"/>
      <c r="I101" s="331">
        <v>45887</v>
      </c>
      <c r="J101" s="331"/>
    </row>
    <row r="102" spans="1:25" ht="13.8" x14ac:dyDescent="0.25">
      <c r="A102" s="249" t="s">
        <v>403</v>
      </c>
      <c r="B102" s="250">
        <v>82</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34" t="s">
        <v>412</v>
      </c>
      <c r="B105" s="335"/>
      <c r="C105" s="335"/>
      <c r="D105" s="335"/>
      <c r="E105" s="335"/>
      <c r="F105" s="335"/>
      <c r="G105" s="335"/>
      <c r="H105" s="335"/>
      <c r="I105" s="335"/>
      <c r="J105" s="336"/>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1504</v>
      </c>
      <c r="B107" s="14" t="s">
        <v>1505</v>
      </c>
      <c r="C107" s="14"/>
      <c r="D107" s="16">
        <v>45679</v>
      </c>
      <c r="E107" s="16"/>
      <c r="F107" s="14" t="s">
        <v>1506</v>
      </c>
      <c r="G107" s="14" t="s">
        <v>1507</v>
      </c>
      <c r="H107" s="14" t="s">
        <v>1508</v>
      </c>
      <c r="I107" s="15">
        <v>27.8</v>
      </c>
      <c r="J107" s="77">
        <v>4</v>
      </c>
      <c r="K107" s="92"/>
    </row>
    <row r="108" spans="1:25" ht="20.399999999999999" x14ac:dyDescent="0.25">
      <c r="A108" s="14" t="s">
        <v>1504</v>
      </c>
      <c r="B108" s="14" t="s">
        <v>1509</v>
      </c>
      <c r="C108" s="14"/>
      <c r="D108" s="16">
        <v>45693</v>
      </c>
      <c r="E108" s="16"/>
      <c r="F108" s="14" t="s">
        <v>1510</v>
      </c>
      <c r="G108" s="14" t="s">
        <v>1511</v>
      </c>
      <c r="H108" s="14" t="s">
        <v>1512</v>
      </c>
      <c r="I108" s="15">
        <v>1000</v>
      </c>
      <c r="J108" s="77">
        <v>1</v>
      </c>
      <c r="K108" s="92"/>
    </row>
    <row r="109" spans="1:25" ht="30.6" x14ac:dyDescent="0.25">
      <c r="A109" s="14" t="s">
        <v>1504</v>
      </c>
      <c r="B109" s="14" t="s">
        <v>1513</v>
      </c>
      <c r="C109" s="14"/>
      <c r="D109" s="16">
        <v>45700</v>
      </c>
      <c r="E109" s="16"/>
      <c r="F109" s="14" t="s">
        <v>1514</v>
      </c>
      <c r="G109" s="14" t="s">
        <v>1515</v>
      </c>
      <c r="H109" s="14" t="s">
        <v>1516</v>
      </c>
      <c r="I109" s="15">
        <v>184.5</v>
      </c>
      <c r="J109" s="77">
        <v>4</v>
      </c>
      <c r="K109" s="92"/>
    </row>
    <row r="110" spans="1:25" ht="30.6" x14ac:dyDescent="0.25">
      <c r="A110" s="14" t="s">
        <v>1504</v>
      </c>
      <c r="B110" s="14" t="s">
        <v>1517</v>
      </c>
      <c r="C110" s="14"/>
      <c r="D110" s="16">
        <v>45712</v>
      </c>
      <c r="E110" s="16"/>
      <c r="F110" s="14" t="s">
        <v>1518</v>
      </c>
      <c r="G110" s="14"/>
      <c r="H110" s="14" t="s">
        <v>1519</v>
      </c>
      <c r="I110" s="15">
        <v>90</v>
      </c>
      <c r="J110" s="77">
        <v>4</v>
      </c>
      <c r="K110" s="92"/>
    </row>
    <row r="111" spans="1:25" ht="20.399999999999999" x14ac:dyDescent="0.25">
      <c r="A111" s="14" t="s">
        <v>1504</v>
      </c>
      <c r="B111" s="14" t="s">
        <v>1520</v>
      </c>
      <c r="C111" s="14"/>
      <c r="D111" s="16">
        <v>45713</v>
      </c>
      <c r="E111" s="16"/>
      <c r="F111" s="14" t="s">
        <v>1521</v>
      </c>
      <c r="G111" s="14"/>
      <c r="H111" s="14" t="s">
        <v>1522</v>
      </c>
      <c r="I111" s="15">
        <v>947.4</v>
      </c>
      <c r="J111" s="77">
        <v>2</v>
      </c>
      <c r="K111" s="92"/>
    </row>
    <row r="112" spans="1:25" ht="20.399999999999999" x14ac:dyDescent="0.25">
      <c r="A112" s="14" t="s">
        <v>1504</v>
      </c>
      <c r="B112" s="14" t="s">
        <v>1523</v>
      </c>
      <c r="C112" s="14"/>
      <c r="D112" s="16">
        <v>45713</v>
      </c>
      <c r="E112" s="16"/>
      <c r="F112" s="14" t="s">
        <v>1524</v>
      </c>
      <c r="G112" s="14"/>
      <c r="H112" s="14" t="s">
        <v>1525</v>
      </c>
      <c r="I112" s="15">
        <v>1263.2</v>
      </c>
      <c r="J112" s="77">
        <v>2</v>
      </c>
      <c r="K112" s="92"/>
    </row>
    <row r="113" spans="1:11" ht="13.2" x14ac:dyDescent="0.25">
      <c r="A113" s="14" t="s">
        <v>1504</v>
      </c>
      <c r="B113" s="14" t="s">
        <v>1526</v>
      </c>
      <c r="C113" s="14"/>
      <c r="D113" s="16">
        <v>45715</v>
      </c>
      <c r="E113" s="16"/>
      <c r="F113" s="14" t="s">
        <v>1527</v>
      </c>
      <c r="G113" s="14"/>
      <c r="H113" s="14" t="s">
        <v>1528</v>
      </c>
      <c r="I113" s="15">
        <v>139.65</v>
      </c>
      <c r="J113" s="77">
        <v>3</v>
      </c>
      <c r="K113" s="92"/>
    </row>
    <row r="114" spans="1:11" ht="20.399999999999999" x14ac:dyDescent="0.25">
      <c r="A114" s="14" t="s">
        <v>1504</v>
      </c>
      <c r="B114" s="14" t="s">
        <v>1529</v>
      </c>
      <c r="C114" s="14"/>
      <c r="D114" s="16">
        <v>45719</v>
      </c>
      <c r="E114" s="16"/>
      <c r="F114" s="14" t="s">
        <v>1530</v>
      </c>
      <c r="G114" s="14" t="s">
        <v>1531</v>
      </c>
      <c r="H114" s="14" t="s">
        <v>1532</v>
      </c>
      <c r="I114" s="15">
        <v>145.13999999999999</v>
      </c>
      <c r="J114" s="77">
        <v>4</v>
      </c>
      <c r="K114" s="92"/>
    </row>
    <row r="115" spans="1:11" ht="20.399999999999999" x14ac:dyDescent="0.25">
      <c r="A115" s="14" t="s">
        <v>1504</v>
      </c>
      <c r="B115" s="14" t="s">
        <v>1533</v>
      </c>
      <c r="C115" s="14"/>
      <c r="D115" s="16">
        <v>45727</v>
      </c>
      <c r="E115" s="16"/>
      <c r="F115" s="14" t="s">
        <v>1534</v>
      </c>
      <c r="G115" s="14" t="s">
        <v>1507</v>
      </c>
      <c r="H115" s="14" t="s">
        <v>1535</v>
      </c>
      <c r="I115" s="15">
        <v>388.09</v>
      </c>
      <c r="J115" s="77">
        <v>4</v>
      </c>
      <c r="K115" s="92"/>
    </row>
    <row r="116" spans="1:11" ht="13.2" x14ac:dyDescent="0.25">
      <c r="A116" s="14" t="s">
        <v>1504</v>
      </c>
      <c r="B116" s="14" t="s">
        <v>1536</v>
      </c>
      <c r="C116" s="14"/>
      <c r="D116" s="16">
        <v>45736</v>
      </c>
      <c r="E116" s="16"/>
      <c r="F116" s="14" t="s">
        <v>1537</v>
      </c>
      <c r="G116" s="14" t="s">
        <v>1538</v>
      </c>
      <c r="H116" s="14" t="s">
        <v>1539</v>
      </c>
      <c r="I116" s="15">
        <v>261.5</v>
      </c>
      <c r="J116" s="77">
        <v>3</v>
      </c>
      <c r="K116" s="92"/>
    </row>
    <row r="117" spans="1:11" ht="20.399999999999999" x14ac:dyDescent="0.25">
      <c r="A117" s="14" t="s">
        <v>1504</v>
      </c>
      <c r="B117" s="14" t="s">
        <v>1540</v>
      </c>
      <c r="C117" s="14"/>
      <c r="D117" s="16">
        <v>45743</v>
      </c>
      <c r="E117" s="16"/>
      <c r="F117" s="14" t="s">
        <v>1541</v>
      </c>
      <c r="G117" s="14"/>
      <c r="H117" s="14" t="s">
        <v>1542</v>
      </c>
      <c r="I117" s="15">
        <v>140</v>
      </c>
      <c r="J117" s="77">
        <v>4</v>
      </c>
      <c r="K117" s="92"/>
    </row>
    <row r="118" spans="1:11" ht="30.6" x14ac:dyDescent="0.25">
      <c r="A118" s="14" t="s">
        <v>1504</v>
      </c>
      <c r="B118" s="14" t="s">
        <v>1543</v>
      </c>
      <c r="C118" s="14"/>
      <c r="D118" s="16">
        <v>45743</v>
      </c>
      <c r="E118" s="16"/>
      <c r="F118" s="14" t="s">
        <v>1544</v>
      </c>
      <c r="G118" s="14" t="s">
        <v>1515</v>
      </c>
      <c r="H118" s="14" t="s">
        <v>1516</v>
      </c>
      <c r="I118" s="15">
        <v>147.6</v>
      </c>
      <c r="J118" s="77">
        <v>3</v>
      </c>
      <c r="K118" s="92"/>
    </row>
    <row r="119" spans="1:11" ht="20.399999999999999" x14ac:dyDescent="0.25">
      <c r="A119" s="14" t="s">
        <v>1504</v>
      </c>
      <c r="B119" s="14" t="s">
        <v>1545</v>
      </c>
      <c r="C119" s="14"/>
      <c r="D119" s="16">
        <v>45743</v>
      </c>
      <c r="E119" s="16"/>
      <c r="F119" s="14" t="s">
        <v>1546</v>
      </c>
      <c r="G119" s="14"/>
      <c r="H119" s="14" t="s">
        <v>1547</v>
      </c>
      <c r="I119" s="15">
        <v>150</v>
      </c>
      <c r="J119" s="77">
        <v>4</v>
      </c>
      <c r="K119" s="92"/>
    </row>
    <row r="120" spans="1:11" ht="20.399999999999999" x14ac:dyDescent="0.25">
      <c r="A120" s="14" t="s">
        <v>1504</v>
      </c>
      <c r="B120" s="14" t="s">
        <v>1548</v>
      </c>
      <c r="C120" s="14"/>
      <c r="D120" s="16">
        <v>45743</v>
      </c>
      <c r="E120" s="16"/>
      <c r="F120" s="14" t="s">
        <v>1546</v>
      </c>
      <c r="G120" s="14"/>
      <c r="H120" s="14" t="s">
        <v>1549</v>
      </c>
      <c r="I120" s="15">
        <v>150</v>
      </c>
      <c r="J120" s="77">
        <v>4</v>
      </c>
      <c r="K120" s="92"/>
    </row>
    <row r="121" spans="1:11" ht="20.399999999999999" x14ac:dyDescent="0.25">
      <c r="A121" s="14" t="s">
        <v>1504</v>
      </c>
      <c r="B121" s="14" t="s">
        <v>1550</v>
      </c>
      <c r="C121" s="14"/>
      <c r="D121" s="16">
        <v>45743</v>
      </c>
      <c r="E121" s="16"/>
      <c r="F121" s="14" t="s">
        <v>1546</v>
      </c>
      <c r="G121" s="14"/>
      <c r="H121" s="14" t="s">
        <v>1519</v>
      </c>
      <c r="I121" s="15">
        <v>150</v>
      </c>
      <c r="J121" s="77">
        <v>4</v>
      </c>
      <c r="K121" s="92"/>
    </row>
    <row r="122" spans="1:11" ht="30.6" x14ac:dyDescent="0.25">
      <c r="A122" s="14" t="s">
        <v>1504</v>
      </c>
      <c r="B122" s="14" t="s">
        <v>1551</v>
      </c>
      <c r="C122" s="14"/>
      <c r="D122" s="16">
        <v>45744</v>
      </c>
      <c r="E122" s="16"/>
      <c r="F122" s="14" t="s">
        <v>1552</v>
      </c>
      <c r="G122" s="14" t="s">
        <v>1553</v>
      </c>
      <c r="H122" s="14" t="s">
        <v>1554</v>
      </c>
      <c r="I122" s="15">
        <v>220</v>
      </c>
      <c r="J122" s="77">
        <v>4</v>
      </c>
      <c r="K122" s="92"/>
    </row>
    <row r="123" spans="1:11" ht="20.399999999999999" x14ac:dyDescent="0.25">
      <c r="A123" s="14" t="s">
        <v>1504</v>
      </c>
      <c r="B123" s="14" t="s">
        <v>1555</v>
      </c>
      <c r="C123" s="14"/>
      <c r="D123" s="16">
        <v>45747</v>
      </c>
      <c r="E123" s="16"/>
      <c r="F123" s="14" t="s">
        <v>1556</v>
      </c>
      <c r="G123" s="14" t="s">
        <v>1557</v>
      </c>
      <c r="H123" s="14" t="s">
        <v>1558</v>
      </c>
      <c r="I123" s="15">
        <v>440.6</v>
      </c>
      <c r="J123" s="77">
        <v>4</v>
      </c>
      <c r="K123" s="92"/>
    </row>
    <row r="124" spans="1:11" ht="20.399999999999999" x14ac:dyDescent="0.25">
      <c r="A124" s="14" t="s">
        <v>1504</v>
      </c>
      <c r="B124" s="14" t="s">
        <v>1559</v>
      </c>
      <c r="C124" s="14"/>
      <c r="D124" s="16">
        <v>45758</v>
      </c>
      <c r="E124" s="16"/>
      <c r="F124" s="14" t="s">
        <v>1560</v>
      </c>
      <c r="G124" s="14" t="s">
        <v>1561</v>
      </c>
      <c r="H124" s="14" t="s">
        <v>1562</v>
      </c>
      <c r="I124" s="15">
        <v>350</v>
      </c>
      <c r="J124" s="77">
        <v>4</v>
      </c>
      <c r="K124" s="92"/>
    </row>
    <row r="125" spans="1:11" ht="40.799999999999997" x14ac:dyDescent="0.25">
      <c r="A125" s="14" t="s">
        <v>1504</v>
      </c>
      <c r="B125" s="14" t="s">
        <v>1563</v>
      </c>
      <c r="C125" s="14"/>
      <c r="D125" s="16">
        <v>45761</v>
      </c>
      <c r="E125" s="16"/>
      <c r="F125" s="14" t="s">
        <v>1564</v>
      </c>
      <c r="G125" s="14" t="s">
        <v>1565</v>
      </c>
      <c r="H125" s="14" t="s">
        <v>1566</v>
      </c>
      <c r="I125" s="15">
        <v>780</v>
      </c>
      <c r="J125" s="77">
        <v>4</v>
      </c>
      <c r="K125" s="92"/>
    </row>
    <row r="126" spans="1:11" ht="13.2" x14ac:dyDescent="0.25">
      <c r="A126" s="14" t="s">
        <v>1504</v>
      </c>
      <c r="B126" s="14" t="s">
        <v>1567</v>
      </c>
      <c r="C126" s="14"/>
      <c r="D126" s="16">
        <v>45763</v>
      </c>
      <c r="E126" s="16"/>
      <c r="F126" s="14" t="s">
        <v>1568</v>
      </c>
      <c r="G126" s="14"/>
      <c r="H126" s="14"/>
      <c r="I126" s="15">
        <v>4.16</v>
      </c>
      <c r="J126" s="77">
        <v>4</v>
      </c>
      <c r="K126" s="92"/>
    </row>
    <row r="127" spans="1:11" ht="13.2" x14ac:dyDescent="0.25">
      <c r="A127" s="14" t="s">
        <v>1504</v>
      </c>
      <c r="B127" s="14" t="s">
        <v>1569</v>
      </c>
      <c r="C127" s="14"/>
      <c r="D127" s="16">
        <v>45771</v>
      </c>
      <c r="E127" s="16"/>
      <c r="F127" s="14" t="s">
        <v>1568</v>
      </c>
      <c r="G127" s="14"/>
      <c r="H127" s="14"/>
      <c r="I127" s="15">
        <v>4</v>
      </c>
      <c r="J127" s="77">
        <v>4</v>
      </c>
      <c r="K127" s="92"/>
    </row>
    <row r="128" spans="1:11" ht="20.399999999999999" x14ac:dyDescent="0.25">
      <c r="A128" s="14" t="s">
        <v>1504</v>
      </c>
      <c r="B128" s="14" t="s">
        <v>1570</v>
      </c>
      <c r="C128" s="14"/>
      <c r="D128" s="16">
        <v>45784</v>
      </c>
      <c r="E128" s="16"/>
      <c r="F128" s="14" t="s">
        <v>1571</v>
      </c>
      <c r="G128" s="14"/>
      <c r="H128" s="14" t="s">
        <v>1572</v>
      </c>
      <c r="I128" s="15">
        <v>1263</v>
      </c>
      <c r="J128" s="77">
        <v>2</v>
      </c>
      <c r="K128" s="92"/>
    </row>
    <row r="129" spans="1:11" ht="20.399999999999999" x14ac:dyDescent="0.25">
      <c r="A129" s="14" t="s">
        <v>1504</v>
      </c>
      <c r="B129" s="14" t="s">
        <v>1573</v>
      </c>
      <c r="C129" s="14"/>
      <c r="D129" s="16">
        <v>45784</v>
      </c>
      <c r="E129" s="16"/>
      <c r="F129" s="14" t="s">
        <v>1574</v>
      </c>
      <c r="G129" s="14"/>
      <c r="H129" s="14" t="s">
        <v>1575</v>
      </c>
      <c r="I129" s="15">
        <v>631</v>
      </c>
      <c r="J129" s="77">
        <v>2</v>
      </c>
      <c r="K129" s="92"/>
    </row>
    <row r="130" spans="1:11" ht="20.399999999999999" x14ac:dyDescent="0.25">
      <c r="A130" s="14" t="s">
        <v>1504</v>
      </c>
      <c r="B130" s="14" t="s">
        <v>1576</v>
      </c>
      <c r="C130" s="14"/>
      <c r="D130" s="16">
        <v>45784</v>
      </c>
      <c r="E130" s="16"/>
      <c r="F130" s="14" t="s">
        <v>1510</v>
      </c>
      <c r="G130" s="14" t="s">
        <v>1511</v>
      </c>
      <c r="H130" s="14" t="s">
        <v>1512</v>
      </c>
      <c r="I130" s="15">
        <v>3561</v>
      </c>
      <c r="J130" s="77">
        <v>1</v>
      </c>
      <c r="K130" s="92"/>
    </row>
    <row r="131" spans="1:11" ht="20.399999999999999" x14ac:dyDescent="0.25">
      <c r="A131" s="14" t="s">
        <v>1504</v>
      </c>
      <c r="B131" s="14" t="s">
        <v>1577</v>
      </c>
      <c r="C131" s="14"/>
      <c r="D131" s="16">
        <v>45789</v>
      </c>
      <c r="E131" s="16"/>
      <c r="F131" s="14" t="s">
        <v>1578</v>
      </c>
      <c r="G131" s="14" t="s">
        <v>1579</v>
      </c>
      <c r="H131" s="14" t="s">
        <v>1580</v>
      </c>
      <c r="I131" s="15">
        <v>284.7</v>
      </c>
      <c r="J131" s="77">
        <v>3</v>
      </c>
      <c r="K131" s="92"/>
    </row>
    <row r="132" spans="1:11" ht="30.6" x14ac:dyDescent="0.25">
      <c r="A132" s="14" t="s">
        <v>1504</v>
      </c>
      <c r="B132" s="14" t="s">
        <v>1581</v>
      </c>
      <c r="C132" s="14"/>
      <c r="D132" s="16">
        <v>45791</v>
      </c>
      <c r="E132" s="16"/>
      <c r="F132" s="14" t="s">
        <v>1582</v>
      </c>
      <c r="G132" s="14"/>
      <c r="H132" s="14" t="s">
        <v>1583</v>
      </c>
      <c r="I132" s="15">
        <v>50</v>
      </c>
      <c r="J132" s="77">
        <v>3</v>
      </c>
      <c r="K132" s="92"/>
    </row>
    <row r="133" spans="1:11" ht="30.6" x14ac:dyDescent="0.25">
      <c r="A133" s="14" t="s">
        <v>1504</v>
      </c>
      <c r="B133" s="14" t="s">
        <v>1584</v>
      </c>
      <c r="C133" s="14"/>
      <c r="D133" s="16">
        <v>45855</v>
      </c>
      <c r="E133" s="16"/>
      <c r="F133" s="14" t="s">
        <v>1585</v>
      </c>
      <c r="G133" s="14" t="s">
        <v>1586</v>
      </c>
      <c r="H133" s="14" t="s">
        <v>1587</v>
      </c>
      <c r="I133" s="15">
        <v>48.67</v>
      </c>
      <c r="J133" s="77">
        <v>3</v>
      </c>
      <c r="K133" s="92"/>
    </row>
    <row r="134" spans="1:11" ht="40.799999999999997" x14ac:dyDescent="0.25">
      <c r="A134" s="14" t="s">
        <v>1504</v>
      </c>
      <c r="B134" s="14" t="s">
        <v>1588</v>
      </c>
      <c r="C134" s="14"/>
      <c r="D134" s="16">
        <v>45850</v>
      </c>
      <c r="E134" s="16"/>
      <c r="F134" s="14" t="s">
        <v>1589</v>
      </c>
      <c r="G134" s="14" t="s">
        <v>1590</v>
      </c>
      <c r="H134" s="14" t="s">
        <v>1591</v>
      </c>
      <c r="I134" s="15">
        <v>215</v>
      </c>
      <c r="J134" s="77">
        <v>3</v>
      </c>
      <c r="K134" s="92"/>
    </row>
    <row r="135" spans="1:11" ht="30.6" x14ac:dyDescent="0.25">
      <c r="A135" s="14" t="s">
        <v>1504</v>
      </c>
      <c r="B135" s="14" t="s">
        <v>1592</v>
      </c>
      <c r="C135" s="14"/>
      <c r="D135" s="16">
        <v>45852</v>
      </c>
      <c r="E135" s="16"/>
      <c r="F135" s="14" t="s">
        <v>1585</v>
      </c>
      <c r="G135" s="14"/>
      <c r="H135" s="14" t="s">
        <v>1593</v>
      </c>
      <c r="I135" s="15">
        <v>28</v>
      </c>
      <c r="J135" s="77">
        <v>3</v>
      </c>
      <c r="K135" s="92"/>
    </row>
    <row r="136" spans="1:11" ht="30.6" x14ac:dyDescent="0.25">
      <c r="A136" s="14" t="s">
        <v>1594</v>
      </c>
      <c r="B136" s="14" t="s">
        <v>1595</v>
      </c>
      <c r="C136" s="14"/>
      <c r="D136" s="16">
        <v>45881</v>
      </c>
      <c r="E136" s="16"/>
      <c r="F136" s="14" t="s">
        <v>1596</v>
      </c>
      <c r="G136" s="14" t="s">
        <v>1597</v>
      </c>
      <c r="H136" s="14" t="s">
        <v>1598</v>
      </c>
      <c r="I136" s="15">
        <v>8000</v>
      </c>
      <c r="J136" s="77">
        <v>5</v>
      </c>
      <c r="K136" s="92"/>
    </row>
    <row r="137" spans="1:11" ht="51" x14ac:dyDescent="0.25">
      <c r="A137" s="14" t="s">
        <v>1504</v>
      </c>
      <c r="B137" s="14" t="s">
        <v>1599</v>
      </c>
      <c r="C137" s="14"/>
      <c r="D137" s="16">
        <v>45883</v>
      </c>
      <c r="E137" s="16"/>
      <c r="F137" s="14" t="s">
        <v>1600</v>
      </c>
      <c r="G137" s="14" t="s">
        <v>1601</v>
      </c>
      <c r="H137" s="14" t="s">
        <v>1602</v>
      </c>
      <c r="I137" s="15">
        <v>76.25</v>
      </c>
      <c r="J137" s="77">
        <v>3</v>
      </c>
      <c r="K137" s="92"/>
    </row>
    <row r="138" spans="1:11" ht="61.2" x14ac:dyDescent="0.25">
      <c r="A138" s="14" t="s">
        <v>1504</v>
      </c>
      <c r="B138" s="14" t="s">
        <v>1603</v>
      </c>
      <c r="C138" s="14"/>
      <c r="D138" s="16">
        <v>45883</v>
      </c>
      <c r="E138" s="16"/>
      <c r="F138" s="14" t="s">
        <v>1604</v>
      </c>
      <c r="G138" s="14" t="s">
        <v>1601</v>
      </c>
      <c r="H138" s="14" t="s">
        <v>1602</v>
      </c>
      <c r="I138" s="15">
        <v>137.5</v>
      </c>
      <c r="J138" s="77">
        <v>3</v>
      </c>
      <c r="K138" s="92"/>
    </row>
    <row r="139" spans="1:11" ht="61.2" x14ac:dyDescent="0.25">
      <c r="A139" s="14" t="s">
        <v>1504</v>
      </c>
      <c r="B139" s="14" t="s">
        <v>1605</v>
      </c>
      <c r="C139" s="14"/>
      <c r="D139" s="16">
        <v>45885</v>
      </c>
      <c r="E139" s="16"/>
      <c r="F139" s="14" t="s">
        <v>1606</v>
      </c>
      <c r="G139" s="14" t="s">
        <v>1601</v>
      </c>
      <c r="H139" s="14" t="s">
        <v>1602</v>
      </c>
      <c r="I139" s="15">
        <v>96</v>
      </c>
      <c r="J139" s="77">
        <v>3</v>
      </c>
      <c r="K139" s="92"/>
    </row>
    <row r="140" spans="1:11" ht="51" x14ac:dyDescent="0.25">
      <c r="A140" s="14" t="s">
        <v>1504</v>
      </c>
      <c r="B140" s="14" t="s">
        <v>1607</v>
      </c>
      <c r="C140" s="14"/>
      <c r="D140" s="16">
        <v>45887</v>
      </c>
      <c r="E140" s="16"/>
      <c r="F140" s="14" t="s">
        <v>1608</v>
      </c>
      <c r="G140" s="14" t="s">
        <v>1609</v>
      </c>
      <c r="H140" s="14" t="s">
        <v>1610</v>
      </c>
      <c r="I140" s="15">
        <v>263.87</v>
      </c>
      <c r="J140" s="77">
        <v>3</v>
      </c>
      <c r="K140" s="92"/>
    </row>
    <row r="141" spans="1:11" ht="30.6" x14ac:dyDescent="0.25">
      <c r="A141" s="14" t="s">
        <v>1504</v>
      </c>
      <c r="B141" s="14" t="s">
        <v>1611</v>
      </c>
      <c r="C141" s="14"/>
      <c r="D141" s="16">
        <v>45888</v>
      </c>
      <c r="E141" s="16"/>
      <c r="F141" s="14" t="s">
        <v>1612</v>
      </c>
      <c r="G141" s="14"/>
      <c r="H141" s="14" t="s">
        <v>1613</v>
      </c>
      <c r="I141" s="15">
        <v>29.47</v>
      </c>
      <c r="J141" s="77">
        <v>3</v>
      </c>
      <c r="K141" s="92"/>
    </row>
    <row r="142" spans="1:11" ht="51" x14ac:dyDescent="0.25">
      <c r="A142" s="14" t="s">
        <v>1504</v>
      </c>
      <c r="B142" s="14" t="s">
        <v>1614</v>
      </c>
      <c r="C142" s="14"/>
      <c r="D142" s="16">
        <v>45888</v>
      </c>
      <c r="E142" s="16"/>
      <c r="F142" s="14" t="s">
        <v>1615</v>
      </c>
      <c r="G142" s="14" t="s">
        <v>1601</v>
      </c>
      <c r="H142" s="14" t="s">
        <v>1602</v>
      </c>
      <c r="I142" s="15">
        <v>3.83</v>
      </c>
      <c r="J142" s="77">
        <v>3</v>
      </c>
      <c r="K142" s="92"/>
    </row>
    <row r="143" spans="1:11" ht="30.6" x14ac:dyDescent="0.25">
      <c r="A143" s="14" t="s">
        <v>1504</v>
      </c>
      <c r="B143" s="14" t="s">
        <v>1616</v>
      </c>
      <c r="C143" s="14"/>
      <c r="D143" s="16">
        <v>45888</v>
      </c>
      <c r="E143" s="16"/>
      <c r="F143" s="14" t="s">
        <v>1612</v>
      </c>
      <c r="G143" s="14" t="s">
        <v>1617</v>
      </c>
      <c r="H143" s="14" t="s">
        <v>1618</v>
      </c>
      <c r="I143" s="15">
        <v>27.42</v>
      </c>
      <c r="J143" s="77">
        <v>3</v>
      </c>
      <c r="K143" s="92"/>
    </row>
    <row r="144" spans="1:11" ht="30.6" x14ac:dyDescent="0.25">
      <c r="A144" s="14" t="s">
        <v>1504</v>
      </c>
      <c r="B144" s="14" t="s">
        <v>1619</v>
      </c>
      <c r="C144" s="14"/>
      <c r="D144" s="16">
        <v>45890</v>
      </c>
      <c r="E144" s="16"/>
      <c r="F144" s="14" t="s">
        <v>1612</v>
      </c>
      <c r="G144" s="14" t="s">
        <v>1620</v>
      </c>
      <c r="H144" s="14" t="s">
        <v>1621</v>
      </c>
      <c r="I144" s="15">
        <v>16.920000000000002</v>
      </c>
      <c r="J144" s="77">
        <v>3</v>
      </c>
      <c r="K144" s="92"/>
    </row>
    <row r="145" spans="1:11" ht="51" x14ac:dyDescent="0.25">
      <c r="A145" s="14" t="s">
        <v>1504</v>
      </c>
      <c r="B145" s="14" t="s">
        <v>1622</v>
      </c>
      <c r="C145" s="14"/>
      <c r="D145" s="16">
        <v>45889</v>
      </c>
      <c r="E145" s="16"/>
      <c r="F145" s="14" t="s">
        <v>1623</v>
      </c>
      <c r="G145" s="14"/>
      <c r="H145" s="14" t="s">
        <v>1624</v>
      </c>
      <c r="I145" s="15">
        <v>211.48</v>
      </c>
      <c r="J145" s="77">
        <v>3</v>
      </c>
      <c r="K145" s="92"/>
    </row>
    <row r="146" spans="1:11" ht="20.399999999999999" x14ac:dyDescent="0.25">
      <c r="A146" s="14" t="s">
        <v>1504</v>
      </c>
      <c r="B146" s="14" t="s">
        <v>1622</v>
      </c>
      <c r="C146" s="14"/>
      <c r="D146" s="16">
        <v>45888</v>
      </c>
      <c r="E146" s="16"/>
      <c r="F146" s="14" t="s">
        <v>1625</v>
      </c>
      <c r="G146" s="14" t="s">
        <v>1626</v>
      </c>
      <c r="H146" s="14" t="s">
        <v>1627</v>
      </c>
      <c r="I146" s="15">
        <v>158.66999999999999</v>
      </c>
      <c r="J146" s="77">
        <v>3</v>
      </c>
      <c r="K146" s="92"/>
    </row>
    <row r="147" spans="1:11" ht="30.6" x14ac:dyDescent="0.25">
      <c r="A147" s="14" t="s">
        <v>1504</v>
      </c>
      <c r="B147" s="14" t="s">
        <v>1628</v>
      </c>
      <c r="C147" s="14"/>
      <c r="D147" s="16">
        <v>45888</v>
      </c>
      <c r="E147" s="16"/>
      <c r="F147" s="14" t="s">
        <v>1629</v>
      </c>
      <c r="G147" s="14"/>
      <c r="H147" s="14" t="s">
        <v>1630</v>
      </c>
      <c r="I147" s="15">
        <v>32.299999999999997</v>
      </c>
      <c r="J147" s="77">
        <v>3</v>
      </c>
      <c r="K147" s="92"/>
    </row>
    <row r="148" spans="1:11" ht="30.6" x14ac:dyDescent="0.25">
      <c r="A148" s="14" t="s">
        <v>1504</v>
      </c>
      <c r="B148" s="14" t="s">
        <v>1631</v>
      </c>
      <c r="C148" s="14"/>
      <c r="D148" s="16">
        <v>45889</v>
      </c>
      <c r="E148" s="16"/>
      <c r="F148" s="14" t="s">
        <v>1612</v>
      </c>
      <c r="G148" s="14" t="s">
        <v>1632</v>
      </c>
      <c r="H148" s="14" t="s">
        <v>1633</v>
      </c>
      <c r="I148" s="15">
        <v>84.84</v>
      </c>
      <c r="J148" s="77">
        <v>3</v>
      </c>
      <c r="K148" s="92"/>
    </row>
    <row r="149" spans="1:11" ht="30.6" x14ac:dyDescent="0.25">
      <c r="A149" s="14" t="s">
        <v>1504</v>
      </c>
      <c r="B149" s="14" t="s">
        <v>1634</v>
      </c>
      <c r="C149" s="14"/>
      <c r="D149" s="16">
        <v>45889</v>
      </c>
      <c r="E149" s="16"/>
      <c r="F149" s="14" t="s">
        <v>1612</v>
      </c>
      <c r="G149" s="14"/>
      <c r="H149" s="14" t="s">
        <v>1635</v>
      </c>
      <c r="I149" s="15">
        <v>19.5</v>
      </c>
      <c r="J149" s="77">
        <v>3</v>
      </c>
      <c r="K149" s="92"/>
    </row>
    <row r="150" spans="1:11" ht="13.2" x14ac:dyDescent="0.25">
      <c r="A150" s="14" t="s">
        <v>1504</v>
      </c>
      <c r="B150" s="14" t="s">
        <v>1636</v>
      </c>
      <c r="C150" s="14"/>
      <c r="D150" s="16">
        <v>45890</v>
      </c>
      <c r="E150" s="16"/>
      <c r="F150" s="14" t="s">
        <v>1637</v>
      </c>
      <c r="G150" s="14"/>
      <c r="H150" s="14" t="s">
        <v>1624</v>
      </c>
      <c r="I150" s="15">
        <v>37.869999999999997</v>
      </c>
      <c r="J150" s="77">
        <v>3</v>
      </c>
      <c r="K150" s="92"/>
    </row>
    <row r="151" spans="1:11" ht="13.2" x14ac:dyDescent="0.25">
      <c r="A151" s="14" t="s">
        <v>1504</v>
      </c>
      <c r="B151" s="14" t="s">
        <v>1638</v>
      </c>
      <c r="C151" s="14"/>
      <c r="D151" s="16">
        <v>45912</v>
      </c>
      <c r="E151" s="16"/>
      <c r="F151" s="14" t="s">
        <v>1568</v>
      </c>
      <c r="G151" s="14"/>
      <c r="H151" s="14" t="s">
        <v>1568</v>
      </c>
      <c r="I151" s="15">
        <v>4</v>
      </c>
      <c r="J151" s="77">
        <v>4</v>
      </c>
      <c r="K151" s="92"/>
    </row>
    <row r="152" spans="1:11" ht="30.6" x14ac:dyDescent="0.25">
      <c r="A152" s="14" t="s">
        <v>1504</v>
      </c>
      <c r="B152" s="14" t="s">
        <v>1639</v>
      </c>
      <c r="C152" s="14"/>
      <c r="D152" s="16">
        <v>45916</v>
      </c>
      <c r="E152" s="16"/>
      <c r="F152" s="14" t="s">
        <v>1640</v>
      </c>
      <c r="G152" s="14"/>
      <c r="H152" s="14" t="s">
        <v>1547</v>
      </c>
      <c r="I152" s="15">
        <v>100</v>
      </c>
      <c r="J152" s="77">
        <v>4</v>
      </c>
      <c r="K152" s="92"/>
    </row>
    <row r="153" spans="1:11" ht="20.399999999999999" x14ac:dyDescent="0.25">
      <c r="A153" s="14" t="s">
        <v>1504</v>
      </c>
      <c r="B153" s="14" t="s">
        <v>1641</v>
      </c>
      <c r="C153" s="14"/>
      <c r="D153" s="16">
        <v>45918</v>
      </c>
      <c r="E153" s="16"/>
      <c r="F153" s="14" t="s">
        <v>1642</v>
      </c>
      <c r="G153" s="14" t="s">
        <v>1643</v>
      </c>
      <c r="H153" s="14" t="s">
        <v>1644</v>
      </c>
      <c r="I153" s="15">
        <v>124.05</v>
      </c>
      <c r="J153" s="77">
        <v>4</v>
      </c>
      <c r="K153" s="92"/>
    </row>
    <row r="154" spans="1:11" ht="20.399999999999999" x14ac:dyDescent="0.25">
      <c r="A154" s="14" t="s">
        <v>1504</v>
      </c>
      <c r="B154" s="14" t="s">
        <v>1645</v>
      </c>
      <c r="C154" s="14"/>
      <c r="D154" s="16">
        <v>45918</v>
      </c>
      <c r="E154" s="16"/>
      <c r="F154" s="14" t="s">
        <v>1646</v>
      </c>
      <c r="G154" s="14" t="s">
        <v>1647</v>
      </c>
      <c r="H154" s="14" t="s">
        <v>1648</v>
      </c>
      <c r="I154" s="15">
        <v>211.92</v>
      </c>
      <c r="J154" s="77">
        <v>3</v>
      </c>
      <c r="K154" s="92"/>
    </row>
    <row r="155" spans="1:11" ht="20.399999999999999" x14ac:dyDescent="0.25">
      <c r="A155" s="14" t="s">
        <v>1504</v>
      </c>
      <c r="B155" s="14" t="s">
        <v>1649</v>
      </c>
      <c r="C155" s="14"/>
      <c r="D155" s="16">
        <v>45925</v>
      </c>
      <c r="E155" s="16"/>
      <c r="F155" s="14" t="s">
        <v>1650</v>
      </c>
      <c r="G155" s="14" t="s">
        <v>1651</v>
      </c>
      <c r="H155" s="14" t="s">
        <v>1652</v>
      </c>
      <c r="I155" s="15">
        <v>279.3</v>
      </c>
      <c r="J155" s="77">
        <v>3</v>
      </c>
      <c r="K155" s="92"/>
    </row>
    <row r="156" spans="1:11" ht="30.6" x14ac:dyDescent="0.25">
      <c r="A156" s="14" t="s">
        <v>1504</v>
      </c>
      <c r="B156" s="14" t="s">
        <v>1653</v>
      </c>
      <c r="C156" s="14"/>
      <c r="D156" s="16">
        <v>45932</v>
      </c>
      <c r="E156" s="16"/>
      <c r="F156" s="14" t="s">
        <v>1654</v>
      </c>
      <c r="G156" s="14" t="s">
        <v>1647</v>
      </c>
      <c r="H156" s="14" t="s">
        <v>1655</v>
      </c>
      <c r="I156" s="15">
        <v>911.43</v>
      </c>
      <c r="J156" s="77">
        <v>3</v>
      </c>
      <c r="K156" s="92"/>
    </row>
    <row r="157" spans="1:11" ht="20.399999999999999" x14ac:dyDescent="0.25">
      <c r="A157" s="14" t="s">
        <v>1504</v>
      </c>
      <c r="B157" s="14" t="s">
        <v>1656</v>
      </c>
      <c r="C157" s="14"/>
      <c r="D157" s="16">
        <v>45939</v>
      </c>
      <c r="E157" s="16"/>
      <c r="F157" s="14" t="s">
        <v>1524</v>
      </c>
      <c r="G157" s="14"/>
      <c r="H157" s="14" t="s">
        <v>1525</v>
      </c>
      <c r="I157" s="15">
        <v>43.2</v>
      </c>
      <c r="J157" s="77">
        <v>2</v>
      </c>
      <c r="K157" s="92"/>
    </row>
    <row r="158" spans="1:11" ht="20.399999999999999" x14ac:dyDescent="0.25">
      <c r="A158" s="14" t="s">
        <v>1504</v>
      </c>
      <c r="B158" s="14" t="s">
        <v>1657</v>
      </c>
      <c r="C158" s="14"/>
      <c r="D158" s="16">
        <v>45940</v>
      </c>
      <c r="E158" s="16"/>
      <c r="F158" s="14" t="s">
        <v>1510</v>
      </c>
      <c r="G158" s="14" t="s">
        <v>1658</v>
      </c>
      <c r="H158" s="14" t="s">
        <v>1659</v>
      </c>
      <c r="I158" s="15">
        <v>122.98</v>
      </c>
      <c r="J158" s="77">
        <v>1</v>
      </c>
      <c r="K158" s="92"/>
    </row>
    <row r="159" spans="1:11" ht="20.399999999999999" x14ac:dyDescent="0.25">
      <c r="A159" s="14" t="s">
        <v>1504</v>
      </c>
      <c r="B159" s="14" t="s">
        <v>1660</v>
      </c>
      <c r="C159" s="14"/>
      <c r="D159" s="16">
        <v>45940</v>
      </c>
      <c r="E159" s="16"/>
      <c r="F159" s="14" t="s">
        <v>1510</v>
      </c>
      <c r="G159" s="14" t="s">
        <v>1661</v>
      </c>
      <c r="H159" s="14" t="s">
        <v>1662</v>
      </c>
      <c r="I159" s="15">
        <v>122.98</v>
      </c>
      <c r="J159" s="77">
        <v>1</v>
      </c>
      <c r="K159" s="92"/>
    </row>
    <row r="160" spans="1:11" ht="20.399999999999999" x14ac:dyDescent="0.25">
      <c r="A160" s="14" t="s">
        <v>1504</v>
      </c>
      <c r="B160" s="14" t="s">
        <v>1663</v>
      </c>
      <c r="C160" s="14"/>
      <c r="D160" s="16">
        <v>45940</v>
      </c>
      <c r="E160" s="16"/>
      <c r="F160" s="14" t="s">
        <v>1510</v>
      </c>
      <c r="G160" s="14" t="s">
        <v>1664</v>
      </c>
      <c r="H160" s="14" t="s">
        <v>1665</v>
      </c>
      <c r="I160" s="15">
        <v>2323.04</v>
      </c>
      <c r="J160" s="77">
        <v>1</v>
      </c>
      <c r="K160" s="92"/>
    </row>
    <row r="161" spans="1:11" ht="20.399999999999999" x14ac:dyDescent="0.25">
      <c r="A161" s="14" t="s">
        <v>1504</v>
      </c>
      <c r="B161" s="14" t="s">
        <v>1666</v>
      </c>
      <c r="C161" s="14"/>
      <c r="D161" s="16">
        <v>45953</v>
      </c>
      <c r="E161" s="16"/>
      <c r="F161" s="14" t="s">
        <v>1667</v>
      </c>
      <c r="G161" s="14"/>
      <c r="H161" s="14" t="s">
        <v>1668</v>
      </c>
      <c r="I161" s="15">
        <v>78.58</v>
      </c>
      <c r="J161" s="77">
        <v>4</v>
      </c>
      <c r="K161" s="92"/>
    </row>
    <row r="162" spans="1:11" ht="13.2" x14ac:dyDescent="0.25">
      <c r="A162" s="14" t="s">
        <v>1504</v>
      </c>
      <c r="B162" s="14" t="s">
        <v>1669</v>
      </c>
      <c r="C162" s="14"/>
      <c r="D162" s="16">
        <v>45964</v>
      </c>
      <c r="E162" s="16"/>
      <c r="F162" s="14" t="s">
        <v>1670</v>
      </c>
      <c r="G162" s="14" t="s">
        <v>1671</v>
      </c>
      <c r="H162" s="14" t="s">
        <v>1672</v>
      </c>
      <c r="I162" s="15">
        <v>48.65</v>
      </c>
      <c r="J162" s="77">
        <v>4</v>
      </c>
      <c r="K162" s="92"/>
    </row>
    <row r="163" spans="1:11" ht="20.399999999999999" x14ac:dyDescent="0.25">
      <c r="A163" s="14" t="s">
        <v>1504</v>
      </c>
      <c r="B163" s="14" t="s">
        <v>1673</v>
      </c>
      <c r="C163" s="14"/>
      <c r="D163" s="16">
        <v>45979</v>
      </c>
      <c r="E163" s="16"/>
      <c r="F163" s="14" t="s">
        <v>1674</v>
      </c>
      <c r="G163" s="14" t="s">
        <v>1579</v>
      </c>
      <c r="H163" s="14" t="s">
        <v>1580</v>
      </c>
      <c r="I163" s="15">
        <v>157.1</v>
      </c>
      <c r="J163" s="77">
        <v>3</v>
      </c>
      <c r="K163" s="92"/>
    </row>
    <row r="164" spans="1:11" ht="30.6" x14ac:dyDescent="0.25">
      <c r="A164" s="14" t="s">
        <v>1504</v>
      </c>
      <c r="B164" s="14" t="s">
        <v>1675</v>
      </c>
      <c r="C164" s="14"/>
      <c r="D164" s="16">
        <v>45981</v>
      </c>
      <c r="E164" s="16"/>
      <c r="F164" s="14" t="s">
        <v>1676</v>
      </c>
      <c r="G164" s="14"/>
      <c r="H164" s="14" t="s">
        <v>1630</v>
      </c>
      <c r="I164" s="15">
        <v>49.02</v>
      </c>
      <c r="J164" s="77">
        <v>3</v>
      </c>
      <c r="K164" s="92"/>
    </row>
    <row r="165" spans="1:11" ht="30.6" x14ac:dyDescent="0.25">
      <c r="A165" s="14" t="s">
        <v>1504</v>
      </c>
      <c r="B165" s="14" t="s">
        <v>1677</v>
      </c>
      <c r="C165" s="14"/>
      <c r="D165" s="16">
        <v>45982</v>
      </c>
      <c r="E165" s="16"/>
      <c r="F165" s="14" t="s">
        <v>1678</v>
      </c>
      <c r="G165" s="14" t="s">
        <v>1586</v>
      </c>
      <c r="H165" s="14" t="s">
        <v>1587</v>
      </c>
      <c r="I165" s="15">
        <v>43.51</v>
      </c>
      <c r="J165" s="77">
        <v>3</v>
      </c>
      <c r="K165" s="92"/>
    </row>
    <row r="166" spans="1:11" ht="30.6" x14ac:dyDescent="0.25">
      <c r="A166" s="14" t="s">
        <v>1504</v>
      </c>
      <c r="B166" s="14" t="s">
        <v>1679</v>
      </c>
      <c r="C166" s="14"/>
      <c r="D166" s="16">
        <v>45982</v>
      </c>
      <c r="E166" s="16"/>
      <c r="F166" s="14" t="s">
        <v>1680</v>
      </c>
      <c r="G166" s="14" t="s">
        <v>1586</v>
      </c>
      <c r="H166" s="14" t="s">
        <v>1587</v>
      </c>
      <c r="I166" s="15">
        <v>52.33</v>
      </c>
      <c r="J166" s="77">
        <v>3</v>
      </c>
      <c r="K166" s="92"/>
    </row>
    <row r="167" spans="1:11" ht="20.399999999999999" x14ac:dyDescent="0.25">
      <c r="A167" s="14" t="s">
        <v>1504</v>
      </c>
      <c r="B167" s="14" t="s">
        <v>1681</v>
      </c>
      <c r="C167" s="14"/>
      <c r="D167" s="16">
        <v>45982</v>
      </c>
      <c r="E167" s="16"/>
      <c r="F167" s="14" t="s">
        <v>1682</v>
      </c>
      <c r="G167" s="14" t="s">
        <v>1557</v>
      </c>
      <c r="H167" s="14" t="s">
        <v>1558</v>
      </c>
      <c r="I167" s="15">
        <v>135</v>
      </c>
      <c r="J167" s="77">
        <v>3</v>
      </c>
      <c r="K167" s="92"/>
    </row>
    <row r="168" spans="1:11" ht="20.399999999999999" x14ac:dyDescent="0.25">
      <c r="A168" s="14" t="s">
        <v>1504</v>
      </c>
      <c r="B168" s="14" t="s">
        <v>1683</v>
      </c>
      <c r="C168" s="14"/>
      <c r="D168" s="16">
        <v>45985</v>
      </c>
      <c r="E168" s="16"/>
      <c r="F168" s="14" t="s">
        <v>1667</v>
      </c>
      <c r="G168" s="14"/>
      <c r="H168" s="14" t="s">
        <v>1668</v>
      </c>
      <c r="I168" s="15">
        <v>21.26</v>
      </c>
      <c r="J168" s="77">
        <v>4</v>
      </c>
      <c r="K168" s="92"/>
    </row>
    <row r="169" spans="1:11" ht="30.6" x14ac:dyDescent="0.25">
      <c r="A169" s="14" t="s">
        <v>1504</v>
      </c>
      <c r="B169" s="14" t="s">
        <v>1684</v>
      </c>
      <c r="C169" s="14"/>
      <c r="D169" s="16">
        <v>45987</v>
      </c>
      <c r="E169" s="16"/>
      <c r="F169" s="14" t="s">
        <v>1685</v>
      </c>
      <c r="G169" s="14"/>
      <c r="H169" s="14" t="s">
        <v>1593</v>
      </c>
      <c r="I169" s="15">
        <v>32.1</v>
      </c>
      <c r="J169" s="77">
        <v>3</v>
      </c>
      <c r="K169" s="92"/>
    </row>
    <row r="170" spans="1:11" ht="30.6" x14ac:dyDescent="0.25">
      <c r="A170" s="14" t="s">
        <v>1504</v>
      </c>
      <c r="B170" s="14" t="s">
        <v>1686</v>
      </c>
      <c r="C170" s="14"/>
      <c r="D170" s="16">
        <v>45987</v>
      </c>
      <c r="E170" s="16"/>
      <c r="F170" s="14" t="s">
        <v>1687</v>
      </c>
      <c r="G170" s="14"/>
      <c r="H170" s="14" t="s">
        <v>1593</v>
      </c>
      <c r="I170" s="15">
        <v>43</v>
      </c>
      <c r="J170" s="77">
        <v>3</v>
      </c>
      <c r="K170" s="92"/>
    </row>
    <row r="171" spans="1:11" ht="30.6" x14ac:dyDescent="0.25">
      <c r="A171" s="14" t="s">
        <v>1504</v>
      </c>
      <c r="B171" s="14" t="s">
        <v>1688</v>
      </c>
      <c r="C171" s="14"/>
      <c r="D171" s="16">
        <v>45987</v>
      </c>
      <c r="E171" s="16"/>
      <c r="F171" s="14" t="s">
        <v>1689</v>
      </c>
      <c r="G171" s="14" t="s">
        <v>1515</v>
      </c>
      <c r="H171" s="14" t="s">
        <v>1516</v>
      </c>
      <c r="I171" s="15">
        <v>150</v>
      </c>
      <c r="J171" s="77">
        <v>3</v>
      </c>
      <c r="K171" s="92"/>
    </row>
    <row r="172" spans="1:11" ht="40.799999999999997" x14ac:dyDescent="0.25">
      <c r="A172" s="14" t="s">
        <v>1504</v>
      </c>
      <c r="B172" s="14" t="s">
        <v>1690</v>
      </c>
      <c r="C172" s="14"/>
      <c r="D172" s="16">
        <v>45988</v>
      </c>
      <c r="E172" s="16"/>
      <c r="F172" s="14" t="s">
        <v>1691</v>
      </c>
      <c r="G172" s="14" t="s">
        <v>1692</v>
      </c>
      <c r="H172" s="14" t="s">
        <v>1693</v>
      </c>
      <c r="I172" s="15">
        <v>94.99</v>
      </c>
      <c r="J172" s="77">
        <v>3</v>
      </c>
      <c r="K172" s="92"/>
    </row>
    <row r="173" spans="1:11" ht="30.6" x14ac:dyDescent="0.25">
      <c r="A173" s="14" t="s">
        <v>1504</v>
      </c>
      <c r="B173" s="14" t="s">
        <v>1694</v>
      </c>
      <c r="C173" s="14"/>
      <c r="D173" s="16">
        <v>45995</v>
      </c>
      <c r="E173" s="16"/>
      <c r="F173" s="14" t="s">
        <v>1695</v>
      </c>
      <c r="G173" s="14"/>
      <c r="H173" s="14" t="s">
        <v>1696</v>
      </c>
      <c r="I173" s="15">
        <v>61.95</v>
      </c>
      <c r="J173" s="77">
        <v>3</v>
      </c>
      <c r="K173" s="92"/>
    </row>
    <row r="174" spans="1:11" ht="40.799999999999997" x14ac:dyDescent="0.25">
      <c r="A174" s="14" t="s">
        <v>1504</v>
      </c>
      <c r="B174" s="14" t="s">
        <v>1697</v>
      </c>
      <c r="C174" s="14"/>
      <c r="D174" s="16">
        <v>45993</v>
      </c>
      <c r="E174" s="16"/>
      <c r="F174" s="14" t="s">
        <v>1698</v>
      </c>
      <c r="G174" s="14" t="s">
        <v>1699</v>
      </c>
      <c r="H174" s="14" t="s">
        <v>1700</v>
      </c>
      <c r="I174" s="15">
        <v>46.93</v>
      </c>
      <c r="J174" s="77">
        <v>3</v>
      </c>
      <c r="K174" s="92"/>
    </row>
    <row r="175" spans="1:11" ht="20.399999999999999" x14ac:dyDescent="0.25">
      <c r="A175" s="14" t="s">
        <v>1504</v>
      </c>
      <c r="B175" s="14" t="s">
        <v>1701</v>
      </c>
      <c r="C175" s="14"/>
      <c r="D175" s="16">
        <v>45993</v>
      </c>
      <c r="E175" s="16"/>
      <c r="F175" s="14" t="s">
        <v>1702</v>
      </c>
      <c r="G175" s="14" t="s">
        <v>1703</v>
      </c>
      <c r="H175" s="14" t="s">
        <v>1704</v>
      </c>
      <c r="I175" s="15">
        <v>71.14</v>
      </c>
      <c r="J175" s="77">
        <v>3</v>
      </c>
      <c r="K175" s="92"/>
    </row>
    <row r="176" spans="1:11" ht="13.2" x14ac:dyDescent="0.25">
      <c r="A176" s="14" t="s">
        <v>1504</v>
      </c>
      <c r="B176" s="14" t="s">
        <v>1705</v>
      </c>
      <c r="C176" s="14"/>
      <c r="D176" s="16">
        <v>45993</v>
      </c>
      <c r="E176" s="16"/>
      <c r="F176" s="14" t="s">
        <v>1706</v>
      </c>
      <c r="G176" s="14" t="s">
        <v>1707</v>
      </c>
      <c r="H176" s="14" t="s">
        <v>1708</v>
      </c>
      <c r="I176" s="15">
        <v>8.69</v>
      </c>
      <c r="J176" s="77">
        <v>3</v>
      </c>
      <c r="K176" s="92"/>
    </row>
    <row r="177" spans="1:11" ht="40.799999999999997" x14ac:dyDescent="0.25">
      <c r="A177" s="14" t="s">
        <v>1504</v>
      </c>
      <c r="B177" s="14" t="s">
        <v>1709</v>
      </c>
      <c r="C177" s="14"/>
      <c r="D177" s="16">
        <v>45994</v>
      </c>
      <c r="E177" s="16"/>
      <c r="F177" s="14" t="s">
        <v>1698</v>
      </c>
      <c r="G177" s="14" t="s">
        <v>1699</v>
      </c>
      <c r="H177" s="14" t="s">
        <v>1700</v>
      </c>
      <c r="I177" s="15">
        <v>61.84</v>
      </c>
      <c r="J177" s="77">
        <v>3</v>
      </c>
      <c r="K177" s="92"/>
    </row>
    <row r="178" spans="1:11" ht="20.399999999999999" x14ac:dyDescent="0.25">
      <c r="A178" s="14" t="s">
        <v>1504</v>
      </c>
      <c r="B178" s="14" t="s">
        <v>1710</v>
      </c>
      <c r="C178" s="14"/>
      <c r="D178" s="16">
        <v>45997</v>
      </c>
      <c r="E178" s="16"/>
      <c r="F178" s="14" t="s">
        <v>1702</v>
      </c>
      <c r="G178" s="14" t="s">
        <v>1711</v>
      </c>
      <c r="H178" s="14" t="s">
        <v>1712</v>
      </c>
      <c r="I178" s="15">
        <v>63.43</v>
      </c>
      <c r="J178" s="77">
        <v>3</v>
      </c>
      <c r="K178" s="92"/>
    </row>
    <row r="179" spans="1:11" ht="40.799999999999997" x14ac:dyDescent="0.25">
      <c r="A179" s="14" t="s">
        <v>1504</v>
      </c>
      <c r="B179" s="14" t="s">
        <v>1713</v>
      </c>
      <c r="C179" s="14"/>
      <c r="D179" s="16">
        <v>45997</v>
      </c>
      <c r="E179" s="16"/>
      <c r="F179" s="14" t="s">
        <v>1698</v>
      </c>
      <c r="G179" s="14" t="s">
        <v>1714</v>
      </c>
      <c r="H179" s="14" t="s">
        <v>1715</v>
      </c>
      <c r="I179" s="15">
        <v>37.380000000000003</v>
      </c>
      <c r="J179" s="77">
        <v>3</v>
      </c>
      <c r="K179" s="92"/>
    </row>
    <row r="180" spans="1:11" ht="13.2" x14ac:dyDescent="0.25">
      <c r="A180" s="14" t="s">
        <v>1504</v>
      </c>
      <c r="B180" s="14" t="s">
        <v>1716</v>
      </c>
      <c r="C180" s="14"/>
      <c r="D180" s="16">
        <v>45996</v>
      </c>
      <c r="E180" s="16"/>
      <c r="F180" s="14" t="s">
        <v>1706</v>
      </c>
      <c r="G180" s="14" t="s">
        <v>1717</v>
      </c>
      <c r="H180" s="14" t="s">
        <v>1718</v>
      </c>
      <c r="I180" s="15">
        <v>11.11</v>
      </c>
      <c r="J180" s="77">
        <v>3</v>
      </c>
      <c r="K180" s="92"/>
    </row>
    <row r="181" spans="1:11" ht="20.399999999999999" x14ac:dyDescent="0.25">
      <c r="A181" s="14" t="s">
        <v>1504</v>
      </c>
      <c r="B181" s="14" t="s">
        <v>1719</v>
      </c>
      <c r="C181" s="14"/>
      <c r="D181" s="16">
        <v>45998</v>
      </c>
      <c r="E181" s="16"/>
      <c r="F181" s="14" t="s">
        <v>1702</v>
      </c>
      <c r="G181" s="14" t="s">
        <v>1720</v>
      </c>
      <c r="H181" s="14" t="s">
        <v>1721</v>
      </c>
      <c r="I181" s="15">
        <v>90.14</v>
      </c>
      <c r="J181" s="77">
        <v>3</v>
      </c>
      <c r="K181" s="92"/>
    </row>
    <row r="182" spans="1:11" ht="30.6" x14ac:dyDescent="0.25">
      <c r="A182" s="14" t="s">
        <v>1504</v>
      </c>
      <c r="B182" s="14" t="s">
        <v>1722</v>
      </c>
      <c r="C182" s="14"/>
      <c r="D182" s="16">
        <v>46001</v>
      </c>
      <c r="E182" s="16"/>
      <c r="F182" s="14" t="s">
        <v>1723</v>
      </c>
      <c r="G182" s="14"/>
      <c r="H182" s="14" t="s">
        <v>1593</v>
      </c>
      <c r="I182" s="15">
        <v>64.900000000000006</v>
      </c>
      <c r="J182" s="77">
        <v>3</v>
      </c>
      <c r="K182" s="92"/>
    </row>
    <row r="183" spans="1:11" ht="13.2" x14ac:dyDescent="0.25">
      <c r="A183" s="14" t="s">
        <v>1504</v>
      </c>
      <c r="B183" s="14" t="s">
        <v>1724</v>
      </c>
      <c r="C183" s="14"/>
      <c r="D183" s="16"/>
      <c r="E183" s="16"/>
      <c r="F183" s="14" t="s">
        <v>1725</v>
      </c>
      <c r="G183" s="14"/>
      <c r="H183" s="14" t="s">
        <v>1726</v>
      </c>
      <c r="I183" s="15">
        <v>60</v>
      </c>
      <c r="J183" s="77">
        <v>4</v>
      </c>
      <c r="K183" s="92"/>
    </row>
    <row r="184" spans="1:11" ht="20.399999999999999" x14ac:dyDescent="0.25">
      <c r="A184" s="14" t="s">
        <v>1504</v>
      </c>
      <c r="B184" s="14" t="s">
        <v>1727</v>
      </c>
      <c r="C184" s="14"/>
      <c r="D184" s="16">
        <v>45743</v>
      </c>
      <c r="E184" s="16"/>
      <c r="F184" s="14" t="s">
        <v>1546</v>
      </c>
      <c r="G184" s="14"/>
      <c r="H184" s="14" t="s">
        <v>1728</v>
      </c>
      <c r="I184" s="15">
        <v>120</v>
      </c>
      <c r="J184" s="77">
        <v>4</v>
      </c>
      <c r="K184" s="92"/>
    </row>
    <row r="185" spans="1:11" ht="20.399999999999999" x14ac:dyDescent="0.25">
      <c r="A185" s="14" t="s">
        <v>1504</v>
      </c>
      <c r="B185" s="14" t="s">
        <v>1729</v>
      </c>
      <c r="C185" s="14"/>
      <c r="D185" s="16">
        <v>45757</v>
      </c>
      <c r="E185" s="16"/>
      <c r="F185" s="14" t="s">
        <v>1546</v>
      </c>
      <c r="G185" s="14"/>
      <c r="H185" s="14" t="s">
        <v>1730</v>
      </c>
      <c r="I185" s="15">
        <v>100</v>
      </c>
      <c r="J185" s="77">
        <v>4</v>
      </c>
      <c r="K185" s="92"/>
    </row>
    <row r="186" spans="1:11" ht="20.399999999999999" x14ac:dyDescent="0.25">
      <c r="A186" s="14" t="s">
        <v>1504</v>
      </c>
      <c r="B186" s="14" t="s">
        <v>1731</v>
      </c>
      <c r="C186" s="14"/>
      <c r="D186" s="16">
        <v>45855</v>
      </c>
      <c r="E186" s="16"/>
      <c r="F186" s="14" t="s">
        <v>1732</v>
      </c>
      <c r="G186" s="14"/>
      <c r="H186" s="14" t="s">
        <v>1583</v>
      </c>
      <c r="I186" s="15">
        <v>50</v>
      </c>
      <c r="J186" s="77">
        <v>3</v>
      </c>
      <c r="K186" s="92"/>
    </row>
    <row r="187" spans="1:11" ht="20.399999999999999" x14ac:dyDescent="0.25">
      <c r="A187" s="14" t="s">
        <v>1504</v>
      </c>
      <c r="B187" s="14" t="s">
        <v>1733</v>
      </c>
      <c r="C187" s="14"/>
      <c r="D187" s="16">
        <v>45855</v>
      </c>
      <c r="E187" s="16"/>
      <c r="F187" s="14" t="s">
        <v>1732</v>
      </c>
      <c r="G187" s="14"/>
      <c r="H187" s="14" t="s">
        <v>1572</v>
      </c>
      <c r="I187" s="15">
        <v>50</v>
      </c>
      <c r="J187" s="77">
        <v>3</v>
      </c>
      <c r="K187" s="92"/>
    </row>
    <row r="188" spans="1:11" ht="20.399999999999999" x14ac:dyDescent="0.25">
      <c r="A188" s="14" t="s">
        <v>1504</v>
      </c>
      <c r="B188" s="14" t="s">
        <v>1734</v>
      </c>
      <c r="C188" s="14"/>
      <c r="D188" s="16">
        <v>45940</v>
      </c>
      <c r="E188" s="16"/>
      <c r="F188" s="14" t="s">
        <v>1510</v>
      </c>
      <c r="G188" s="14" t="s">
        <v>1511</v>
      </c>
      <c r="H188" s="14" t="s">
        <v>1512</v>
      </c>
      <c r="I188" s="15">
        <v>159.38999999999999</v>
      </c>
      <c r="J188" s="77">
        <v>1</v>
      </c>
      <c r="K188" s="92"/>
    </row>
    <row r="189" spans="1:11" ht="20.399999999999999" x14ac:dyDescent="0.25">
      <c r="A189" s="14" t="s">
        <v>1504</v>
      </c>
      <c r="B189" s="14" t="s">
        <v>1735</v>
      </c>
      <c r="C189" s="14"/>
      <c r="D189" s="16">
        <v>45746</v>
      </c>
      <c r="E189" s="16"/>
      <c r="F189" s="14" t="s">
        <v>1546</v>
      </c>
      <c r="G189" s="14"/>
      <c r="H189" s="14" t="s">
        <v>1736</v>
      </c>
      <c r="I189" s="15">
        <v>120</v>
      </c>
      <c r="J189" s="77">
        <v>4</v>
      </c>
      <c r="K189" s="92"/>
    </row>
    <row r="190" spans="1:11" ht="20.399999999999999" x14ac:dyDescent="0.25">
      <c r="A190" s="14" t="s">
        <v>1504</v>
      </c>
      <c r="B190" s="14" t="s">
        <v>1737</v>
      </c>
      <c r="C190" s="14"/>
      <c r="D190" s="16">
        <v>46010</v>
      </c>
      <c r="E190" s="16"/>
      <c r="F190" s="14" t="s">
        <v>1738</v>
      </c>
      <c r="G190" s="14" t="s">
        <v>1643</v>
      </c>
      <c r="H190" s="14" t="s">
        <v>1739</v>
      </c>
      <c r="I190" s="15">
        <v>53.2</v>
      </c>
      <c r="J190" s="77">
        <v>4</v>
      </c>
      <c r="K190" s="92"/>
    </row>
    <row r="191" spans="1:11" ht="20.399999999999999" x14ac:dyDescent="0.25">
      <c r="A191" s="14" t="s">
        <v>1504</v>
      </c>
      <c r="B191" s="14" t="s">
        <v>1740</v>
      </c>
      <c r="C191" s="14"/>
      <c r="D191" s="16">
        <v>46010</v>
      </c>
      <c r="E191" s="16"/>
      <c r="F191" s="14" t="s">
        <v>1738</v>
      </c>
      <c r="G191" s="14" t="s">
        <v>1741</v>
      </c>
      <c r="H191" s="14" t="s">
        <v>1742</v>
      </c>
      <c r="I191" s="15">
        <v>43.2</v>
      </c>
      <c r="J191" s="77">
        <v>4</v>
      </c>
      <c r="K191" s="92"/>
    </row>
    <row r="192" spans="1:11" ht="20.399999999999999" x14ac:dyDescent="0.25">
      <c r="A192" s="14" t="s">
        <v>1504</v>
      </c>
      <c r="B192" s="14" t="s">
        <v>1743</v>
      </c>
      <c r="C192" s="14"/>
      <c r="D192" s="16">
        <v>46012</v>
      </c>
      <c r="E192" s="16"/>
      <c r="F192" s="14" t="s">
        <v>1744</v>
      </c>
      <c r="G192" s="14" t="s">
        <v>1745</v>
      </c>
      <c r="H192" s="14" t="s">
        <v>1746</v>
      </c>
      <c r="I192" s="15">
        <v>157</v>
      </c>
      <c r="J192" s="77">
        <v>3</v>
      </c>
      <c r="K192" s="92"/>
    </row>
    <row r="193" spans="1:11" ht="20.399999999999999" x14ac:dyDescent="0.25">
      <c r="A193" s="14" t="s">
        <v>1504</v>
      </c>
      <c r="B193" s="14" t="s">
        <v>1747</v>
      </c>
      <c r="C193" s="14"/>
      <c r="D193" s="16">
        <v>46012</v>
      </c>
      <c r="E193" s="16"/>
      <c r="F193" s="14" t="s">
        <v>1748</v>
      </c>
      <c r="G193" s="14" t="s">
        <v>1720</v>
      </c>
      <c r="H193" s="14" t="s">
        <v>1721</v>
      </c>
      <c r="I193" s="15">
        <v>70</v>
      </c>
      <c r="J193" s="77">
        <v>3</v>
      </c>
      <c r="K193" s="92"/>
    </row>
    <row r="194" spans="1:11" ht="20.399999999999999" x14ac:dyDescent="0.25">
      <c r="A194" s="14" t="s">
        <v>1504</v>
      </c>
      <c r="B194" s="14" t="s">
        <v>1749</v>
      </c>
      <c r="C194" s="14"/>
      <c r="D194" s="16">
        <v>46012</v>
      </c>
      <c r="E194" s="16"/>
      <c r="F194" s="14" t="s">
        <v>1748</v>
      </c>
      <c r="G194" s="14" t="s">
        <v>1750</v>
      </c>
      <c r="H194" s="14" t="s">
        <v>1751</v>
      </c>
      <c r="I194" s="15">
        <v>50.01</v>
      </c>
      <c r="J194" s="77">
        <v>3</v>
      </c>
      <c r="K194" s="92"/>
    </row>
    <row r="195" spans="1:11" ht="20.399999999999999" x14ac:dyDescent="0.25">
      <c r="A195" s="14" t="s">
        <v>1504</v>
      </c>
      <c r="B195" s="14" t="s">
        <v>1752</v>
      </c>
      <c r="C195" s="14"/>
      <c r="D195" s="16">
        <v>46013</v>
      </c>
      <c r="E195" s="16"/>
      <c r="F195" s="14" t="s">
        <v>1753</v>
      </c>
      <c r="G195" s="14" t="s">
        <v>1511</v>
      </c>
      <c r="H195" s="14" t="s">
        <v>1512</v>
      </c>
      <c r="I195" s="15">
        <v>360</v>
      </c>
      <c r="J195" s="77">
        <v>3</v>
      </c>
      <c r="K195" s="92"/>
    </row>
    <row r="196" spans="1:11" ht="20.399999999999999" x14ac:dyDescent="0.25">
      <c r="A196" s="14" t="s">
        <v>1504</v>
      </c>
      <c r="B196" s="14" t="s">
        <v>1754</v>
      </c>
      <c r="C196" s="14"/>
      <c r="D196" s="16">
        <v>46014</v>
      </c>
      <c r="E196" s="16"/>
      <c r="F196" s="14" t="s">
        <v>1755</v>
      </c>
      <c r="G196" s="14" t="s">
        <v>1756</v>
      </c>
      <c r="H196" s="14" t="s">
        <v>1757</v>
      </c>
      <c r="I196" s="15">
        <v>1836.25</v>
      </c>
      <c r="J196" s="77">
        <v>3</v>
      </c>
      <c r="K196" s="92"/>
    </row>
    <row r="197" spans="1:11" ht="13.2" x14ac:dyDescent="0.25">
      <c r="A197" s="14" t="s">
        <v>1504</v>
      </c>
      <c r="B197" s="14" t="s">
        <v>1758</v>
      </c>
      <c r="C197" s="14"/>
      <c r="D197" s="16">
        <v>46020</v>
      </c>
      <c r="E197" s="16"/>
      <c r="F197" s="14" t="s">
        <v>1759</v>
      </c>
      <c r="G197" s="14" t="s">
        <v>1579</v>
      </c>
      <c r="H197" s="14" t="s">
        <v>1580</v>
      </c>
      <c r="I197" s="15">
        <v>634.07000000000005</v>
      </c>
      <c r="J197" s="77">
        <v>4</v>
      </c>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910" priority="853" stopIfTrue="1">
      <formula>$A1055&lt;&gt;""</formula>
    </cfRule>
  </conditionalFormatting>
  <conditionalFormatting sqref="A1112:H1113">
    <cfRule type="expression" dxfId="909" priority="864" stopIfTrue="1">
      <formula>$A1112&lt;&gt;""</formula>
    </cfRule>
  </conditionalFormatting>
  <conditionalFormatting sqref="A200:J5000">
    <cfRule type="expression" dxfId="908" priority="824" stopIfTrue="1">
      <formula>$A200&lt;&gt;""</formula>
    </cfRule>
  </conditionalFormatting>
  <conditionalFormatting sqref="B472:E477">
    <cfRule type="expression" dxfId="907" priority="955" stopIfTrue="1">
      <formula>$A472&lt;&gt;""</formula>
    </cfRule>
  </conditionalFormatting>
  <conditionalFormatting sqref="B484:E488">
    <cfRule type="expression" dxfId="906" priority="990" stopIfTrue="1">
      <formula>$A484&lt;&gt;""</formula>
    </cfRule>
  </conditionalFormatting>
  <conditionalFormatting sqref="B689:E689">
    <cfRule type="expression" dxfId="905" priority="882" stopIfTrue="1">
      <formula>$A689&lt;&gt;""</formula>
    </cfRule>
  </conditionalFormatting>
  <conditionalFormatting sqref="B691:E691 H691:I691 B692:I693 B694:E699 H694:I699">
    <cfRule type="expression" dxfId="904" priority="842" stopIfTrue="1">
      <formula>$A691&lt;&gt;""</formula>
    </cfRule>
  </conditionalFormatting>
  <conditionalFormatting sqref="B701:E701 H701:I701">
    <cfRule type="expression" dxfId="903" priority="833" stopIfTrue="1">
      <formula>$A701&lt;&gt;""</formula>
    </cfRule>
  </conditionalFormatting>
  <conditionalFormatting sqref="B819:E819">
    <cfRule type="expression" dxfId="902" priority="905" stopIfTrue="1">
      <formula>$A819&lt;&gt;""</formula>
    </cfRule>
  </conditionalFormatting>
  <conditionalFormatting sqref="B1110:E1110">
    <cfRule type="expression" dxfId="901" priority="951" stopIfTrue="1">
      <formula>$A1110&lt;&gt;""</formula>
    </cfRule>
  </conditionalFormatting>
  <conditionalFormatting sqref="B1114:E1114">
    <cfRule type="expression" dxfId="900" priority="1007" stopIfTrue="1">
      <formula>$A1114&lt;&gt;""</formula>
    </cfRule>
  </conditionalFormatting>
  <conditionalFormatting sqref="B1131:E1136">
    <cfRule type="expression" dxfId="899" priority="997" stopIfTrue="1">
      <formula>$A1131&lt;&gt;""</formula>
    </cfRule>
  </conditionalFormatting>
  <conditionalFormatting sqref="B1138:E1148">
    <cfRule type="expression" dxfId="898" priority="865" stopIfTrue="1">
      <formula>$A1138&lt;&gt;""</formula>
    </cfRule>
  </conditionalFormatting>
  <conditionalFormatting sqref="B1152:E1152">
    <cfRule type="expression" dxfId="897" priority="891" stopIfTrue="1">
      <formula>$A1152&lt;&gt;""</formula>
    </cfRule>
  </conditionalFormatting>
  <conditionalFormatting sqref="B1253:E1260 I1253:J1270">
    <cfRule type="expression" dxfId="896" priority="941" stopIfTrue="1">
      <formula>$A1253&lt;&gt;""</formula>
    </cfRule>
  </conditionalFormatting>
  <conditionalFormatting sqref="B1293:E1301">
    <cfRule type="expression" dxfId="895" priority="976" stopIfTrue="1">
      <formula>$A1293&lt;&gt;""</formula>
    </cfRule>
  </conditionalFormatting>
  <conditionalFormatting sqref="B1303:E1326">
    <cfRule type="expression" dxfId="894" priority="855" stopIfTrue="1">
      <formula>$A1303&lt;&gt;""</formula>
    </cfRule>
  </conditionalFormatting>
  <conditionalFormatting sqref="B1360:E1363">
    <cfRule type="expression" dxfId="893" priority="872" stopIfTrue="1">
      <formula>$A1360&lt;&gt;""</formula>
    </cfRule>
  </conditionalFormatting>
  <conditionalFormatting sqref="B1365:E1367">
    <cfRule type="expression" dxfId="892" priority="1077" stopIfTrue="1">
      <formula>$A1365&lt;&gt;""</formula>
    </cfRule>
  </conditionalFormatting>
  <conditionalFormatting sqref="B1369:E1379">
    <cfRule type="expression" dxfId="891" priority="896" stopIfTrue="1">
      <formula>$A1369&lt;&gt;""</formula>
    </cfRule>
  </conditionalFormatting>
  <conditionalFormatting sqref="B1393:E1404">
    <cfRule type="expression" dxfId="890" priority="934" stopIfTrue="1">
      <formula>$A1393&lt;&gt;""</formula>
    </cfRule>
  </conditionalFormatting>
  <conditionalFormatting sqref="B1412:E1450">
    <cfRule type="expression" dxfId="889" priority="971" stopIfTrue="1">
      <formula>$A1412&lt;&gt;""</formula>
    </cfRule>
  </conditionalFormatting>
  <conditionalFormatting sqref="B1453:E1458">
    <cfRule type="expression" dxfId="888" priority="1041" stopIfTrue="1">
      <formula>$A1453&lt;&gt;""</formula>
    </cfRule>
  </conditionalFormatting>
  <conditionalFormatting sqref="B489:G489">
    <cfRule type="expression" dxfId="887" priority="991" stopIfTrue="1">
      <formula>$A489&lt;&gt;""</formula>
    </cfRule>
  </conditionalFormatting>
  <conditionalFormatting sqref="B478:H483">
    <cfRule type="expression" dxfId="886" priority="1011" stopIfTrue="1">
      <formula>$A478&lt;&gt;""</formula>
    </cfRule>
  </conditionalFormatting>
  <conditionalFormatting sqref="B490:H496">
    <cfRule type="expression" dxfId="885" priority="967" stopIfTrue="1">
      <formula>$A490&lt;&gt;""</formula>
    </cfRule>
  </conditionalFormatting>
  <conditionalFormatting sqref="B1067:H1082">
    <cfRule type="expression" dxfId="884" priority="1037" stopIfTrue="1">
      <formula>$A1067&lt;&gt;""</formula>
    </cfRule>
  </conditionalFormatting>
  <conditionalFormatting sqref="B1272:H1274 B1275:E1288 H1275:H1288">
    <cfRule type="expression" dxfId="883" priority="966" stopIfTrue="1">
      <formula>$A1272&lt;&gt;""</formula>
    </cfRule>
  </conditionalFormatting>
  <conditionalFormatting sqref="B1290:H1292">
    <cfRule type="expression" dxfId="882" priority="861" stopIfTrue="1">
      <formula>$A1290&lt;&gt;""</formula>
    </cfRule>
  </conditionalFormatting>
  <conditionalFormatting sqref="B1364:H1364">
    <cfRule type="expression" dxfId="881" priority="1107" stopIfTrue="1">
      <formula>$A1364&lt;&gt;""</formula>
    </cfRule>
  </conditionalFormatting>
  <conditionalFormatting sqref="B1380:H1385">
    <cfRule type="expression" dxfId="880" priority="835" stopIfTrue="1">
      <formula>$A1380&lt;&gt;""</formula>
    </cfRule>
  </conditionalFormatting>
  <conditionalFormatting sqref="B1410:H1411">
    <cfRule type="expression" dxfId="879" priority="1014" stopIfTrue="1">
      <formula>$A1410&lt;&gt;""</formula>
    </cfRule>
  </conditionalFormatting>
  <conditionalFormatting sqref="I200:I227 B200:E241">
    <cfRule type="expression" dxfId="878" priority="1064" stopIfTrue="1">
      <formula>$A200&lt;&gt;""</formula>
    </cfRule>
  </conditionalFormatting>
  <conditionalFormatting sqref="B242:I242 B243:E275">
    <cfRule type="expression" dxfId="877" priority="1078" stopIfTrue="1">
      <formula>$A242&lt;&gt;""</formula>
    </cfRule>
  </conditionalFormatting>
  <conditionalFormatting sqref="B276:I320">
    <cfRule type="expression" dxfId="876" priority="911" stopIfTrue="1">
      <formula>$A276&lt;&gt;""</formula>
    </cfRule>
  </conditionalFormatting>
  <conditionalFormatting sqref="B497:I499">
    <cfRule type="expression" dxfId="875" priority="913" stopIfTrue="1">
      <formula>$A497&lt;&gt;""</formula>
    </cfRule>
  </conditionalFormatting>
  <conditionalFormatting sqref="B645:I688">
    <cfRule type="expression" dxfId="874" priority="1074" stopIfTrue="1">
      <formula>$A645&lt;&gt;""</formula>
    </cfRule>
  </conditionalFormatting>
  <conditionalFormatting sqref="B690:I690">
    <cfRule type="expression" dxfId="873" priority="840" stopIfTrue="1">
      <formula>$A690&lt;&gt;""</formula>
    </cfRule>
  </conditionalFormatting>
  <conditionalFormatting sqref="B1137:I1137">
    <cfRule type="expression" dxfId="872" priority="965" stopIfTrue="1">
      <formula>$A1137&lt;&gt;""</formula>
    </cfRule>
  </conditionalFormatting>
  <conditionalFormatting sqref="B1149:I1151">
    <cfRule type="expression" dxfId="871" priority="834" stopIfTrue="1">
      <formula>$A1149&lt;&gt;""</formula>
    </cfRule>
  </conditionalFormatting>
  <conditionalFormatting sqref="B1153:I1157">
    <cfRule type="expression" dxfId="870" priority="836" stopIfTrue="1">
      <formula>$A1153&lt;&gt;""</formula>
    </cfRule>
  </conditionalFormatting>
  <conditionalFormatting sqref="B1271:I1271 I1272:I1288">
    <cfRule type="expression" dxfId="869" priority="969" stopIfTrue="1">
      <formula>$A1271&lt;&gt;""</formula>
    </cfRule>
  </conditionalFormatting>
  <conditionalFormatting sqref="B1368:I1368">
    <cfRule type="expression" dxfId="868" priority="964" stopIfTrue="1">
      <formula>$A1368&lt;&gt;""</formula>
    </cfRule>
  </conditionalFormatting>
  <conditionalFormatting sqref="B360:J420">
    <cfRule type="expression" dxfId="867" priority="1079" stopIfTrue="1">
      <formula>$A360&lt;&gt;""</formula>
    </cfRule>
  </conditionalFormatting>
  <conditionalFormatting sqref="B457:J458">
    <cfRule type="expression" dxfId="866" priority="1040" stopIfTrue="1">
      <formula>$A457&lt;&gt;""</formula>
    </cfRule>
  </conditionalFormatting>
  <conditionalFormatting sqref="B599:J625">
    <cfRule type="expression" dxfId="865" priority="820" stopIfTrue="1">
      <formula>$A599&lt;&gt;""</formula>
    </cfRule>
  </conditionalFormatting>
  <conditionalFormatting sqref="B1053:J1054">
    <cfRule type="expression" dxfId="864" priority="1035" stopIfTrue="1">
      <formula>$A1053&lt;&gt;""</formula>
    </cfRule>
  </conditionalFormatting>
  <conditionalFormatting sqref="B1127:J1130">
    <cfRule type="expression" dxfId="863" priority="825" stopIfTrue="1">
      <formula>$A1127&lt;&gt;""</formula>
    </cfRule>
  </conditionalFormatting>
  <conditionalFormatting sqref="B1158:J1252">
    <cfRule type="expression" dxfId="862" priority="851" stopIfTrue="1">
      <formula>$A1158&lt;&gt;""</formula>
    </cfRule>
  </conditionalFormatting>
  <conditionalFormatting sqref="B1406:J1406">
    <cfRule type="expression" dxfId="861" priority="1016" stopIfTrue="1">
      <formula>$A1406&lt;&gt;""</formula>
    </cfRule>
  </conditionalFormatting>
  <conditionalFormatting sqref="B1461:J4374">
    <cfRule type="expression" dxfId="860" priority="860" stopIfTrue="1">
      <formula>$A1461&lt;&gt;""</formula>
    </cfRule>
  </conditionalFormatting>
  <conditionalFormatting sqref="F472:H473">
    <cfRule type="expression" dxfId="859" priority="957" stopIfTrue="1">
      <formula>$A472&lt;&gt;""</formula>
    </cfRule>
  </conditionalFormatting>
  <conditionalFormatting sqref="F476:H477">
    <cfRule type="expression" dxfId="858" priority="1047" stopIfTrue="1">
      <formula>$A476&lt;&gt;""</formula>
    </cfRule>
  </conditionalFormatting>
  <conditionalFormatting sqref="F484:H486 H487:H489">
    <cfRule type="expression" dxfId="857" priority="989" stopIfTrue="1">
      <formula>$A484&lt;&gt;""</formula>
    </cfRule>
  </conditionalFormatting>
  <conditionalFormatting sqref="F1131:H1131">
    <cfRule type="expression" dxfId="856" priority="1098" stopIfTrue="1">
      <formula>$A1131&lt;&gt;""</formula>
    </cfRule>
  </conditionalFormatting>
  <conditionalFormatting sqref="F1255:H1260">
    <cfRule type="expression" dxfId="855" priority="940" stopIfTrue="1">
      <formula>$A1255&lt;&gt;""</formula>
    </cfRule>
  </conditionalFormatting>
  <conditionalFormatting sqref="F247:I247">
    <cfRule type="expression" dxfId="854" priority="968" stopIfTrue="1">
      <formula>$A247&lt;&gt;""</formula>
    </cfRule>
  </conditionalFormatting>
  <conditionalFormatting sqref="J20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853" priority="1108" stopIfTrue="1">
      <formula>$A200&lt;&gt;""</formula>
    </cfRule>
  </conditionalFormatting>
  <conditionalFormatting sqref="H200:H228">
    <cfRule type="expression" dxfId="852" priority="827" stopIfTrue="1">
      <formula>$A200&lt;&gt;""</formula>
    </cfRule>
  </conditionalFormatting>
  <conditionalFormatting sqref="H474:H475">
    <cfRule type="expression" dxfId="851" priority="961" stopIfTrue="1">
      <formula>$A474&lt;&gt;""</formula>
    </cfRule>
  </conditionalFormatting>
  <conditionalFormatting sqref="H1132:H1136">
    <cfRule type="expression" dxfId="850" priority="999" stopIfTrue="1">
      <formula>$A1132&lt;&gt;""</formula>
    </cfRule>
  </conditionalFormatting>
  <conditionalFormatting sqref="H1254">
    <cfRule type="expression" dxfId="849" priority="1010" stopIfTrue="1">
      <formula>$A1254&lt;&gt;""</formula>
    </cfRule>
  </conditionalFormatting>
  <conditionalFormatting sqref="H1293:H1301">
    <cfRule type="expression" dxfId="848" priority="978" stopIfTrue="1">
      <formula>$A1293&lt;&gt;""</formula>
    </cfRule>
  </conditionalFormatting>
  <conditionalFormatting sqref="H1303:H1326">
    <cfRule type="expression" dxfId="847" priority="857" stopIfTrue="1">
      <formula>$A1303&lt;&gt;""</formula>
    </cfRule>
  </conditionalFormatting>
  <conditionalFormatting sqref="H1365:H1367">
    <cfRule type="expression" dxfId="846" priority="1076" stopIfTrue="1">
      <formula>$A1365&lt;&gt;""</formula>
    </cfRule>
  </conditionalFormatting>
  <conditionalFormatting sqref="H1369:H1379">
    <cfRule type="expression" dxfId="845" priority="837" stopIfTrue="1">
      <formula>$A1369&lt;&gt;""</formula>
    </cfRule>
  </conditionalFormatting>
  <conditionalFormatting sqref="H1412">
    <cfRule type="expression" dxfId="844" priority="973" stopIfTrue="1">
      <formula>$A1412&lt;&gt;""</formula>
    </cfRule>
  </conditionalFormatting>
  <conditionalFormatting sqref="H1453:H1458">
    <cfRule type="expression" dxfId="843" priority="1043" stopIfTrue="1">
      <formula>$A1453&lt;&gt;""</formula>
    </cfRule>
  </conditionalFormatting>
  <conditionalFormatting sqref="H243:I246">
    <cfRule type="expression" dxfId="842" priority="1067" stopIfTrue="1">
      <formula>$A243&lt;&gt;""</formula>
    </cfRule>
  </conditionalFormatting>
  <conditionalFormatting sqref="H248:I248">
    <cfRule type="expression" dxfId="841" priority="943" stopIfTrue="1">
      <formula>$A248&lt;&gt;""</formula>
    </cfRule>
  </conditionalFormatting>
  <conditionalFormatting sqref="H689:I689">
    <cfRule type="expression" dxfId="840" priority="884" stopIfTrue="1">
      <formula>$A689&lt;&gt;""</formula>
    </cfRule>
  </conditionalFormatting>
  <conditionalFormatting sqref="H1138:I1148">
    <cfRule type="expression" dxfId="839" priority="868" stopIfTrue="1">
      <formula>$A1138&lt;&gt;""</formula>
    </cfRule>
  </conditionalFormatting>
  <conditionalFormatting sqref="H1152:I1152">
    <cfRule type="expression" dxfId="838" priority="894" stopIfTrue="1">
      <formula>$A1152&lt;&gt;""</formula>
    </cfRule>
  </conditionalFormatting>
  <conditionalFormatting sqref="H1110:J1110">
    <cfRule type="expression" dxfId="837" priority="950" stopIfTrue="1">
      <formula>$A1110&lt;&gt;""</formula>
    </cfRule>
  </conditionalFormatting>
  <conditionalFormatting sqref="H1360:J1363">
    <cfRule type="expression" dxfId="836" priority="873" stopIfTrue="1">
      <formula>$A1360&lt;&gt;""</formula>
    </cfRule>
  </conditionalFormatting>
  <conditionalFormatting sqref="H1393:J1404">
    <cfRule type="expression" dxfId="835" priority="832" stopIfTrue="1">
      <formula>$A1393&lt;&gt;""</formula>
    </cfRule>
  </conditionalFormatting>
  <conditionalFormatting sqref="I472:I496">
    <cfRule type="expression" dxfId="834" priority="958" stopIfTrue="1">
      <formula>$A472&lt;&gt;""</formula>
    </cfRule>
  </conditionalFormatting>
  <conditionalFormatting sqref="I1369:I1385">
    <cfRule type="expression" dxfId="833" priority="900" stopIfTrue="1">
      <formula>$A1369&lt;&gt;""</formula>
    </cfRule>
  </conditionalFormatting>
  <conditionalFormatting sqref="I1290:J1359">
    <cfRule type="expression" dxfId="832" priority="980" stopIfTrue="1">
      <formula>$A1290&lt;&gt;""</formula>
    </cfRule>
  </conditionalFormatting>
  <conditionalFormatting sqref="I1410:J1447">
    <cfRule type="expression" dxfId="831" priority="975" stopIfTrue="1">
      <formula>$A1410&lt;&gt;""</formula>
    </cfRule>
  </conditionalFormatting>
  <conditionalFormatting sqref="I1451:J1458">
    <cfRule type="expression" dxfId="830" priority="1073" stopIfTrue="1">
      <formula>$A1451&lt;&gt;""</formula>
    </cfRule>
  </conditionalFormatting>
  <conditionalFormatting sqref="J1137:J1157">
    <cfRule type="expression" dxfId="829" priority="1100" stopIfTrue="1">
      <formula>$A1137&lt;&gt;""</formula>
    </cfRule>
  </conditionalFormatting>
  <conditionalFormatting sqref="A107:F162 G162 I164:I173 I192 A186:J186 H107:J162 G107:G160 F185:J185 F187:J191 A184:J184 A164:H185 F186:H199 A185:E199 J164:J199">
    <cfRule type="expression" dxfId="828" priority="804" stopIfTrue="1">
      <formula>$A107&lt;&gt;""</formula>
    </cfRule>
  </conditionalFormatting>
  <conditionalFormatting sqref="G162">
    <cfRule type="expression" dxfId="827" priority="805" stopIfTrue="1">
      <formula>$A162&lt;&gt;""</formula>
    </cfRule>
  </conditionalFormatting>
  <conditionalFormatting sqref="F182:H186">
    <cfRule type="expression" dxfId="826" priority="808" stopIfTrue="1">
      <formula>$A182&lt;&gt;""</formula>
    </cfRule>
  </conditionalFormatting>
  <conditionalFormatting sqref="F189:H190">
    <cfRule type="expression" dxfId="825" priority="806" stopIfTrue="1">
      <formula>$A189&lt;&gt;""</formula>
    </cfRule>
  </conditionalFormatting>
  <conditionalFormatting sqref="B164:B173">
    <cfRule type="expression" dxfId="824" priority="810" stopIfTrue="1">
      <formula>$A164&lt;&gt;""</formula>
    </cfRule>
  </conditionalFormatting>
  <conditionalFormatting sqref="H187:H188">
    <cfRule type="expression" dxfId="823" priority="807" stopIfTrue="1">
      <formula>$A187&lt;&gt;""</formula>
    </cfRule>
  </conditionalFormatting>
  <conditionalFormatting sqref="I178:I179">
    <cfRule type="expression" dxfId="822" priority="809" stopIfTrue="1">
      <formula>$A173&lt;&gt;""</formula>
    </cfRule>
  </conditionalFormatting>
  <conditionalFormatting sqref="F108:H108">
    <cfRule type="expression" dxfId="821" priority="803" stopIfTrue="1">
      <formula>$A108&lt;&gt;""</formula>
    </cfRule>
  </conditionalFormatting>
  <conditionalFormatting sqref="F108:H108">
    <cfRule type="expression" dxfId="820" priority="802" stopIfTrue="1">
      <formula>$A108&lt;&gt;""</formula>
    </cfRule>
  </conditionalFormatting>
  <conditionalFormatting sqref="F108:G108">
    <cfRule type="expression" dxfId="819" priority="801" stopIfTrue="1">
      <formula>$A108&lt;&gt;""</formula>
    </cfRule>
  </conditionalFormatting>
  <conditionalFormatting sqref="F108:H108">
    <cfRule type="expression" dxfId="818" priority="800" stopIfTrue="1">
      <formula>$A108&lt;&gt;""</formula>
    </cfRule>
  </conditionalFormatting>
  <conditionalFormatting sqref="H108">
    <cfRule type="expression" dxfId="817" priority="799" stopIfTrue="1">
      <formula>$A108&lt;&gt;""</formula>
    </cfRule>
  </conditionalFormatting>
  <conditionalFormatting sqref="F108:H108">
    <cfRule type="expression" dxfId="816" priority="798" stopIfTrue="1">
      <formula>$A108&lt;&gt;""</formula>
    </cfRule>
  </conditionalFormatting>
  <conditionalFormatting sqref="F108:H108">
    <cfRule type="expression" dxfId="815" priority="797" stopIfTrue="1">
      <formula>$A108&lt;&gt;""</formula>
    </cfRule>
  </conditionalFormatting>
  <conditionalFormatting sqref="F108:H108">
    <cfRule type="expression" dxfId="814" priority="796" stopIfTrue="1">
      <formula>$A108&lt;&gt;""</formula>
    </cfRule>
  </conditionalFormatting>
  <conditionalFormatting sqref="F108:H108">
    <cfRule type="expression" dxfId="813" priority="795" stopIfTrue="1">
      <formula>$A108&lt;&gt;""</formula>
    </cfRule>
  </conditionalFormatting>
  <conditionalFormatting sqref="F108:H108">
    <cfRule type="expression" dxfId="812" priority="794" stopIfTrue="1">
      <formula>$A108&lt;&gt;""</formula>
    </cfRule>
  </conditionalFormatting>
  <conditionalFormatting sqref="F108:H108">
    <cfRule type="expression" dxfId="811" priority="793" stopIfTrue="1">
      <formula>$A108&lt;&gt;""</formula>
    </cfRule>
  </conditionalFormatting>
  <conditionalFormatting sqref="F108:H108">
    <cfRule type="expression" dxfId="810" priority="792" stopIfTrue="1">
      <formula>$A108&lt;&gt;""</formula>
    </cfRule>
  </conditionalFormatting>
  <conditionalFormatting sqref="F108:H108">
    <cfRule type="expression" dxfId="809" priority="791" stopIfTrue="1">
      <formula>$A108&lt;&gt;""</formula>
    </cfRule>
  </conditionalFormatting>
  <conditionalFormatting sqref="F108:H108">
    <cfRule type="expression" dxfId="808" priority="790" stopIfTrue="1">
      <formula>$A108&lt;&gt;""</formula>
    </cfRule>
  </conditionalFormatting>
  <conditionalFormatting sqref="F108:H108">
    <cfRule type="expression" dxfId="807" priority="789" stopIfTrue="1">
      <formula>$A108&lt;&gt;""</formula>
    </cfRule>
  </conditionalFormatting>
  <conditionalFormatting sqref="F108:H108">
    <cfRule type="expression" dxfId="806" priority="788" stopIfTrue="1">
      <formula>$A108&lt;&gt;""</formula>
    </cfRule>
  </conditionalFormatting>
  <conditionalFormatting sqref="F108:H108">
    <cfRule type="expression" dxfId="805" priority="787" stopIfTrue="1">
      <formula>$A108&lt;&gt;""</formula>
    </cfRule>
  </conditionalFormatting>
  <conditionalFormatting sqref="F108:H108">
    <cfRule type="expression" dxfId="804" priority="786" stopIfTrue="1">
      <formula>$A108&lt;&gt;""</formula>
    </cfRule>
  </conditionalFormatting>
  <conditionalFormatting sqref="F108:H108">
    <cfRule type="expression" dxfId="803" priority="785" stopIfTrue="1">
      <formula>$A108&lt;&gt;""</formula>
    </cfRule>
  </conditionalFormatting>
  <conditionalFormatting sqref="F108:H108">
    <cfRule type="expression" dxfId="802" priority="784" stopIfTrue="1">
      <formula>$A108&lt;&gt;""</formula>
    </cfRule>
  </conditionalFormatting>
  <conditionalFormatting sqref="F108:H108">
    <cfRule type="expression" dxfId="801" priority="783" stopIfTrue="1">
      <formula>$A108&lt;&gt;""</formula>
    </cfRule>
  </conditionalFormatting>
  <conditionalFormatting sqref="F108:H108">
    <cfRule type="expression" dxfId="800" priority="782" stopIfTrue="1">
      <formula>$A108&lt;&gt;""</formula>
    </cfRule>
  </conditionalFormatting>
  <conditionalFormatting sqref="F108:H108">
    <cfRule type="expression" dxfId="799" priority="781" stopIfTrue="1">
      <formula>$A108&lt;&gt;""</formula>
    </cfRule>
  </conditionalFormatting>
  <conditionalFormatting sqref="F108:H108">
    <cfRule type="expression" dxfId="798" priority="780" stopIfTrue="1">
      <formula>$A108&lt;&gt;""</formula>
    </cfRule>
  </conditionalFormatting>
  <conditionalFormatting sqref="F108:H108">
    <cfRule type="expression" dxfId="797" priority="779" stopIfTrue="1">
      <formula>$A108&lt;&gt;""</formula>
    </cfRule>
  </conditionalFormatting>
  <conditionalFormatting sqref="F108:H108">
    <cfRule type="expression" dxfId="796" priority="778" stopIfTrue="1">
      <formula>$A108&lt;&gt;""</formula>
    </cfRule>
  </conditionalFormatting>
  <conditionalFormatting sqref="F108:H108">
    <cfRule type="expression" dxfId="795" priority="777" stopIfTrue="1">
      <formula>$A108&lt;&gt;""</formula>
    </cfRule>
  </conditionalFormatting>
  <conditionalFormatting sqref="F108:H108">
    <cfRule type="expression" dxfId="794" priority="776" stopIfTrue="1">
      <formula>$A108&lt;&gt;""</formula>
    </cfRule>
  </conditionalFormatting>
  <conditionalFormatting sqref="F108:H108">
    <cfRule type="expression" dxfId="793" priority="775" stopIfTrue="1">
      <formula>$A108&lt;&gt;""</formula>
    </cfRule>
  </conditionalFormatting>
  <conditionalFormatting sqref="F108:H108">
    <cfRule type="expression" dxfId="792" priority="774" stopIfTrue="1">
      <formula>$A108&lt;&gt;""</formula>
    </cfRule>
  </conditionalFormatting>
  <conditionalFormatting sqref="F108:H108">
    <cfRule type="expression" dxfId="791" priority="773" stopIfTrue="1">
      <formula>$A108&lt;&gt;""</formula>
    </cfRule>
  </conditionalFormatting>
  <conditionalFormatting sqref="F108:H108">
    <cfRule type="expression" dxfId="790" priority="772" stopIfTrue="1">
      <formula>$A108&lt;&gt;""</formula>
    </cfRule>
  </conditionalFormatting>
  <conditionalFormatting sqref="F108:H108">
    <cfRule type="expression" dxfId="789" priority="771" stopIfTrue="1">
      <formula>$A108&lt;&gt;""</formula>
    </cfRule>
  </conditionalFormatting>
  <conditionalFormatting sqref="G109:H109">
    <cfRule type="expression" dxfId="788" priority="770" stopIfTrue="1">
      <formula>$A109&lt;&gt;""</formula>
    </cfRule>
  </conditionalFormatting>
  <conditionalFormatting sqref="G109:H109">
    <cfRule type="expression" dxfId="787" priority="769" stopIfTrue="1">
      <formula>$A109&lt;&gt;""</formula>
    </cfRule>
  </conditionalFormatting>
  <conditionalFormatting sqref="G109">
    <cfRule type="expression" dxfId="786" priority="768" stopIfTrue="1">
      <formula>$A109&lt;&gt;""</formula>
    </cfRule>
  </conditionalFormatting>
  <conditionalFormatting sqref="G109">
    <cfRule type="expression" dxfId="785" priority="767" stopIfTrue="1">
      <formula>$A109&lt;&gt;""</formula>
    </cfRule>
  </conditionalFormatting>
  <conditionalFormatting sqref="H109">
    <cfRule type="expression" dxfId="784" priority="766" stopIfTrue="1">
      <formula>$A109&lt;&gt;""</formula>
    </cfRule>
  </conditionalFormatting>
  <conditionalFormatting sqref="G109:H109">
    <cfRule type="expression" dxfId="783" priority="765" stopIfTrue="1">
      <formula>$A109&lt;&gt;""</formula>
    </cfRule>
  </conditionalFormatting>
  <conditionalFormatting sqref="G109">
    <cfRule type="expression" dxfId="782" priority="764" stopIfTrue="1">
      <formula>$A109&lt;&gt;""</formula>
    </cfRule>
  </conditionalFormatting>
  <conditionalFormatting sqref="H109">
    <cfRule type="expression" dxfId="781" priority="763" stopIfTrue="1">
      <formula>$A109&lt;&gt;""</formula>
    </cfRule>
  </conditionalFormatting>
  <conditionalFormatting sqref="G109">
    <cfRule type="expression" dxfId="780" priority="762" stopIfTrue="1">
      <formula>$A109&lt;&gt;""</formula>
    </cfRule>
  </conditionalFormatting>
  <conditionalFormatting sqref="H109">
    <cfRule type="expression" dxfId="779" priority="761" stopIfTrue="1">
      <formula>$A109&lt;&gt;""</formula>
    </cfRule>
  </conditionalFormatting>
  <conditionalFormatting sqref="G109">
    <cfRule type="expression" dxfId="778" priority="760" stopIfTrue="1">
      <formula>$A109&lt;&gt;""</formula>
    </cfRule>
  </conditionalFormatting>
  <conditionalFormatting sqref="H109">
    <cfRule type="expression" dxfId="777" priority="759" stopIfTrue="1">
      <formula>$A109&lt;&gt;""</formula>
    </cfRule>
  </conditionalFormatting>
  <conditionalFormatting sqref="G109">
    <cfRule type="expression" dxfId="776" priority="758" stopIfTrue="1">
      <formula>$A109&lt;&gt;""</formula>
    </cfRule>
  </conditionalFormatting>
  <conditionalFormatting sqref="H109">
    <cfRule type="expression" dxfId="775" priority="757" stopIfTrue="1">
      <formula>$A109&lt;&gt;""</formula>
    </cfRule>
  </conditionalFormatting>
  <conditionalFormatting sqref="G109:H109">
    <cfRule type="expression" dxfId="774" priority="756" stopIfTrue="1">
      <formula>$A109&lt;&gt;""</formula>
    </cfRule>
  </conditionalFormatting>
  <conditionalFormatting sqref="G109:H109">
    <cfRule type="expression" dxfId="773" priority="755" stopIfTrue="1">
      <formula>$A109&lt;&gt;""</formula>
    </cfRule>
  </conditionalFormatting>
  <conditionalFormatting sqref="G109:H109">
    <cfRule type="expression" dxfId="772" priority="754" stopIfTrue="1">
      <formula>$A109&lt;&gt;""</formula>
    </cfRule>
  </conditionalFormatting>
  <conditionalFormatting sqref="G109:H109">
    <cfRule type="expression" dxfId="771" priority="753" stopIfTrue="1">
      <formula>$A109&lt;&gt;""</formula>
    </cfRule>
  </conditionalFormatting>
  <conditionalFormatting sqref="G109:H109">
    <cfRule type="expression" dxfId="770" priority="752" stopIfTrue="1">
      <formula>$A109&lt;&gt;""</formula>
    </cfRule>
  </conditionalFormatting>
  <conditionalFormatting sqref="G109:H109">
    <cfRule type="expression" dxfId="769" priority="751" stopIfTrue="1">
      <formula>$A109&lt;&gt;""</formula>
    </cfRule>
  </conditionalFormatting>
  <conditionalFormatting sqref="G109:H109">
    <cfRule type="expression" dxfId="768" priority="750" stopIfTrue="1">
      <formula>$A109&lt;&gt;""</formula>
    </cfRule>
  </conditionalFormatting>
  <conditionalFormatting sqref="G109:H109">
    <cfRule type="expression" dxfId="767" priority="749" stopIfTrue="1">
      <formula>$A109&lt;&gt;""</formula>
    </cfRule>
  </conditionalFormatting>
  <conditionalFormatting sqref="G109:H109">
    <cfRule type="expression" dxfId="766" priority="748" stopIfTrue="1">
      <formula>$A109&lt;&gt;""</formula>
    </cfRule>
  </conditionalFormatting>
  <conditionalFormatting sqref="G109:H109">
    <cfRule type="expression" dxfId="765" priority="747" stopIfTrue="1">
      <formula>$A109&lt;&gt;""</formula>
    </cfRule>
  </conditionalFormatting>
  <conditionalFormatting sqref="G109">
    <cfRule type="expression" dxfId="764" priority="746" stopIfTrue="1">
      <formula>$A109&lt;&gt;""</formula>
    </cfRule>
  </conditionalFormatting>
  <conditionalFormatting sqref="H109">
    <cfRule type="expression" dxfId="763" priority="745" stopIfTrue="1">
      <formula>$A109&lt;&gt;""</formula>
    </cfRule>
  </conditionalFormatting>
  <conditionalFormatting sqref="G109:H109">
    <cfRule type="expression" dxfId="762" priority="744" stopIfTrue="1">
      <formula>$A109&lt;&gt;""</formula>
    </cfRule>
  </conditionalFormatting>
  <conditionalFormatting sqref="G109">
    <cfRule type="expression" dxfId="761" priority="743" stopIfTrue="1">
      <formula>$A109&lt;&gt;""</formula>
    </cfRule>
  </conditionalFormatting>
  <conditionalFormatting sqref="H109">
    <cfRule type="expression" dxfId="760" priority="742" stopIfTrue="1">
      <formula>$A109&lt;&gt;""</formula>
    </cfRule>
  </conditionalFormatting>
  <conditionalFormatting sqref="G109">
    <cfRule type="expression" dxfId="759" priority="741" stopIfTrue="1">
      <formula>$A109&lt;&gt;""</formula>
    </cfRule>
  </conditionalFormatting>
  <conditionalFormatting sqref="H109">
    <cfRule type="expression" dxfId="758" priority="740" stopIfTrue="1">
      <formula>$A109&lt;&gt;""</formula>
    </cfRule>
  </conditionalFormatting>
  <conditionalFormatting sqref="G109">
    <cfRule type="expression" dxfId="757" priority="739" stopIfTrue="1">
      <formula>$A109&lt;&gt;""</formula>
    </cfRule>
  </conditionalFormatting>
  <conditionalFormatting sqref="H109">
    <cfRule type="expression" dxfId="756" priority="738" stopIfTrue="1">
      <formula>$A109&lt;&gt;""</formula>
    </cfRule>
  </conditionalFormatting>
  <conditionalFormatting sqref="G109">
    <cfRule type="expression" dxfId="755" priority="737" stopIfTrue="1">
      <formula>$A109&lt;&gt;""</formula>
    </cfRule>
  </conditionalFormatting>
  <conditionalFormatting sqref="H109">
    <cfRule type="expression" dxfId="754" priority="736" stopIfTrue="1">
      <formula>$A109&lt;&gt;""</formula>
    </cfRule>
  </conditionalFormatting>
  <conditionalFormatting sqref="G109">
    <cfRule type="expression" dxfId="753" priority="735" stopIfTrue="1">
      <formula>$A109&lt;&gt;""</formula>
    </cfRule>
  </conditionalFormatting>
  <conditionalFormatting sqref="H109">
    <cfRule type="expression" dxfId="752" priority="734" stopIfTrue="1">
      <formula>$A109&lt;&gt;""</formula>
    </cfRule>
  </conditionalFormatting>
  <conditionalFormatting sqref="G109">
    <cfRule type="expression" dxfId="751" priority="733" stopIfTrue="1">
      <formula>$A109&lt;&gt;""</formula>
    </cfRule>
  </conditionalFormatting>
  <conditionalFormatting sqref="H109">
    <cfRule type="expression" dxfId="750" priority="732" stopIfTrue="1">
      <formula>$A109&lt;&gt;""</formula>
    </cfRule>
  </conditionalFormatting>
  <conditionalFormatting sqref="G109">
    <cfRule type="expression" dxfId="749" priority="731" stopIfTrue="1">
      <formula>$A109&lt;&gt;""</formula>
    </cfRule>
  </conditionalFormatting>
  <conditionalFormatting sqref="H109">
    <cfRule type="expression" dxfId="748" priority="730" stopIfTrue="1">
      <formula>$A109&lt;&gt;""</formula>
    </cfRule>
  </conditionalFormatting>
  <conditionalFormatting sqref="G109:H109">
    <cfRule type="expression" dxfId="747" priority="729" stopIfTrue="1">
      <formula>$A109&lt;&gt;""</formula>
    </cfRule>
  </conditionalFormatting>
  <conditionalFormatting sqref="G109">
    <cfRule type="expression" dxfId="746" priority="728" stopIfTrue="1">
      <formula>$A109&lt;&gt;""</formula>
    </cfRule>
  </conditionalFormatting>
  <conditionalFormatting sqref="H109">
    <cfRule type="expression" dxfId="745" priority="727" stopIfTrue="1">
      <formula>$A109&lt;&gt;""</formula>
    </cfRule>
  </conditionalFormatting>
  <conditionalFormatting sqref="G109">
    <cfRule type="expression" dxfId="744" priority="726" stopIfTrue="1">
      <formula>$A109&lt;&gt;""</formula>
    </cfRule>
  </conditionalFormatting>
  <conditionalFormatting sqref="H109">
    <cfRule type="expression" dxfId="743" priority="725" stopIfTrue="1">
      <formula>$A109&lt;&gt;""</formula>
    </cfRule>
  </conditionalFormatting>
  <conditionalFormatting sqref="G109">
    <cfRule type="expression" dxfId="742" priority="724" stopIfTrue="1">
      <formula>$A109&lt;&gt;""</formula>
    </cfRule>
  </conditionalFormatting>
  <conditionalFormatting sqref="H109">
    <cfRule type="expression" dxfId="741" priority="723" stopIfTrue="1">
      <formula>$A109&lt;&gt;""</formula>
    </cfRule>
  </conditionalFormatting>
  <conditionalFormatting sqref="G109">
    <cfRule type="expression" dxfId="740" priority="722" stopIfTrue="1">
      <formula>$A109&lt;&gt;""</formula>
    </cfRule>
  </conditionalFormatting>
  <conditionalFormatting sqref="H109">
    <cfRule type="expression" dxfId="739" priority="721" stopIfTrue="1">
      <formula>$A109&lt;&gt;""</formula>
    </cfRule>
  </conditionalFormatting>
  <conditionalFormatting sqref="G109:H109">
    <cfRule type="expression" dxfId="738" priority="720" stopIfTrue="1">
      <formula>$A109&lt;&gt;""</formula>
    </cfRule>
  </conditionalFormatting>
  <conditionalFormatting sqref="G109">
    <cfRule type="expression" dxfId="737" priority="719" stopIfTrue="1">
      <formula>$A109&lt;&gt;""</formula>
    </cfRule>
  </conditionalFormatting>
  <conditionalFormatting sqref="H109">
    <cfRule type="expression" dxfId="736" priority="718" stopIfTrue="1">
      <formula>$A109&lt;&gt;""</formula>
    </cfRule>
  </conditionalFormatting>
  <conditionalFormatting sqref="G109">
    <cfRule type="expression" dxfId="735" priority="717" stopIfTrue="1">
      <formula>$A109&lt;&gt;""</formula>
    </cfRule>
  </conditionalFormatting>
  <conditionalFormatting sqref="H109">
    <cfRule type="expression" dxfId="734" priority="716" stopIfTrue="1">
      <formula>$A109&lt;&gt;""</formula>
    </cfRule>
  </conditionalFormatting>
  <conditionalFormatting sqref="G109">
    <cfRule type="expression" dxfId="733" priority="715" stopIfTrue="1">
      <formula>$A109&lt;&gt;""</formula>
    </cfRule>
  </conditionalFormatting>
  <conditionalFormatting sqref="H109">
    <cfRule type="expression" dxfId="732" priority="714" stopIfTrue="1">
      <formula>$A109&lt;&gt;""</formula>
    </cfRule>
  </conditionalFormatting>
  <conditionalFormatting sqref="G109">
    <cfRule type="expression" dxfId="731" priority="713" stopIfTrue="1">
      <formula>$A109&lt;&gt;""</formula>
    </cfRule>
  </conditionalFormatting>
  <conditionalFormatting sqref="H109">
    <cfRule type="expression" dxfId="730" priority="712" stopIfTrue="1">
      <formula>$A109&lt;&gt;""</formula>
    </cfRule>
  </conditionalFormatting>
  <conditionalFormatting sqref="G118:H118">
    <cfRule type="expression" dxfId="729" priority="711" stopIfTrue="1">
      <formula>$A118&lt;&gt;""</formula>
    </cfRule>
  </conditionalFormatting>
  <conditionalFormatting sqref="G118:H118">
    <cfRule type="expression" dxfId="728" priority="710" stopIfTrue="1">
      <formula>$A118&lt;&gt;""</formula>
    </cfRule>
  </conditionalFormatting>
  <conditionalFormatting sqref="G118">
    <cfRule type="expression" dxfId="727" priority="709" stopIfTrue="1">
      <formula>$A118&lt;&gt;""</formula>
    </cfRule>
  </conditionalFormatting>
  <conditionalFormatting sqref="G118">
    <cfRule type="expression" dxfId="726" priority="708" stopIfTrue="1">
      <formula>$A118&lt;&gt;""</formula>
    </cfRule>
  </conditionalFormatting>
  <conditionalFormatting sqref="H118">
    <cfRule type="expression" dxfId="725" priority="707" stopIfTrue="1">
      <formula>$A118&lt;&gt;""</formula>
    </cfRule>
  </conditionalFormatting>
  <conditionalFormatting sqref="G118:H118">
    <cfRule type="expression" dxfId="724" priority="706" stopIfTrue="1">
      <formula>$A118&lt;&gt;""</formula>
    </cfRule>
  </conditionalFormatting>
  <conditionalFormatting sqref="G118">
    <cfRule type="expression" dxfId="723" priority="705" stopIfTrue="1">
      <formula>$A118&lt;&gt;""</formula>
    </cfRule>
  </conditionalFormatting>
  <conditionalFormatting sqref="H118">
    <cfRule type="expression" dxfId="722" priority="704" stopIfTrue="1">
      <formula>$A118&lt;&gt;""</formula>
    </cfRule>
  </conditionalFormatting>
  <conditionalFormatting sqref="G118">
    <cfRule type="expression" dxfId="721" priority="703" stopIfTrue="1">
      <formula>$A118&lt;&gt;""</formula>
    </cfRule>
  </conditionalFormatting>
  <conditionalFormatting sqref="H118">
    <cfRule type="expression" dxfId="720" priority="702" stopIfTrue="1">
      <formula>$A118&lt;&gt;""</formula>
    </cfRule>
  </conditionalFormatting>
  <conditionalFormatting sqref="G118">
    <cfRule type="expression" dxfId="719" priority="701" stopIfTrue="1">
      <formula>$A118&lt;&gt;""</formula>
    </cfRule>
  </conditionalFormatting>
  <conditionalFormatting sqref="H118">
    <cfRule type="expression" dxfId="718" priority="700" stopIfTrue="1">
      <formula>$A118&lt;&gt;""</formula>
    </cfRule>
  </conditionalFormatting>
  <conditionalFormatting sqref="G118">
    <cfRule type="expression" dxfId="717" priority="699" stopIfTrue="1">
      <formula>$A118&lt;&gt;""</formula>
    </cfRule>
  </conditionalFormatting>
  <conditionalFormatting sqref="H118">
    <cfRule type="expression" dxfId="716" priority="698" stopIfTrue="1">
      <formula>$A118&lt;&gt;""</formula>
    </cfRule>
  </conditionalFormatting>
  <conditionalFormatting sqref="G118:H118">
    <cfRule type="expression" dxfId="715" priority="697" stopIfTrue="1">
      <formula>$A118&lt;&gt;""</formula>
    </cfRule>
  </conditionalFormatting>
  <conditionalFormatting sqref="G118:H118">
    <cfRule type="expression" dxfId="714" priority="696" stopIfTrue="1">
      <formula>$A118&lt;&gt;""</formula>
    </cfRule>
  </conditionalFormatting>
  <conditionalFormatting sqref="G118:H118">
    <cfRule type="expression" dxfId="713" priority="695" stopIfTrue="1">
      <formula>$A118&lt;&gt;""</formula>
    </cfRule>
  </conditionalFormatting>
  <conditionalFormatting sqref="G118:H118">
    <cfRule type="expression" dxfId="712" priority="694" stopIfTrue="1">
      <formula>$A118&lt;&gt;""</formula>
    </cfRule>
  </conditionalFormatting>
  <conditionalFormatting sqref="G118:H118">
    <cfRule type="expression" dxfId="711" priority="693" stopIfTrue="1">
      <formula>$A118&lt;&gt;""</formula>
    </cfRule>
  </conditionalFormatting>
  <conditionalFormatting sqref="G118:H118">
    <cfRule type="expression" dxfId="710" priority="692" stopIfTrue="1">
      <formula>$A118&lt;&gt;""</formula>
    </cfRule>
  </conditionalFormatting>
  <conditionalFormatting sqref="G118:H118">
    <cfRule type="expression" dxfId="709" priority="691" stopIfTrue="1">
      <formula>$A118&lt;&gt;""</formula>
    </cfRule>
  </conditionalFormatting>
  <conditionalFormatting sqref="G118:H118">
    <cfRule type="expression" dxfId="708" priority="690" stopIfTrue="1">
      <formula>$A118&lt;&gt;""</formula>
    </cfRule>
  </conditionalFormatting>
  <conditionalFormatting sqref="G118:H118">
    <cfRule type="expression" dxfId="707" priority="689" stopIfTrue="1">
      <formula>$A118&lt;&gt;""</formula>
    </cfRule>
  </conditionalFormatting>
  <conditionalFormatting sqref="G118:H118">
    <cfRule type="expression" dxfId="706" priority="688" stopIfTrue="1">
      <formula>$A118&lt;&gt;""</formula>
    </cfRule>
  </conditionalFormatting>
  <conditionalFormatting sqref="G118">
    <cfRule type="expression" dxfId="705" priority="687" stopIfTrue="1">
      <formula>$A118&lt;&gt;""</formula>
    </cfRule>
  </conditionalFormatting>
  <conditionalFormatting sqref="H118">
    <cfRule type="expression" dxfId="704" priority="686" stopIfTrue="1">
      <formula>$A118&lt;&gt;""</formula>
    </cfRule>
  </conditionalFormatting>
  <conditionalFormatting sqref="G118:H118">
    <cfRule type="expression" dxfId="703" priority="685" stopIfTrue="1">
      <formula>$A118&lt;&gt;""</formula>
    </cfRule>
  </conditionalFormatting>
  <conditionalFormatting sqref="G118">
    <cfRule type="expression" dxfId="702" priority="684" stopIfTrue="1">
      <formula>$A118&lt;&gt;""</formula>
    </cfRule>
  </conditionalFormatting>
  <conditionalFormatting sqref="H118">
    <cfRule type="expression" dxfId="701" priority="683" stopIfTrue="1">
      <formula>$A118&lt;&gt;""</formula>
    </cfRule>
  </conditionalFormatting>
  <conditionalFormatting sqref="G118">
    <cfRule type="expression" dxfId="700" priority="682" stopIfTrue="1">
      <formula>$A118&lt;&gt;""</formula>
    </cfRule>
  </conditionalFormatting>
  <conditionalFormatting sqref="H118">
    <cfRule type="expression" dxfId="699" priority="681" stopIfTrue="1">
      <formula>$A118&lt;&gt;""</formula>
    </cfRule>
  </conditionalFormatting>
  <conditionalFormatting sqref="G118">
    <cfRule type="expression" dxfId="698" priority="680" stopIfTrue="1">
      <formula>$A118&lt;&gt;""</formula>
    </cfRule>
  </conditionalFormatting>
  <conditionalFormatting sqref="H118">
    <cfRule type="expression" dxfId="697" priority="679" stopIfTrue="1">
      <formula>$A118&lt;&gt;""</formula>
    </cfRule>
  </conditionalFormatting>
  <conditionalFormatting sqref="G118">
    <cfRule type="expression" dxfId="696" priority="678" stopIfTrue="1">
      <formula>$A118&lt;&gt;""</formula>
    </cfRule>
  </conditionalFormatting>
  <conditionalFormatting sqref="H118">
    <cfRule type="expression" dxfId="695" priority="677" stopIfTrue="1">
      <formula>$A118&lt;&gt;""</formula>
    </cfRule>
  </conditionalFormatting>
  <conditionalFormatting sqref="G118">
    <cfRule type="expression" dxfId="694" priority="676" stopIfTrue="1">
      <formula>$A118&lt;&gt;""</formula>
    </cfRule>
  </conditionalFormatting>
  <conditionalFormatting sqref="H118">
    <cfRule type="expression" dxfId="693" priority="675" stopIfTrue="1">
      <formula>$A118&lt;&gt;""</formula>
    </cfRule>
  </conditionalFormatting>
  <conditionalFormatting sqref="G118">
    <cfRule type="expression" dxfId="692" priority="674" stopIfTrue="1">
      <formula>$A118&lt;&gt;""</formula>
    </cfRule>
  </conditionalFormatting>
  <conditionalFormatting sqref="H118">
    <cfRule type="expression" dxfId="691" priority="673" stopIfTrue="1">
      <formula>$A118&lt;&gt;""</formula>
    </cfRule>
  </conditionalFormatting>
  <conditionalFormatting sqref="G118">
    <cfRule type="expression" dxfId="690" priority="672" stopIfTrue="1">
      <formula>$A118&lt;&gt;""</formula>
    </cfRule>
  </conditionalFormatting>
  <conditionalFormatting sqref="H118">
    <cfRule type="expression" dxfId="689" priority="671" stopIfTrue="1">
      <formula>$A118&lt;&gt;""</formula>
    </cfRule>
  </conditionalFormatting>
  <conditionalFormatting sqref="G118:H118">
    <cfRule type="expression" dxfId="688" priority="670" stopIfTrue="1">
      <formula>$A118&lt;&gt;""</formula>
    </cfRule>
  </conditionalFormatting>
  <conditionalFormatting sqref="G118">
    <cfRule type="expression" dxfId="687" priority="669" stopIfTrue="1">
      <formula>$A118&lt;&gt;""</formula>
    </cfRule>
  </conditionalFormatting>
  <conditionalFormatting sqref="H118">
    <cfRule type="expression" dxfId="686" priority="668" stopIfTrue="1">
      <formula>$A118&lt;&gt;""</formula>
    </cfRule>
  </conditionalFormatting>
  <conditionalFormatting sqref="G118">
    <cfRule type="expression" dxfId="685" priority="667" stopIfTrue="1">
      <formula>$A118&lt;&gt;""</formula>
    </cfRule>
  </conditionalFormatting>
  <conditionalFormatting sqref="H118">
    <cfRule type="expression" dxfId="684" priority="666" stopIfTrue="1">
      <formula>$A118&lt;&gt;""</formula>
    </cfRule>
  </conditionalFormatting>
  <conditionalFormatting sqref="G118">
    <cfRule type="expression" dxfId="683" priority="665" stopIfTrue="1">
      <formula>$A118&lt;&gt;""</formula>
    </cfRule>
  </conditionalFormatting>
  <conditionalFormatting sqref="H118">
    <cfRule type="expression" dxfId="682" priority="664" stopIfTrue="1">
      <formula>$A118&lt;&gt;""</formula>
    </cfRule>
  </conditionalFormatting>
  <conditionalFormatting sqref="G118">
    <cfRule type="expression" dxfId="681" priority="663" stopIfTrue="1">
      <formula>$A118&lt;&gt;""</formula>
    </cfRule>
  </conditionalFormatting>
  <conditionalFormatting sqref="H118">
    <cfRule type="expression" dxfId="680" priority="662" stopIfTrue="1">
      <formula>$A118&lt;&gt;""</formula>
    </cfRule>
  </conditionalFormatting>
  <conditionalFormatting sqref="G118:H118">
    <cfRule type="expression" dxfId="679" priority="661" stopIfTrue="1">
      <formula>$A118&lt;&gt;""</formula>
    </cfRule>
  </conditionalFormatting>
  <conditionalFormatting sqref="G118">
    <cfRule type="expression" dxfId="678" priority="660" stopIfTrue="1">
      <formula>$A118&lt;&gt;""</formula>
    </cfRule>
  </conditionalFormatting>
  <conditionalFormatting sqref="H118">
    <cfRule type="expression" dxfId="677" priority="659" stopIfTrue="1">
      <formula>$A118&lt;&gt;""</formula>
    </cfRule>
  </conditionalFormatting>
  <conditionalFormatting sqref="G118">
    <cfRule type="expression" dxfId="676" priority="658" stopIfTrue="1">
      <formula>$A118&lt;&gt;""</formula>
    </cfRule>
  </conditionalFormatting>
  <conditionalFormatting sqref="H118">
    <cfRule type="expression" dxfId="675" priority="657" stopIfTrue="1">
      <formula>$A118&lt;&gt;""</formula>
    </cfRule>
  </conditionalFormatting>
  <conditionalFormatting sqref="G118">
    <cfRule type="expression" dxfId="674" priority="656" stopIfTrue="1">
      <formula>$A118&lt;&gt;""</formula>
    </cfRule>
  </conditionalFormatting>
  <conditionalFormatting sqref="H118">
    <cfRule type="expression" dxfId="673" priority="655" stopIfTrue="1">
      <formula>$A118&lt;&gt;""</formula>
    </cfRule>
  </conditionalFormatting>
  <conditionalFormatting sqref="G118">
    <cfRule type="expression" dxfId="672" priority="654" stopIfTrue="1">
      <formula>$A118&lt;&gt;""</formula>
    </cfRule>
  </conditionalFormatting>
  <conditionalFormatting sqref="H118">
    <cfRule type="expression" dxfId="671" priority="653" stopIfTrue="1">
      <formula>$A118&lt;&gt;""</formula>
    </cfRule>
  </conditionalFormatting>
  <conditionalFormatting sqref="F130:H130">
    <cfRule type="expression" dxfId="670" priority="652" stopIfTrue="1">
      <formula>$A130&lt;&gt;""</formula>
    </cfRule>
  </conditionalFormatting>
  <conditionalFormatting sqref="F130:H130">
    <cfRule type="expression" dxfId="669" priority="651" stopIfTrue="1">
      <formula>$A130&lt;&gt;""</formula>
    </cfRule>
  </conditionalFormatting>
  <conditionalFormatting sqref="F130:G130">
    <cfRule type="expression" dxfId="668" priority="650" stopIfTrue="1">
      <formula>$A130&lt;&gt;""</formula>
    </cfRule>
  </conditionalFormatting>
  <conditionalFormatting sqref="F130:H130">
    <cfRule type="expression" dxfId="667" priority="649" stopIfTrue="1">
      <formula>$A130&lt;&gt;""</formula>
    </cfRule>
  </conditionalFormatting>
  <conditionalFormatting sqref="H130">
    <cfRule type="expression" dxfId="666" priority="648" stopIfTrue="1">
      <formula>$A130&lt;&gt;""</formula>
    </cfRule>
  </conditionalFormatting>
  <conditionalFormatting sqref="F130:H130">
    <cfRule type="expression" dxfId="665" priority="647" stopIfTrue="1">
      <formula>$A130&lt;&gt;""</formula>
    </cfRule>
  </conditionalFormatting>
  <conditionalFormatting sqref="F130:H130">
    <cfRule type="expression" dxfId="664" priority="646" stopIfTrue="1">
      <formula>$A130&lt;&gt;""</formula>
    </cfRule>
  </conditionalFormatting>
  <conditionalFormatting sqref="F130:H130">
    <cfRule type="expression" dxfId="663" priority="645" stopIfTrue="1">
      <formula>$A130&lt;&gt;""</formula>
    </cfRule>
  </conditionalFormatting>
  <conditionalFormatting sqref="F130:H130">
    <cfRule type="expression" dxfId="662" priority="644" stopIfTrue="1">
      <formula>$A130&lt;&gt;""</formula>
    </cfRule>
  </conditionalFormatting>
  <conditionalFormatting sqref="F130:H130">
    <cfRule type="expression" dxfId="661" priority="643" stopIfTrue="1">
      <formula>$A130&lt;&gt;""</formula>
    </cfRule>
  </conditionalFormatting>
  <conditionalFormatting sqref="F130:H130">
    <cfRule type="expression" dxfId="660" priority="642" stopIfTrue="1">
      <formula>$A130&lt;&gt;""</formula>
    </cfRule>
  </conditionalFormatting>
  <conditionalFormatting sqref="F130:H130">
    <cfRule type="expression" dxfId="659" priority="641" stopIfTrue="1">
      <formula>$A130&lt;&gt;""</formula>
    </cfRule>
  </conditionalFormatting>
  <conditionalFormatting sqref="F130:H130">
    <cfRule type="expression" dxfId="658" priority="640" stopIfTrue="1">
      <formula>$A130&lt;&gt;""</formula>
    </cfRule>
  </conditionalFormatting>
  <conditionalFormatting sqref="F130:H130">
    <cfRule type="expression" dxfId="657" priority="639" stopIfTrue="1">
      <formula>$A130&lt;&gt;""</formula>
    </cfRule>
  </conditionalFormatting>
  <conditionalFormatting sqref="F130:H130">
    <cfRule type="expression" dxfId="656" priority="638" stopIfTrue="1">
      <formula>$A130&lt;&gt;""</formula>
    </cfRule>
  </conditionalFormatting>
  <conditionalFormatting sqref="F130:H130">
    <cfRule type="expression" dxfId="655" priority="637" stopIfTrue="1">
      <formula>$A130&lt;&gt;""</formula>
    </cfRule>
  </conditionalFormatting>
  <conditionalFormatting sqref="F130:H130">
    <cfRule type="expression" dxfId="654" priority="636" stopIfTrue="1">
      <formula>$A130&lt;&gt;""</formula>
    </cfRule>
  </conditionalFormatting>
  <conditionalFormatting sqref="F130:H130">
    <cfRule type="expression" dxfId="653" priority="635" stopIfTrue="1">
      <formula>$A130&lt;&gt;""</formula>
    </cfRule>
  </conditionalFormatting>
  <conditionalFormatting sqref="F130:H130">
    <cfRule type="expression" dxfId="652" priority="634" stopIfTrue="1">
      <formula>$A130&lt;&gt;""</formula>
    </cfRule>
  </conditionalFormatting>
  <conditionalFormatting sqref="F130:H130">
    <cfRule type="expression" dxfId="651" priority="633" stopIfTrue="1">
      <formula>$A130&lt;&gt;""</formula>
    </cfRule>
  </conditionalFormatting>
  <conditionalFormatting sqref="F130:H130">
    <cfRule type="expression" dxfId="650" priority="632" stopIfTrue="1">
      <formula>$A130&lt;&gt;""</formula>
    </cfRule>
  </conditionalFormatting>
  <conditionalFormatting sqref="F130:H130">
    <cfRule type="expression" dxfId="649" priority="631" stopIfTrue="1">
      <formula>$A130&lt;&gt;""</formula>
    </cfRule>
  </conditionalFormatting>
  <conditionalFormatting sqref="F130:H130">
    <cfRule type="expression" dxfId="648" priority="630" stopIfTrue="1">
      <formula>$A130&lt;&gt;""</formula>
    </cfRule>
  </conditionalFormatting>
  <conditionalFormatting sqref="F130:H130">
    <cfRule type="expression" dxfId="647" priority="629" stopIfTrue="1">
      <formula>$A130&lt;&gt;""</formula>
    </cfRule>
  </conditionalFormatting>
  <conditionalFormatting sqref="F130:H130">
    <cfRule type="expression" dxfId="646" priority="628" stopIfTrue="1">
      <formula>$A130&lt;&gt;""</formula>
    </cfRule>
  </conditionalFormatting>
  <conditionalFormatting sqref="F130:H130">
    <cfRule type="expression" dxfId="645" priority="627" stopIfTrue="1">
      <formula>$A130&lt;&gt;""</formula>
    </cfRule>
  </conditionalFormatting>
  <conditionalFormatting sqref="F130:H130">
    <cfRule type="expression" dxfId="644" priority="626" stopIfTrue="1">
      <formula>$A130&lt;&gt;""</formula>
    </cfRule>
  </conditionalFormatting>
  <conditionalFormatting sqref="F130:H130">
    <cfRule type="expression" dxfId="643" priority="625" stopIfTrue="1">
      <formula>$A130&lt;&gt;""</formula>
    </cfRule>
  </conditionalFormatting>
  <conditionalFormatting sqref="F130:H130">
    <cfRule type="expression" dxfId="642" priority="624" stopIfTrue="1">
      <formula>$A130&lt;&gt;""</formula>
    </cfRule>
  </conditionalFormatting>
  <conditionalFormatting sqref="F130:H130">
    <cfRule type="expression" dxfId="641" priority="623" stopIfTrue="1">
      <formula>$A130&lt;&gt;""</formula>
    </cfRule>
  </conditionalFormatting>
  <conditionalFormatting sqref="F130:H130">
    <cfRule type="expression" dxfId="640" priority="622" stopIfTrue="1">
      <formula>$A130&lt;&gt;""</formula>
    </cfRule>
  </conditionalFormatting>
  <conditionalFormatting sqref="F130:H130">
    <cfRule type="expression" dxfId="639" priority="621" stopIfTrue="1">
      <formula>$A130&lt;&gt;""</formula>
    </cfRule>
  </conditionalFormatting>
  <conditionalFormatting sqref="F130:H130">
    <cfRule type="expression" dxfId="638" priority="620" stopIfTrue="1">
      <formula>$A130&lt;&gt;""</formula>
    </cfRule>
  </conditionalFormatting>
  <conditionalFormatting sqref="F158:H158">
    <cfRule type="expression" dxfId="637" priority="619" stopIfTrue="1">
      <formula>$A158&lt;&gt;""</formula>
    </cfRule>
  </conditionalFormatting>
  <conditionalFormatting sqref="F158:H158">
    <cfRule type="expression" dxfId="636" priority="618" stopIfTrue="1">
      <formula>$A158&lt;&gt;""</formula>
    </cfRule>
  </conditionalFormatting>
  <conditionalFormatting sqref="F158:G158">
    <cfRule type="expression" dxfId="635" priority="617" stopIfTrue="1">
      <formula>$A158&lt;&gt;""</formula>
    </cfRule>
  </conditionalFormatting>
  <conditionalFormatting sqref="F158:H158">
    <cfRule type="expression" dxfId="634" priority="616" stopIfTrue="1">
      <formula>$A158&lt;&gt;""</formula>
    </cfRule>
  </conditionalFormatting>
  <conditionalFormatting sqref="H158">
    <cfRule type="expression" dxfId="633" priority="615" stopIfTrue="1">
      <formula>$A158&lt;&gt;""</formula>
    </cfRule>
  </conditionalFormatting>
  <conditionalFormatting sqref="F158:H158">
    <cfRule type="expression" dxfId="632" priority="614" stopIfTrue="1">
      <formula>$A158&lt;&gt;""</formula>
    </cfRule>
  </conditionalFormatting>
  <conditionalFormatting sqref="F158:H158">
    <cfRule type="expression" dxfId="631" priority="613" stopIfTrue="1">
      <formula>$A158&lt;&gt;""</formula>
    </cfRule>
  </conditionalFormatting>
  <conditionalFormatting sqref="F158:H158">
    <cfRule type="expression" dxfId="630" priority="612" stopIfTrue="1">
      <formula>$A158&lt;&gt;""</formula>
    </cfRule>
  </conditionalFormatting>
  <conditionalFormatting sqref="F158:H158">
    <cfRule type="expression" dxfId="629" priority="611" stopIfTrue="1">
      <formula>$A158&lt;&gt;""</formula>
    </cfRule>
  </conditionalFormatting>
  <conditionalFormatting sqref="F158:H158">
    <cfRule type="expression" dxfId="628" priority="610" stopIfTrue="1">
      <formula>$A158&lt;&gt;""</formula>
    </cfRule>
  </conditionalFormatting>
  <conditionalFormatting sqref="F158:H158">
    <cfRule type="expression" dxfId="627" priority="609" stopIfTrue="1">
      <formula>$A158&lt;&gt;""</formula>
    </cfRule>
  </conditionalFormatting>
  <conditionalFormatting sqref="F158:H158">
    <cfRule type="expression" dxfId="626" priority="608" stopIfTrue="1">
      <formula>$A158&lt;&gt;""</formula>
    </cfRule>
  </conditionalFormatting>
  <conditionalFormatting sqref="F158:H158">
    <cfRule type="expression" dxfId="625" priority="607" stopIfTrue="1">
      <formula>$A158&lt;&gt;""</formula>
    </cfRule>
  </conditionalFormatting>
  <conditionalFormatting sqref="F158:H158">
    <cfRule type="expression" dxfId="624" priority="606" stopIfTrue="1">
      <formula>$A158&lt;&gt;""</formula>
    </cfRule>
  </conditionalFormatting>
  <conditionalFormatting sqref="F158:H158">
    <cfRule type="expression" dxfId="623" priority="605" stopIfTrue="1">
      <formula>$A158&lt;&gt;""</formula>
    </cfRule>
  </conditionalFormatting>
  <conditionalFormatting sqref="F158:H158">
    <cfRule type="expression" dxfId="622" priority="604" stopIfTrue="1">
      <formula>$A158&lt;&gt;""</formula>
    </cfRule>
  </conditionalFormatting>
  <conditionalFormatting sqref="F158:H158">
    <cfRule type="expression" dxfId="621" priority="603" stopIfTrue="1">
      <formula>$A158&lt;&gt;""</formula>
    </cfRule>
  </conditionalFormatting>
  <conditionalFormatting sqref="F158:H158">
    <cfRule type="expression" dxfId="620" priority="602" stopIfTrue="1">
      <formula>$A158&lt;&gt;""</formula>
    </cfRule>
  </conditionalFormatting>
  <conditionalFormatting sqref="F158:H158">
    <cfRule type="expression" dxfId="619" priority="601" stopIfTrue="1">
      <formula>$A158&lt;&gt;""</formula>
    </cfRule>
  </conditionalFormatting>
  <conditionalFormatting sqref="F158:H158">
    <cfRule type="expression" dxfId="618" priority="600" stopIfTrue="1">
      <formula>$A158&lt;&gt;""</formula>
    </cfRule>
  </conditionalFormatting>
  <conditionalFormatting sqref="F158:H158">
    <cfRule type="expression" dxfId="617" priority="599" stopIfTrue="1">
      <formula>$A158&lt;&gt;""</formula>
    </cfRule>
  </conditionalFormatting>
  <conditionalFormatting sqref="F158:H158">
    <cfRule type="expression" dxfId="616" priority="598" stopIfTrue="1">
      <formula>$A158&lt;&gt;""</formula>
    </cfRule>
  </conditionalFormatting>
  <conditionalFormatting sqref="F158:H158">
    <cfRule type="expression" dxfId="615" priority="597" stopIfTrue="1">
      <formula>$A158&lt;&gt;""</formula>
    </cfRule>
  </conditionalFormatting>
  <conditionalFormatting sqref="F158:H158">
    <cfRule type="expression" dxfId="614" priority="596" stopIfTrue="1">
      <formula>$A158&lt;&gt;""</formula>
    </cfRule>
  </conditionalFormatting>
  <conditionalFormatting sqref="F158:H158">
    <cfRule type="expression" dxfId="613" priority="595" stopIfTrue="1">
      <formula>$A158&lt;&gt;""</formula>
    </cfRule>
  </conditionalFormatting>
  <conditionalFormatting sqref="F158:H158">
    <cfRule type="expression" dxfId="612" priority="594" stopIfTrue="1">
      <formula>$A158&lt;&gt;""</formula>
    </cfRule>
  </conditionalFormatting>
  <conditionalFormatting sqref="F158:H158">
    <cfRule type="expression" dxfId="611" priority="593" stopIfTrue="1">
      <formula>$A158&lt;&gt;""</formula>
    </cfRule>
  </conditionalFormatting>
  <conditionalFormatting sqref="F158:H158">
    <cfRule type="expression" dxfId="610" priority="592" stopIfTrue="1">
      <formula>$A158&lt;&gt;""</formula>
    </cfRule>
  </conditionalFormatting>
  <conditionalFormatting sqref="F158:H158">
    <cfRule type="expression" dxfId="609" priority="591" stopIfTrue="1">
      <formula>$A158&lt;&gt;""</formula>
    </cfRule>
  </conditionalFormatting>
  <conditionalFormatting sqref="F158:H158">
    <cfRule type="expression" dxfId="608" priority="590" stopIfTrue="1">
      <formula>$A158&lt;&gt;""</formula>
    </cfRule>
  </conditionalFormatting>
  <conditionalFormatting sqref="F158:H158">
    <cfRule type="expression" dxfId="607" priority="589" stopIfTrue="1">
      <formula>$A158&lt;&gt;""</formula>
    </cfRule>
  </conditionalFormatting>
  <conditionalFormatting sqref="F158:H158">
    <cfRule type="expression" dxfId="606" priority="588" stopIfTrue="1">
      <formula>$A158&lt;&gt;""</formula>
    </cfRule>
  </conditionalFormatting>
  <conditionalFormatting sqref="F158:H158">
    <cfRule type="expression" dxfId="605" priority="587" stopIfTrue="1">
      <formula>$A158&lt;&gt;""</formula>
    </cfRule>
  </conditionalFormatting>
  <conditionalFormatting sqref="F159:H159">
    <cfRule type="expression" dxfId="604" priority="586" stopIfTrue="1">
      <formula>$A159&lt;&gt;""</formula>
    </cfRule>
  </conditionalFormatting>
  <conditionalFormatting sqref="F159:H159">
    <cfRule type="expression" dxfId="603" priority="585" stopIfTrue="1">
      <formula>$A159&lt;&gt;""</formula>
    </cfRule>
  </conditionalFormatting>
  <conditionalFormatting sqref="F159:G159">
    <cfRule type="expression" dxfId="602" priority="584" stopIfTrue="1">
      <formula>$A159&lt;&gt;""</formula>
    </cfRule>
  </conditionalFormatting>
  <conditionalFormatting sqref="F159:H159">
    <cfRule type="expression" dxfId="601" priority="583" stopIfTrue="1">
      <formula>$A159&lt;&gt;""</formula>
    </cfRule>
  </conditionalFormatting>
  <conditionalFormatting sqref="H159">
    <cfRule type="expression" dxfId="600" priority="582" stopIfTrue="1">
      <formula>$A159&lt;&gt;""</formula>
    </cfRule>
  </conditionalFormatting>
  <conditionalFormatting sqref="F159:H159">
    <cfRule type="expression" dxfId="599" priority="581" stopIfTrue="1">
      <formula>$A159&lt;&gt;""</formula>
    </cfRule>
  </conditionalFormatting>
  <conditionalFormatting sqref="F159:H159">
    <cfRule type="expression" dxfId="598" priority="580" stopIfTrue="1">
      <formula>$A159&lt;&gt;""</formula>
    </cfRule>
  </conditionalFormatting>
  <conditionalFormatting sqref="F159:H159">
    <cfRule type="expression" dxfId="597" priority="579" stopIfTrue="1">
      <formula>$A159&lt;&gt;""</formula>
    </cfRule>
  </conditionalFormatting>
  <conditionalFormatting sqref="F159:H159">
    <cfRule type="expression" dxfId="596" priority="578" stopIfTrue="1">
      <formula>$A159&lt;&gt;""</formula>
    </cfRule>
  </conditionalFormatting>
  <conditionalFormatting sqref="F159:H159">
    <cfRule type="expression" dxfId="595" priority="577" stopIfTrue="1">
      <formula>$A159&lt;&gt;""</formula>
    </cfRule>
  </conditionalFormatting>
  <conditionalFormatting sqref="F159:H159">
    <cfRule type="expression" dxfId="594" priority="576" stopIfTrue="1">
      <formula>$A159&lt;&gt;""</formula>
    </cfRule>
  </conditionalFormatting>
  <conditionalFormatting sqref="F159:H159">
    <cfRule type="expression" dxfId="593" priority="575" stopIfTrue="1">
      <formula>$A159&lt;&gt;""</formula>
    </cfRule>
  </conditionalFormatting>
  <conditionalFormatting sqref="F159:H159">
    <cfRule type="expression" dxfId="592" priority="574" stopIfTrue="1">
      <formula>$A159&lt;&gt;""</formula>
    </cfRule>
  </conditionalFormatting>
  <conditionalFormatting sqref="F159:H159">
    <cfRule type="expression" dxfId="591" priority="573" stopIfTrue="1">
      <formula>$A159&lt;&gt;""</formula>
    </cfRule>
  </conditionalFormatting>
  <conditionalFormatting sqref="F159:H159">
    <cfRule type="expression" dxfId="590" priority="572" stopIfTrue="1">
      <formula>$A159&lt;&gt;""</formula>
    </cfRule>
  </conditionalFormatting>
  <conditionalFormatting sqref="F159:H159">
    <cfRule type="expression" dxfId="589" priority="571" stopIfTrue="1">
      <formula>$A159&lt;&gt;""</formula>
    </cfRule>
  </conditionalFormatting>
  <conditionalFormatting sqref="F159:H159">
    <cfRule type="expression" dxfId="588" priority="570" stopIfTrue="1">
      <formula>$A159&lt;&gt;""</formula>
    </cfRule>
  </conditionalFormatting>
  <conditionalFormatting sqref="F159:H159">
    <cfRule type="expression" dxfId="587" priority="569" stopIfTrue="1">
      <formula>$A159&lt;&gt;""</formula>
    </cfRule>
  </conditionalFormatting>
  <conditionalFormatting sqref="F159:H159">
    <cfRule type="expression" dxfId="586" priority="568" stopIfTrue="1">
      <formula>$A159&lt;&gt;""</formula>
    </cfRule>
  </conditionalFormatting>
  <conditionalFormatting sqref="F159:H159">
    <cfRule type="expression" dxfId="585" priority="567" stopIfTrue="1">
      <formula>$A159&lt;&gt;""</formula>
    </cfRule>
  </conditionalFormatting>
  <conditionalFormatting sqref="F159:H159">
    <cfRule type="expression" dxfId="584" priority="566" stopIfTrue="1">
      <formula>$A159&lt;&gt;""</formula>
    </cfRule>
  </conditionalFormatting>
  <conditionalFormatting sqref="F159:H159">
    <cfRule type="expression" dxfId="583" priority="565" stopIfTrue="1">
      <formula>$A159&lt;&gt;""</formula>
    </cfRule>
  </conditionalFormatting>
  <conditionalFormatting sqref="F159:H159">
    <cfRule type="expression" dxfId="582" priority="564" stopIfTrue="1">
      <formula>$A159&lt;&gt;""</formula>
    </cfRule>
  </conditionalFormatting>
  <conditionalFormatting sqref="F159:H159">
    <cfRule type="expression" dxfId="581" priority="563" stopIfTrue="1">
      <formula>$A159&lt;&gt;""</formula>
    </cfRule>
  </conditionalFormatting>
  <conditionalFormatting sqref="F159:H159">
    <cfRule type="expression" dxfId="580" priority="562" stopIfTrue="1">
      <formula>$A159&lt;&gt;""</formula>
    </cfRule>
  </conditionalFormatting>
  <conditionalFormatting sqref="F159:H159">
    <cfRule type="expression" dxfId="579" priority="561" stopIfTrue="1">
      <formula>$A159&lt;&gt;""</formula>
    </cfRule>
  </conditionalFormatting>
  <conditionalFormatting sqref="F159:H159">
    <cfRule type="expression" dxfId="578" priority="560" stopIfTrue="1">
      <formula>$A159&lt;&gt;""</formula>
    </cfRule>
  </conditionalFormatting>
  <conditionalFormatting sqref="F159:H159">
    <cfRule type="expression" dxfId="577" priority="559" stopIfTrue="1">
      <formula>$A159&lt;&gt;""</formula>
    </cfRule>
  </conditionalFormatting>
  <conditionalFormatting sqref="F159:H159">
    <cfRule type="expression" dxfId="576" priority="558" stopIfTrue="1">
      <formula>$A159&lt;&gt;""</formula>
    </cfRule>
  </conditionalFormatting>
  <conditionalFormatting sqref="F159:H159">
    <cfRule type="expression" dxfId="575" priority="557" stopIfTrue="1">
      <formula>$A159&lt;&gt;""</formula>
    </cfRule>
  </conditionalFormatting>
  <conditionalFormatting sqref="F159:H159">
    <cfRule type="expression" dxfId="574" priority="556" stopIfTrue="1">
      <formula>$A159&lt;&gt;""</formula>
    </cfRule>
  </conditionalFormatting>
  <conditionalFormatting sqref="F159:H159">
    <cfRule type="expression" dxfId="573" priority="555" stopIfTrue="1">
      <formula>$A159&lt;&gt;""</formula>
    </cfRule>
  </conditionalFormatting>
  <conditionalFormatting sqref="F159:H159">
    <cfRule type="expression" dxfId="572" priority="554" stopIfTrue="1">
      <formula>$A159&lt;&gt;""</formula>
    </cfRule>
  </conditionalFormatting>
  <conditionalFormatting sqref="G159">
    <cfRule type="expression" dxfId="571" priority="553" stopIfTrue="1">
      <formula>$A159&lt;&gt;""</formula>
    </cfRule>
  </conditionalFormatting>
  <conditionalFormatting sqref="G159">
    <cfRule type="expression" dxfId="570" priority="552" stopIfTrue="1">
      <formula>$A159&lt;&gt;""</formula>
    </cfRule>
  </conditionalFormatting>
  <conditionalFormatting sqref="G159">
    <cfRule type="expression" dxfId="569" priority="551" stopIfTrue="1">
      <formula>$A159&lt;&gt;""</formula>
    </cfRule>
  </conditionalFormatting>
  <conditionalFormatting sqref="G159">
    <cfRule type="expression" dxfId="568" priority="550" stopIfTrue="1">
      <formula>$A159&lt;&gt;""</formula>
    </cfRule>
  </conditionalFormatting>
  <conditionalFormatting sqref="G159">
    <cfRule type="expression" dxfId="567" priority="549" stopIfTrue="1">
      <formula>$A159&lt;&gt;""</formula>
    </cfRule>
  </conditionalFormatting>
  <conditionalFormatting sqref="G159">
    <cfRule type="expression" dxfId="566" priority="548" stopIfTrue="1">
      <formula>$A159&lt;&gt;""</formula>
    </cfRule>
  </conditionalFormatting>
  <conditionalFormatting sqref="G159">
    <cfRule type="expression" dxfId="565" priority="547" stopIfTrue="1">
      <formula>$A159&lt;&gt;""</formula>
    </cfRule>
  </conditionalFormatting>
  <conditionalFormatting sqref="G159">
    <cfRule type="expression" dxfId="564" priority="546" stopIfTrue="1">
      <formula>$A159&lt;&gt;""</formula>
    </cfRule>
  </conditionalFormatting>
  <conditionalFormatting sqref="G159">
    <cfRule type="expression" dxfId="563" priority="545" stopIfTrue="1">
      <formula>$A159&lt;&gt;""</formula>
    </cfRule>
  </conditionalFormatting>
  <conditionalFormatting sqref="G159">
    <cfRule type="expression" dxfId="562" priority="544" stopIfTrue="1">
      <formula>$A159&lt;&gt;""</formula>
    </cfRule>
  </conditionalFormatting>
  <conditionalFormatting sqref="G159">
    <cfRule type="expression" dxfId="561" priority="543" stopIfTrue="1">
      <formula>$A159&lt;&gt;""</formula>
    </cfRule>
  </conditionalFormatting>
  <conditionalFormatting sqref="G159">
    <cfRule type="expression" dxfId="560" priority="542" stopIfTrue="1">
      <formula>$A159&lt;&gt;""</formula>
    </cfRule>
  </conditionalFormatting>
  <conditionalFormatting sqref="G159">
    <cfRule type="expression" dxfId="559" priority="541" stopIfTrue="1">
      <formula>$A159&lt;&gt;""</formula>
    </cfRule>
  </conditionalFormatting>
  <conditionalFormatting sqref="G159">
    <cfRule type="expression" dxfId="558" priority="540" stopIfTrue="1">
      <formula>$A159&lt;&gt;""</formula>
    </cfRule>
  </conditionalFormatting>
  <conditionalFormatting sqref="G159">
    <cfRule type="expression" dxfId="557" priority="539" stopIfTrue="1">
      <formula>$A159&lt;&gt;""</formula>
    </cfRule>
  </conditionalFormatting>
  <conditionalFormatting sqref="G159">
    <cfRule type="expression" dxfId="556" priority="538" stopIfTrue="1">
      <formula>$A159&lt;&gt;""</formula>
    </cfRule>
  </conditionalFormatting>
  <conditionalFormatting sqref="G159">
    <cfRule type="expression" dxfId="555" priority="537" stopIfTrue="1">
      <formula>$A159&lt;&gt;""</formula>
    </cfRule>
  </conditionalFormatting>
  <conditionalFormatting sqref="G159">
    <cfRule type="expression" dxfId="554" priority="536" stopIfTrue="1">
      <formula>$A159&lt;&gt;""</formula>
    </cfRule>
  </conditionalFormatting>
  <conditionalFormatting sqref="G159">
    <cfRule type="expression" dxfId="553" priority="535" stopIfTrue="1">
      <formula>$A159&lt;&gt;""</formula>
    </cfRule>
  </conditionalFormatting>
  <conditionalFormatting sqref="G159">
    <cfRule type="expression" dxfId="552" priority="534" stopIfTrue="1">
      <formula>$A159&lt;&gt;""</formula>
    </cfRule>
  </conditionalFormatting>
  <conditionalFormatting sqref="G159">
    <cfRule type="expression" dxfId="551" priority="533" stopIfTrue="1">
      <formula>$A159&lt;&gt;""</formula>
    </cfRule>
  </conditionalFormatting>
  <conditionalFormatting sqref="G159">
    <cfRule type="expression" dxfId="550" priority="532" stopIfTrue="1">
      <formula>$A159&lt;&gt;""</formula>
    </cfRule>
  </conditionalFormatting>
  <conditionalFormatting sqref="G159">
    <cfRule type="expression" dxfId="549" priority="531" stopIfTrue="1">
      <formula>$A159&lt;&gt;""</formula>
    </cfRule>
  </conditionalFormatting>
  <conditionalFormatting sqref="G159">
    <cfRule type="expression" dxfId="548" priority="530" stopIfTrue="1">
      <formula>$A159&lt;&gt;""</formula>
    </cfRule>
  </conditionalFormatting>
  <conditionalFormatting sqref="G159">
    <cfRule type="expression" dxfId="547" priority="529" stopIfTrue="1">
      <formula>$A159&lt;&gt;""</formula>
    </cfRule>
  </conditionalFormatting>
  <conditionalFormatting sqref="G159">
    <cfRule type="expression" dxfId="546" priority="528" stopIfTrue="1">
      <formula>$A159&lt;&gt;""</formula>
    </cfRule>
  </conditionalFormatting>
  <conditionalFormatting sqref="G159">
    <cfRule type="expression" dxfId="545" priority="527" stopIfTrue="1">
      <formula>$A159&lt;&gt;""</formula>
    </cfRule>
  </conditionalFormatting>
  <conditionalFormatting sqref="G159">
    <cfRule type="expression" dxfId="544" priority="526" stopIfTrue="1">
      <formula>$A159&lt;&gt;""</formula>
    </cfRule>
  </conditionalFormatting>
  <conditionalFormatting sqref="G159">
    <cfRule type="expression" dxfId="543" priority="525" stopIfTrue="1">
      <formula>$A159&lt;&gt;""</formula>
    </cfRule>
  </conditionalFormatting>
  <conditionalFormatting sqref="G159">
    <cfRule type="expression" dxfId="542" priority="524" stopIfTrue="1">
      <formula>$A159&lt;&gt;""</formula>
    </cfRule>
  </conditionalFormatting>
  <conditionalFormatting sqref="G159">
    <cfRule type="expression" dxfId="541" priority="523" stopIfTrue="1">
      <formula>$A159&lt;&gt;""</formula>
    </cfRule>
  </conditionalFormatting>
  <conditionalFormatting sqref="G159">
    <cfRule type="expression" dxfId="540" priority="522" stopIfTrue="1">
      <formula>$A159&lt;&gt;""</formula>
    </cfRule>
  </conditionalFormatting>
  <conditionalFormatting sqref="F160:H160">
    <cfRule type="expression" dxfId="539" priority="521" stopIfTrue="1">
      <formula>$A160&lt;&gt;""</formula>
    </cfRule>
  </conditionalFormatting>
  <conditionalFormatting sqref="F160:H160">
    <cfRule type="expression" dxfId="538" priority="520" stopIfTrue="1">
      <formula>$A160&lt;&gt;""</formula>
    </cfRule>
  </conditionalFormatting>
  <conditionalFormatting sqref="F160:G160">
    <cfRule type="expression" dxfId="537" priority="519" stopIfTrue="1">
      <formula>$A160&lt;&gt;""</formula>
    </cfRule>
  </conditionalFormatting>
  <conditionalFormatting sqref="F160:H160">
    <cfRule type="expression" dxfId="536" priority="518" stopIfTrue="1">
      <formula>$A160&lt;&gt;""</formula>
    </cfRule>
  </conditionalFormatting>
  <conditionalFormatting sqref="H160">
    <cfRule type="expression" dxfId="535" priority="517" stopIfTrue="1">
      <formula>$A160&lt;&gt;""</formula>
    </cfRule>
  </conditionalFormatting>
  <conditionalFormatting sqref="F160:H160">
    <cfRule type="expression" dxfId="534" priority="516" stopIfTrue="1">
      <formula>$A160&lt;&gt;""</formula>
    </cfRule>
  </conditionalFormatting>
  <conditionalFormatting sqref="F160:H160">
    <cfRule type="expression" dxfId="533" priority="515" stopIfTrue="1">
      <formula>$A160&lt;&gt;""</formula>
    </cfRule>
  </conditionalFormatting>
  <conditionalFormatting sqref="F160:H160">
    <cfRule type="expression" dxfId="532" priority="514" stopIfTrue="1">
      <formula>$A160&lt;&gt;""</formula>
    </cfRule>
  </conditionalFormatting>
  <conditionalFormatting sqref="F160:H160">
    <cfRule type="expression" dxfId="531" priority="513" stopIfTrue="1">
      <formula>$A160&lt;&gt;""</formula>
    </cfRule>
  </conditionalFormatting>
  <conditionalFormatting sqref="F160:H160">
    <cfRule type="expression" dxfId="530" priority="512" stopIfTrue="1">
      <formula>$A160&lt;&gt;""</formula>
    </cfRule>
  </conditionalFormatting>
  <conditionalFormatting sqref="F160:H160">
    <cfRule type="expression" dxfId="529" priority="511" stopIfTrue="1">
      <formula>$A160&lt;&gt;""</formula>
    </cfRule>
  </conditionalFormatting>
  <conditionalFormatting sqref="F160:H160">
    <cfRule type="expression" dxfId="528" priority="510" stopIfTrue="1">
      <formula>$A160&lt;&gt;""</formula>
    </cfRule>
  </conditionalFormatting>
  <conditionalFormatting sqref="F160:H160">
    <cfRule type="expression" dxfId="527" priority="509" stopIfTrue="1">
      <formula>$A160&lt;&gt;""</formula>
    </cfRule>
  </conditionalFormatting>
  <conditionalFormatting sqref="F160:H160">
    <cfRule type="expression" dxfId="526" priority="508" stopIfTrue="1">
      <formula>$A160&lt;&gt;""</formula>
    </cfRule>
  </conditionalFormatting>
  <conditionalFormatting sqref="F160:H160">
    <cfRule type="expression" dxfId="525" priority="507" stopIfTrue="1">
      <formula>$A160&lt;&gt;""</formula>
    </cfRule>
  </conditionalFormatting>
  <conditionalFormatting sqref="F160:H160">
    <cfRule type="expression" dxfId="524" priority="506" stopIfTrue="1">
      <formula>$A160&lt;&gt;""</formula>
    </cfRule>
  </conditionalFormatting>
  <conditionalFormatting sqref="F160:H160">
    <cfRule type="expression" dxfId="523" priority="505" stopIfTrue="1">
      <formula>$A160&lt;&gt;""</formula>
    </cfRule>
  </conditionalFormatting>
  <conditionalFormatting sqref="F160:H160">
    <cfRule type="expression" dxfId="522" priority="504" stopIfTrue="1">
      <formula>$A160&lt;&gt;""</formula>
    </cfRule>
  </conditionalFormatting>
  <conditionalFormatting sqref="F160:H160">
    <cfRule type="expression" dxfId="521" priority="503" stopIfTrue="1">
      <formula>$A160&lt;&gt;""</formula>
    </cfRule>
  </conditionalFormatting>
  <conditionalFormatting sqref="F160:H160">
    <cfRule type="expression" dxfId="520" priority="502" stopIfTrue="1">
      <formula>$A160&lt;&gt;""</formula>
    </cfRule>
  </conditionalFormatting>
  <conditionalFormatting sqref="F160:H160">
    <cfRule type="expression" dxfId="519" priority="501" stopIfTrue="1">
      <formula>$A160&lt;&gt;""</formula>
    </cfRule>
  </conditionalFormatting>
  <conditionalFormatting sqref="F160:H160">
    <cfRule type="expression" dxfId="518" priority="500" stopIfTrue="1">
      <formula>$A160&lt;&gt;""</formula>
    </cfRule>
  </conditionalFormatting>
  <conditionalFormatting sqref="F160:H160">
    <cfRule type="expression" dxfId="517" priority="499" stopIfTrue="1">
      <formula>$A160&lt;&gt;""</formula>
    </cfRule>
  </conditionalFormatting>
  <conditionalFormatting sqref="F160:H160">
    <cfRule type="expression" dxfId="516" priority="498" stopIfTrue="1">
      <formula>$A160&lt;&gt;""</formula>
    </cfRule>
  </conditionalFormatting>
  <conditionalFormatting sqref="F160:H160">
    <cfRule type="expression" dxfId="515" priority="497" stopIfTrue="1">
      <formula>$A160&lt;&gt;""</formula>
    </cfRule>
  </conditionalFormatting>
  <conditionalFormatting sqref="F160:H160">
    <cfRule type="expression" dxfId="514" priority="496" stopIfTrue="1">
      <formula>$A160&lt;&gt;""</formula>
    </cfRule>
  </conditionalFormatting>
  <conditionalFormatting sqref="F160:H160">
    <cfRule type="expression" dxfId="513" priority="495" stopIfTrue="1">
      <formula>$A160&lt;&gt;""</formula>
    </cfRule>
  </conditionalFormatting>
  <conditionalFormatting sqref="F160:H160">
    <cfRule type="expression" dxfId="512" priority="494" stopIfTrue="1">
      <formula>$A160&lt;&gt;""</formula>
    </cfRule>
  </conditionalFormatting>
  <conditionalFormatting sqref="F160:H160">
    <cfRule type="expression" dxfId="511" priority="493" stopIfTrue="1">
      <formula>$A160&lt;&gt;""</formula>
    </cfRule>
  </conditionalFormatting>
  <conditionalFormatting sqref="F160:H160">
    <cfRule type="expression" dxfId="510" priority="492" stopIfTrue="1">
      <formula>$A160&lt;&gt;""</formula>
    </cfRule>
  </conditionalFormatting>
  <conditionalFormatting sqref="F160:H160">
    <cfRule type="expression" dxfId="509" priority="491" stopIfTrue="1">
      <formula>$A160&lt;&gt;""</formula>
    </cfRule>
  </conditionalFormatting>
  <conditionalFormatting sqref="F160:H160">
    <cfRule type="expression" dxfId="508" priority="490" stopIfTrue="1">
      <formula>$A160&lt;&gt;""</formula>
    </cfRule>
  </conditionalFormatting>
  <conditionalFormatting sqref="F160:H160">
    <cfRule type="expression" dxfId="507" priority="489" stopIfTrue="1">
      <formula>$A160&lt;&gt;""</formula>
    </cfRule>
  </conditionalFormatting>
  <conditionalFormatting sqref="G160">
    <cfRule type="expression" dxfId="506" priority="488" stopIfTrue="1">
      <formula>$A160&lt;&gt;""</formula>
    </cfRule>
  </conditionalFormatting>
  <conditionalFormatting sqref="G160">
    <cfRule type="expression" dxfId="505" priority="487" stopIfTrue="1">
      <formula>$A160&lt;&gt;""</formula>
    </cfRule>
  </conditionalFormatting>
  <conditionalFormatting sqref="G160">
    <cfRule type="expression" dxfId="504" priority="486" stopIfTrue="1">
      <formula>$A160&lt;&gt;""</formula>
    </cfRule>
  </conditionalFormatting>
  <conditionalFormatting sqref="G160">
    <cfRule type="expression" dxfId="503" priority="485" stopIfTrue="1">
      <formula>$A160&lt;&gt;""</formula>
    </cfRule>
  </conditionalFormatting>
  <conditionalFormatting sqref="G160">
    <cfRule type="expression" dxfId="502" priority="484" stopIfTrue="1">
      <formula>$A160&lt;&gt;""</formula>
    </cfRule>
  </conditionalFormatting>
  <conditionalFormatting sqref="G160">
    <cfRule type="expression" dxfId="501" priority="483" stopIfTrue="1">
      <formula>$A160&lt;&gt;""</formula>
    </cfRule>
  </conditionalFormatting>
  <conditionalFormatting sqref="G160">
    <cfRule type="expression" dxfId="500" priority="482" stopIfTrue="1">
      <formula>$A160&lt;&gt;""</formula>
    </cfRule>
  </conditionalFormatting>
  <conditionalFormatting sqref="G160">
    <cfRule type="expression" dxfId="499" priority="481" stopIfTrue="1">
      <formula>$A160&lt;&gt;""</formula>
    </cfRule>
  </conditionalFormatting>
  <conditionalFormatting sqref="G160">
    <cfRule type="expression" dxfId="498" priority="480" stopIfTrue="1">
      <formula>$A160&lt;&gt;""</formula>
    </cfRule>
  </conditionalFormatting>
  <conditionalFormatting sqref="G160">
    <cfRule type="expression" dxfId="497" priority="479" stopIfTrue="1">
      <formula>$A160&lt;&gt;""</formula>
    </cfRule>
  </conditionalFormatting>
  <conditionalFormatting sqref="G160">
    <cfRule type="expression" dxfId="496" priority="478" stopIfTrue="1">
      <formula>$A160&lt;&gt;""</formula>
    </cfRule>
  </conditionalFormatting>
  <conditionalFormatting sqref="G160">
    <cfRule type="expression" dxfId="495" priority="477" stopIfTrue="1">
      <formula>$A160&lt;&gt;""</formula>
    </cfRule>
  </conditionalFormatting>
  <conditionalFormatting sqref="G160">
    <cfRule type="expression" dxfId="494" priority="476" stopIfTrue="1">
      <formula>$A160&lt;&gt;""</formula>
    </cfRule>
  </conditionalFormatting>
  <conditionalFormatting sqref="G160">
    <cfRule type="expression" dxfId="493" priority="475" stopIfTrue="1">
      <formula>$A160&lt;&gt;""</formula>
    </cfRule>
  </conditionalFormatting>
  <conditionalFormatting sqref="G160">
    <cfRule type="expression" dxfId="492" priority="474" stopIfTrue="1">
      <formula>$A160&lt;&gt;""</formula>
    </cfRule>
  </conditionalFormatting>
  <conditionalFormatting sqref="G160">
    <cfRule type="expression" dxfId="491" priority="473" stopIfTrue="1">
      <formula>$A160&lt;&gt;""</formula>
    </cfRule>
  </conditionalFormatting>
  <conditionalFormatting sqref="G160">
    <cfRule type="expression" dxfId="490" priority="472" stopIfTrue="1">
      <formula>$A160&lt;&gt;""</formula>
    </cfRule>
  </conditionalFormatting>
  <conditionalFormatting sqref="G160">
    <cfRule type="expression" dxfId="489" priority="471" stopIfTrue="1">
      <formula>$A160&lt;&gt;""</formula>
    </cfRule>
  </conditionalFormatting>
  <conditionalFormatting sqref="G160">
    <cfRule type="expression" dxfId="488" priority="470" stopIfTrue="1">
      <formula>$A160&lt;&gt;""</formula>
    </cfRule>
  </conditionalFormatting>
  <conditionalFormatting sqref="G160">
    <cfRule type="expression" dxfId="487" priority="469" stopIfTrue="1">
      <formula>$A160&lt;&gt;""</formula>
    </cfRule>
  </conditionalFormatting>
  <conditionalFormatting sqref="G160">
    <cfRule type="expression" dxfId="486" priority="468" stopIfTrue="1">
      <formula>$A160&lt;&gt;""</formula>
    </cfRule>
  </conditionalFormatting>
  <conditionalFormatting sqref="G160">
    <cfRule type="expression" dxfId="485" priority="467" stopIfTrue="1">
      <formula>$A160&lt;&gt;""</formula>
    </cfRule>
  </conditionalFormatting>
  <conditionalFormatting sqref="G160">
    <cfRule type="expression" dxfId="484" priority="466" stopIfTrue="1">
      <formula>$A160&lt;&gt;""</formula>
    </cfRule>
  </conditionalFormatting>
  <conditionalFormatting sqref="G160">
    <cfRule type="expression" dxfId="483" priority="465" stopIfTrue="1">
      <formula>$A160&lt;&gt;""</formula>
    </cfRule>
  </conditionalFormatting>
  <conditionalFormatting sqref="G160">
    <cfRule type="expression" dxfId="482" priority="464" stopIfTrue="1">
      <formula>$A160&lt;&gt;""</formula>
    </cfRule>
  </conditionalFormatting>
  <conditionalFormatting sqref="G160">
    <cfRule type="expression" dxfId="481" priority="463" stopIfTrue="1">
      <formula>$A160&lt;&gt;""</formula>
    </cfRule>
  </conditionalFormatting>
  <conditionalFormatting sqref="G160">
    <cfRule type="expression" dxfId="480" priority="462" stopIfTrue="1">
      <formula>$A160&lt;&gt;""</formula>
    </cfRule>
  </conditionalFormatting>
  <conditionalFormatting sqref="G160">
    <cfRule type="expression" dxfId="479" priority="461" stopIfTrue="1">
      <formula>$A160&lt;&gt;""</formula>
    </cfRule>
  </conditionalFormatting>
  <conditionalFormatting sqref="G160">
    <cfRule type="expression" dxfId="478" priority="460" stopIfTrue="1">
      <formula>$A160&lt;&gt;""</formula>
    </cfRule>
  </conditionalFormatting>
  <conditionalFormatting sqref="G160">
    <cfRule type="expression" dxfId="477" priority="459" stopIfTrue="1">
      <formula>$A160&lt;&gt;""</formula>
    </cfRule>
  </conditionalFormatting>
  <conditionalFormatting sqref="G160">
    <cfRule type="expression" dxfId="476" priority="458" stopIfTrue="1">
      <formula>$A160&lt;&gt;""</formula>
    </cfRule>
  </conditionalFormatting>
  <conditionalFormatting sqref="G160">
    <cfRule type="expression" dxfId="475" priority="457" stopIfTrue="1">
      <formula>$A160&lt;&gt;""</formula>
    </cfRule>
  </conditionalFormatting>
  <conditionalFormatting sqref="F161 H161">
    <cfRule type="expression" dxfId="474" priority="456" stopIfTrue="1">
      <formula>$A161&lt;&gt;""</formula>
    </cfRule>
  </conditionalFormatting>
  <conditionalFormatting sqref="F161 H161">
    <cfRule type="expression" dxfId="473" priority="455" stopIfTrue="1">
      <formula>$A161&lt;&gt;""</formula>
    </cfRule>
  </conditionalFormatting>
  <conditionalFormatting sqref="F161">
    <cfRule type="expression" dxfId="472" priority="454" stopIfTrue="1">
      <formula>$A161&lt;&gt;""</formula>
    </cfRule>
  </conditionalFormatting>
  <conditionalFormatting sqref="F161 H161">
    <cfRule type="expression" dxfId="471" priority="453" stopIfTrue="1">
      <formula>$A161&lt;&gt;""</formula>
    </cfRule>
  </conditionalFormatting>
  <conditionalFormatting sqref="H161">
    <cfRule type="expression" dxfId="470" priority="452" stopIfTrue="1">
      <formula>$A161&lt;&gt;""</formula>
    </cfRule>
  </conditionalFormatting>
  <conditionalFormatting sqref="F161 H161">
    <cfRule type="expression" dxfId="469" priority="451" stopIfTrue="1">
      <formula>$A161&lt;&gt;""</formula>
    </cfRule>
  </conditionalFormatting>
  <conditionalFormatting sqref="F161 H161">
    <cfRule type="expression" dxfId="468" priority="450" stopIfTrue="1">
      <formula>$A161&lt;&gt;""</formula>
    </cfRule>
  </conditionalFormatting>
  <conditionalFormatting sqref="F161 H161">
    <cfRule type="expression" dxfId="467" priority="449" stopIfTrue="1">
      <formula>$A161&lt;&gt;""</formula>
    </cfRule>
  </conditionalFormatting>
  <conditionalFormatting sqref="F161 H161">
    <cfRule type="expression" dxfId="466" priority="448" stopIfTrue="1">
      <formula>$A161&lt;&gt;""</formula>
    </cfRule>
  </conditionalFormatting>
  <conditionalFormatting sqref="F161 H161">
    <cfRule type="expression" dxfId="465" priority="447" stopIfTrue="1">
      <formula>$A161&lt;&gt;""</formula>
    </cfRule>
  </conditionalFormatting>
  <conditionalFormatting sqref="F161 H161">
    <cfRule type="expression" dxfId="464" priority="446" stopIfTrue="1">
      <formula>$A161&lt;&gt;""</formula>
    </cfRule>
  </conditionalFormatting>
  <conditionalFormatting sqref="F161 H161">
    <cfRule type="expression" dxfId="463" priority="445" stopIfTrue="1">
      <formula>$A161&lt;&gt;""</formula>
    </cfRule>
  </conditionalFormatting>
  <conditionalFormatting sqref="F161 H161">
    <cfRule type="expression" dxfId="462" priority="444" stopIfTrue="1">
      <formula>$A161&lt;&gt;""</formula>
    </cfRule>
  </conditionalFormatting>
  <conditionalFormatting sqref="F161 H161">
    <cfRule type="expression" dxfId="461" priority="443" stopIfTrue="1">
      <formula>$A161&lt;&gt;""</formula>
    </cfRule>
  </conditionalFormatting>
  <conditionalFormatting sqref="F161 H161">
    <cfRule type="expression" dxfId="460" priority="442" stopIfTrue="1">
      <formula>$A161&lt;&gt;""</formula>
    </cfRule>
  </conditionalFormatting>
  <conditionalFormatting sqref="F161 H161">
    <cfRule type="expression" dxfId="459" priority="441" stopIfTrue="1">
      <formula>$A161&lt;&gt;""</formula>
    </cfRule>
  </conditionalFormatting>
  <conditionalFormatting sqref="F161 H161">
    <cfRule type="expression" dxfId="458" priority="440" stopIfTrue="1">
      <formula>$A161&lt;&gt;""</formula>
    </cfRule>
  </conditionalFormatting>
  <conditionalFormatting sqref="F161 H161">
    <cfRule type="expression" dxfId="457" priority="439" stopIfTrue="1">
      <formula>$A161&lt;&gt;""</formula>
    </cfRule>
  </conditionalFormatting>
  <conditionalFormatting sqref="F161 H161">
    <cfRule type="expression" dxfId="456" priority="438" stopIfTrue="1">
      <formula>$A161&lt;&gt;""</formula>
    </cfRule>
  </conditionalFormatting>
  <conditionalFormatting sqref="F161 H161">
    <cfRule type="expression" dxfId="455" priority="437" stopIfTrue="1">
      <formula>$A161&lt;&gt;""</formula>
    </cfRule>
  </conditionalFormatting>
  <conditionalFormatting sqref="F161 H161">
    <cfRule type="expression" dxfId="454" priority="436" stopIfTrue="1">
      <formula>$A161&lt;&gt;""</formula>
    </cfRule>
  </conditionalFormatting>
  <conditionalFormatting sqref="F161 H161">
    <cfRule type="expression" dxfId="453" priority="435" stopIfTrue="1">
      <formula>$A161&lt;&gt;""</formula>
    </cfRule>
  </conditionalFormatting>
  <conditionalFormatting sqref="F161 H161">
    <cfRule type="expression" dxfId="452" priority="434" stopIfTrue="1">
      <formula>$A161&lt;&gt;""</formula>
    </cfRule>
  </conditionalFormatting>
  <conditionalFormatting sqref="F161 H161">
    <cfRule type="expression" dxfId="451" priority="433" stopIfTrue="1">
      <formula>$A161&lt;&gt;""</formula>
    </cfRule>
  </conditionalFormatting>
  <conditionalFormatting sqref="F161 H161">
    <cfRule type="expression" dxfId="450" priority="432" stopIfTrue="1">
      <formula>$A161&lt;&gt;""</formula>
    </cfRule>
  </conditionalFormatting>
  <conditionalFormatting sqref="F161 H161">
    <cfRule type="expression" dxfId="449" priority="431" stopIfTrue="1">
      <formula>$A161&lt;&gt;""</formula>
    </cfRule>
  </conditionalFormatting>
  <conditionalFormatting sqref="F161 H161">
    <cfRule type="expression" dxfId="448" priority="430" stopIfTrue="1">
      <formula>$A161&lt;&gt;""</formula>
    </cfRule>
  </conditionalFormatting>
  <conditionalFormatting sqref="F161 H161">
    <cfRule type="expression" dxfId="447" priority="429" stopIfTrue="1">
      <formula>$A161&lt;&gt;""</formula>
    </cfRule>
  </conditionalFormatting>
  <conditionalFormatting sqref="F161 H161">
    <cfRule type="expression" dxfId="446" priority="428" stopIfTrue="1">
      <formula>$A161&lt;&gt;""</formula>
    </cfRule>
  </conditionalFormatting>
  <conditionalFormatting sqref="F161 H161">
    <cfRule type="expression" dxfId="445" priority="427" stopIfTrue="1">
      <formula>$A161&lt;&gt;""</formula>
    </cfRule>
  </conditionalFormatting>
  <conditionalFormatting sqref="F161 H161">
    <cfRule type="expression" dxfId="444" priority="426" stopIfTrue="1">
      <formula>$A161&lt;&gt;""</formula>
    </cfRule>
  </conditionalFormatting>
  <conditionalFormatting sqref="F161 H161">
    <cfRule type="expression" dxfId="443" priority="425" stopIfTrue="1">
      <formula>$A161&lt;&gt;""</formula>
    </cfRule>
  </conditionalFormatting>
  <conditionalFormatting sqref="F161 H161">
    <cfRule type="expression" dxfId="442" priority="424" stopIfTrue="1">
      <formula>$A161&lt;&gt;""</formula>
    </cfRule>
  </conditionalFormatting>
  <conditionalFormatting sqref="G161">
    <cfRule type="expression" dxfId="441" priority="389" stopIfTrue="1">
      <formula>$A161&lt;&gt;""</formula>
    </cfRule>
  </conditionalFormatting>
  <conditionalFormatting sqref="G161">
    <cfRule type="expression" dxfId="440" priority="388" stopIfTrue="1">
      <formula>$A161&lt;&gt;""</formula>
    </cfRule>
  </conditionalFormatting>
  <conditionalFormatting sqref="G161">
    <cfRule type="expression" dxfId="439" priority="387" stopIfTrue="1">
      <formula>$A161&lt;&gt;""</formula>
    </cfRule>
  </conditionalFormatting>
  <conditionalFormatting sqref="G161">
    <cfRule type="expression" dxfId="438" priority="386" stopIfTrue="1">
      <formula>$A161&lt;&gt;""</formula>
    </cfRule>
  </conditionalFormatting>
  <conditionalFormatting sqref="G161">
    <cfRule type="expression" dxfId="437" priority="385" stopIfTrue="1">
      <formula>$A161&lt;&gt;""</formula>
    </cfRule>
  </conditionalFormatting>
  <conditionalFormatting sqref="G161">
    <cfRule type="expression" dxfId="436" priority="384" stopIfTrue="1">
      <formula>$A161&lt;&gt;""</formula>
    </cfRule>
  </conditionalFormatting>
  <conditionalFormatting sqref="G161">
    <cfRule type="expression" dxfId="435" priority="383" stopIfTrue="1">
      <formula>$A161&lt;&gt;""</formula>
    </cfRule>
  </conditionalFormatting>
  <conditionalFormatting sqref="G161">
    <cfRule type="expression" dxfId="434" priority="382" stopIfTrue="1">
      <formula>$A161&lt;&gt;""</formula>
    </cfRule>
  </conditionalFormatting>
  <conditionalFormatting sqref="G161">
    <cfRule type="expression" dxfId="433" priority="381" stopIfTrue="1">
      <formula>$A161&lt;&gt;""</formula>
    </cfRule>
  </conditionalFormatting>
  <conditionalFormatting sqref="G161">
    <cfRule type="expression" dxfId="432" priority="380" stopIfTrue="1">
      <formula>$A161&lt;&gt;""</formula>
    </cfRule>
  </conditionalFormatting>
  <conditionalFormatting sqref="G161">
    <cfRule type="expression" dxfId="431" priority="379" stopIfTrue="1">
      <formula>$A161&lt;&gt;""</formula>
    </cfRule>
  </conditionalFormatting>
  <conditionalFormatting sqref="G161">
    <cfRule type="expression" dxfId="430" priority="378" stopIfTrue="1">
      <formula>$A161&lt;&gt;""</formula>
    </cfRule>
  </conditionalFormatting>
  <conditionalFormatting sqref="G161">
    <cfRule type="expression" dxfId="429" priority="377" stopIfTrue="1">
      <formula>$A161&lt;&gt;""</formula>
    </cfRule>
  </conditionalFormatting>
  <conditionalFormatting sqref="G161">
    <cfRule type="expression" dxfId="428" priority="376" stopIfTrue="1">
      <formula>$A161&lt;&gt;""</formula>
    </cfRule>
  </conditionalFormatting>
  <conditionalFormatting sqref="G161">
    <cfRule type="expression" dxfId="427" priority="375" stopIfTrue="1">
      <formula>$A161&lt;&gt;""</formula>
    </cfRule>
  </conditionalFormatting>
  <conditionalFormatting sqref="G161">
    <cfRule type="expression" dxfId="426" priority="374" stopIfTrue="1">
      <formula>$A161&lt;&gt;""</formula>
    </cfRule>
  </conditionalFormatting>
  <conditionalFormatting sqref="G161">
    <cfRule type="expression" dxfId="425" priority="373" stopIfTrue="1">
      <formula>$A161&lt;&gt;""</formula>
    </cfRule>
  </conditionalFormatting>
  <conditionalFormatting sqref="G161">
    <cfRule type="expression" dxfId="424" priority="372" stopIfTrue="1">
      <formula>$A161&lt;&gt;""</formula>
    </cfRule>
  </conditionalFormatting>
  <conditionalFormatting sqref="G161">
    <cfRule type="expression" dxfId="423" priority="371" stopIfTrue="1">
      <formula>$A161&lt;&gt;""</formula>
    </cfRule>
  </conditionalFormatting>
  <conditionalFormatting sqref="G161">
    <cfRule type="expression" dxfId="422" priority="370" stopIfTrue="1">
      <formula>$A161&lt;&gt;""</formula>
    </cfRule>
  </conditionalFormatting>
  <conditionalFormatting sqref="G161">
    <cfRule type="expression" dxfId="421" priority="369" stopIfTrue="1">
      <formula>$A161&lt;&gt;""</formula>
    </cfRule>
  </conditionalFormatting>
  <conditionalFormatting sqref="G161">
    <cfRule type="expression" dxfId="420" priority="368" stopIfTrue="1">
      <formula>$A161&lt;&gt;""</formula>
    </cfRule>
  </conditionalFormatting>
  <conditionalFormatting sqref="G161">
    <cfRule type="expression" dxfId="419" priority="367" stopIfTrue="1">
      <formula>$A161&lt;&gt;""</formula>
    </cfRule>
  </conditionalFormatting>
  <conditionalFormatting sqref="G161">
    <cfRule type="expression" dxfId="418" priority="366" stopIfTrue="1">
      <formula>$A161&lt;&gt;""</formula>
    </cfRule>
  </conditionalFormatting>
  <conditionalFormatting sqref="G161">
    <cfRule type="expression" dxfId="417" priority="365" stopIfTrue="1">
      <formula>$A161&lt;&gt;""</formula>
    </cfRule>
  </conditionalFormatting>
  <conditionalFormatting sqref="G161">
    <cfRule type="expression" dxfId="416" priority="364" stopIfTrue="1">
      <formula>$A161&lt;&gt;""</formula>
    </cfRule>
  </conditionalFormatting>
  <conditionalFormatting sqref="G161">
    <cfRule type="expression" dxfId="415" priority="363" stopIfTrue="1">
      <formula>$A161&lt;&gt;""</formula>
    </cfRule>
  </conditionalFormatting>
  <conditionalFormatting sqref="G161">
    <cfRule type="expression" dxfId="414" priority="362" stopIfTrue="1">
      <formula>$A161&lt;&gt;""</formula>
    </cfRule>
  </conditionalFormatting>
  <conditionalFormatting sqref="G161">
    <cfRule type="expression" dxfId="413" priority="361" stopIfTrue="1">
      <formula>$A161&lt;&gt;""</formula>
    </cfRule>
  </conditionalFormatting>
  <conditionalFormatting sqref="G161">
    <cfRule type="expression" dxfId="412" priority="360" stopIfTrue="1">
      <formula>$A161&lt;&gt;""</formula>
    </cfRule>
  </conditionalFormatting>
  <conditionalFormatting sqref="G161">
    <cfRule type="expression" dxfId="411" priority="359" stopIfTrue="1">
      <formula>$A161&lt;&gt;""</formula>
    </cfRule>
  </conditionalFormatting>
  <conditionalFormatting sqref="G161">
    <cfRule type="expression" dxfId="410" priority="358" stopIfTrue="1">
      <formula>$A161&lt;&gt;""</formula>
    </cfRule>
  </conditionalFormatting>
  <conditionalFormatting sqref="G161">
    <cfRule type="expression" dxfId="409" priority="423" stopIfTrue="1">
      <formula>$A161&lt;&gt;""</formula>
    </cfRule>
  </conditionalFormatting>
  <conditionalFormatting sqref="G161">
    <cfRule type="expression" dxfId="408" priority="422" stopIfTrue="1">
      <formula>$A161&lt;&gt;""</formula>
    </cfRule>
  </conditionalFormatting>
  <conditionalFormatting sqref="G161">
    <cfRule type="expression" dxfId="407" priority="421" stopIfTrue="1">
      <formula>$A161&lt;&gt;""</formula>
    </cfRule>
  </conditionalFormatting>
  <conditionalFormatting sqref="G161">
    <cfRule type="expression" dxfId="406" priority="420" stopIfTrue="1">
      <formula>$A161&lt;&gt;""</formula>
    </cfRule>
  </conditionalFormatting>
  <conditionalFormatting sqref="G161">
    <cfRule type="expression" dxfId="405" priority="419" stopIfTrue="1">
      <formula>$A161&lt;&gt;""</formula>
    </cfRule>
  </conditionalFormatting>
  <conditionalFormatting sqref="G161">
    <cfRule type="expression" dxfId="404" priority="418" stopIfTrue="1">
      <formula>$A161&lt;&gt;""</formula>
    </cfRule>
  </conditionalFormatting>
  <conditionalFormatting sqref="G161">
    <cfRule type="expression" dxfId="403" priority="417" stopIfTrue="1">
      <formula>$A161&lt;&gt;""</formula>
    </cfRule>
  </conditionalFormatting>
  <conditionalFormatting sqref="G161">
    <cfRule type="expression" dxfId="402" priority="416" stopIfTrue="1">
      <formula>$A161&lt;&gt;""</formula>
    </cfRule>
  </conditionalFormatting>
  <conditionalFormatting sqref="G161">
    <cfRule type="expression" dxfId="401" priority="415" stopIfTrue="1">
      <formula>$A161&lt;&gt;""</formula>
    </cfRule>
  </conditionalFormatting>
  <conditionalFormatting sqref="G161">
    <cfRule type="expression" dxfId="400" priority="414" stopIfTrue="1">
      <formula>$A161&lt;&gt;""</formula>
    </cfRule>
  </conditionalFormatting>
  <conditionalFormatting sqref="G161">
    <cfRule type="expression" dxfId="399" priority="413" stopIfTrue="1">
      <formula>$A161&lt;&gt;""</formula>
    </cfRule>
  </conditionalFormatting>
  <conditionalFormatting sqref="G161">
    <cfRule type="expression" dxfId="398" priority="412" stopIfTrue="1">
      <formula>$A161&lt;&gt;""</formula>
    </cfRule>
  </conditionalFormatting>
  <conditionalFormatting sqref="G161">
    <cfRule type="expression" dxfId="397" priority="411" stopIfTrue="1">
      <formula>$A161&lt;&gt;""</formula>
    </cfRule>
  </conditionalFormatting>
  <conditionalFormatting sqref="G161">
    <cfRule type="expression" dxfId="396" priority="410" stopIfTrue="1">
      <formula>$A161&lt;&gt;""</formula>
    </cfRule>
  </conditionalFormatting>
  <conditionalFormatting sqref="G161">
    <cfRule type="expression" dxfId="395" priority="409" stopIfTrue="1">
      <formula>$A161&lt;&gt;""</formula>
    </cfRule>
  </conditionalFormatting>
  <conditionalFormatting sqref="G161">
    <cfRule type="expression" dxfId="394" priority="408" stopIfTrue="1">
      <formula>$A161&lt;&gt;""</formula>
    </cfRule>
  </conditionalFormatting>
  <conditionalFormatting sqref="G161">
    <cfRule type="expression" dxfId="393" priority="407" stopIfTrue="1">
      <formula>$A161&lt;&gt;""</formula>
    </cfRule>
  </conditionalFormatting>
  <conditionalFormatting sqref="G161">
    <cfRule type="expression" dxfId="392" priority="406" stopIfTrue="1">
      <formula>$A161&lt;&gt;""</formula>
    </cfRule>
  </conditionalFormatting>
  <conditionalFormatting sqref="G161">
    <cfRule type="expression" dxfId="391" priority="405" stopIfTrue="1">
      <formula>$A161&lt;&gt;""</formula>
    </cfRule>
  </conditionalFormatting>
  <conditionalFormatting sqref="G161">
    <cfRule type="expression" dxfId="390" priority="404" stopIfTrue="1">
      <formula>$A161&lt;&gt;""</formula>
    </cfRule>
  </conditionalFormatting>
  <conditionalFormatting sqref="G161">
    <cfRule type="expression" dxfId="389" priority="403" stopIfTrue="1">
      <formula>$A161&lt;&gt;""</formula>
    </cfRule>
  </conditionalFormatting>
  <conditionalFormatting sqref="G161">
    <cfRule type="expression" dxfId="388" priority="402" stopIfTrue="1">
      <formula>$A161&lt;&gt;""</formula>
    </cfRule>
  </conditionalFormatting>
  <conditionalFormatting sqref="G161">
    <cfRule type="expression" dxfId="387" priority="401" stopIfTrue="1">
      <formula>$A161&lt;&gt;""</formula>
    </cfRule>
  </conditionalFormatting>
  <conditionalFormatting sqref="G161">
    <cfRule type="expression" dxfId="386" priority="400" stopIfTrue="1">
      <formula>$A161&lt;&gt;""</formula>
    </cfRule>
  </conditionalFormatting>
  <conditionalFormatting sqref="G161">
    <cfRule type="expression" dxfId="385" priority="399" stopIfTrue="1">
      <formula>$A161&lt;&gt;""</formula>
    </cfRule>
  </conditionalFormatting>
  <conditionalFormatting sqref="G161">
    <cfRule type="expression" dxfId="384" priority="398" stopIfTrue="1">
      <formula>$A161&lt;&gt;""</formula>
    </cfRule>
  </conditionalFormatting>
  <conditionalFormatting sqref="G161">
    <cfRule type="expression" dxfId="383" priority="397" stopIfTrue="1">
      <formula>$A161&lt;&gt;""</formula>
    </cfRule>
  </conditionalFormatting>
  <conditionalFormatting sqref="G161">
    <cfRule type="expression" dxfId="382" priority="396" stopIfTrue="1">
      <formula>$A161&lt;&gt;""</formula>
    </cfRule>
  </conditionalFormatting>
  <conditionalFormatting sqref="G161">
    <cfRule type="expression" dxfId="381" priority="395" stopIfTrue="1">
      <formula>$A161&lt;&gt;""</formula>
    </cfRule>
  </conditionalFormatting>
  <conditionalFormatting sqref="G161">
    <cfRule type="expression" dxfId="380" priority="394" stopIfTrue="1">
      <formula>$A161&lt;&gt;""</formula>
    </cfRule>
  </conditionalFormatting>
  <conditionalFormatting sqref="G161">
    <cfRule type="expression" dxfId="379" priority="393" stopIfTrue="1">
      <formula>$A161&lt;&gt;""</formula>
    </cfRule>
  </conditionalFormatting>
  <conditionalFormatting sqref="G161">
    <cfRule type="expression" dxfId="378" priority="392" stopIfTrue="1">
      <formula>$A161&lt;&gt;""</formula>
    </cfRule>
  </conditionalFormatting>
  <conditionalFormatting sqref="G161">
    <cfRule type="expression" dxfId="377" priority="391" stopIfTrue="1">
      <formula>$A161&lt;&gt;""</formula>
    </cfRule>
  </conditionalFormatting>
  <conditionalFormatting sqref="G161">
    <cfRule type="expression" dxfId="376" priority="390" stopIfTrue="1">
      <formula>$A161&lt;&gt;""</formula>
    </cfRule>
  </conditionalFormatting>
  <conditionalFormatting sqref="G161">
    <cfRule type="expression" dxfId="375" priority="357" stopIfTrue="1">
      <formula>$A161&lt;&gt;""</formula>
    </cfRule>
  </conditionalFormatting>
  <conditionalFormatting sqref="G161">
    <cfRule type="expression" dxfId="374" priority="356" stopIfTrue="1">
      <formula>$A161&lt;&gt;""</formula>
    </cfRule>
  </conditionalFormatting>
  <conditionalFormatting sqref="F159:H159">
    <cfRule type="expression" dxfId="373" priority="355" stopIfTrue="1">
      <formula>$A159&lt;&gt;""</formula>
    </cfRule>
  </conditionalFormatting>
  <conditionalFormatting sqref="F159:H159">
    <cfRule type="expression" dxfId="372" priority="354" stopIfTrue="1">
      <formula>$A159&lt;&gt;""</formula>
    </cfRule>
  </conditionalFormatting>
  <conditionalFormatting sqref="F159:G159">
    <cfRule type="expression" dxfId="371" priority="353" stopIfTrue="1">
      <formula>$A159&lt;&gt;""</formula>
    </cfRule>
  </conditionalFormatting>
  <conditionalFormatting sqref="F159:H159">
    <cfRule type="expression" dxfId="370" priority="352" stopIfTrue="1">
      <formula>$A159&lt;&gt;""</formula>
    </cfRule>
  </conditionalFormatting>
  <conditionalFormatting sqref="H159">
    <cfRule type="expression" dxfId="369" priority="351" stopIfTrue="1">
      <formula>$A159&lt;&gt;""</formula>
    </cfRule>
  </conditionalFormatting>
  <conditionalFormatting sqref="F159:H159">
    <cfRule type="expression" dxfId="368" priority="350" stopIfTrue="1">
      <formula>$A159&lt;&gt;""</formula>
    </cfRule>
  </conditionalFormatting>
  <conditionalFormatting sqref="F159:H159">
    <cfRule type="expression" dxfId="367" priority="349" stopIfTrue="1">
      <formula>$A159&lt;&gt;""</formula>
    </cfRule>
  </conditionalFormatting>
  <conditionalFormatting sqref="F159:H159">
    <cfRule type="expression" dxfId="366" priority="348" stopIfTrue="1">
      <formula>$A159&lt;&gt;""</formula>
    </cfRule>
  </conditionalFormatting>
  <conditionalFormatting sqref="F159:H159">
    <cfRule type="expression" dxfId="365" priority="347" stopIfTrue="1">
      <formula>$A159&lt;&gt;""</formula>
    </cfRule>
  </conditionalFormatting>
  <conditionalFormatting sqref="F159:H159">
    <cfRule type="expression" dxfId="364" priority="346" stopIfTrue="1">
      <formula>$A159&lt;&gt;""</formula>
    </cfRule>
  </conditionalFormatting>
  <conditionalFormatting sqref="F159:H159">
    <cfRule type="expression" dxfId="363" priority="345" stopIfTrue="1">
      <formula>$A159&lt;&gt;""</formula>
    </cfRule>
  </conditionalFormatting>
  <conditionalFormatting sqref="F159:H159">
    <cfRule type="expression" dxfId="362" priority="344" stopIfTrue="1">
      <formula>$A159&lt;&gt;""</formula>
    </cfRule>
  </conditionalFormatting>
  <conditionalFormatting sqref="F159:H159">
    <cfRule type="expression" dxfId="361" priority="343" stopIfTrue="1">
      <formula>$A159&lt;&gt;""</formula>
    </cfRule>
  </conditionalFormatting>
  <conditionalFormatting sqref="F159:H159">
    <cfRule type="expression" dxfId="360" priority="342" stopIfTrue="1">
      <formula>$A159&lt;&gt;""</formula>
    </cfRule>
  </conditionalFormatting>
  <conditionalFormatting sqref="F159:H159">
    <cfRule type="expression" dxfId="359" priority="341" stopIfTrue="1">
      <formula>$A159&lt;&gt;""</formula>
    </cfRule>
  </conditionalFormatting>
  <conditionalFormatting sqref="F159:H159">
    <cfRule type="expression" dxfId="358" priority="340" stopIfTrue="1">
      <formula>$A159&lt;&gt;""</formula>
    </cfRule>
  </conditionalFormatting>
  <conditionalFormatting sqref="F159:H159">
    <cfRule type="expression" dxfId="357" priority="339" stopIfTrue="1">
      <formula>$A159&lt;&gt;""</formula>
    </cfRule>
  </conditionalFormatting>
  <conditionalFormatting sqref="F159:H159">
    <cfRule type="expression" dxfId="356" priority="338" stopIfTrue="1">
      <formula>$A159&lt;&gt;""</formula>
    </cfRule>
  </conditionalFormatting>
  <conditionalFormatting sqref="F159:H159">
    <cfRule type="expression" dxfId="355" priority="337" stopIfTrue="1">
      <formula>$A159&lt;&gt;""</formula>
    </cfRule>
  </conditionalFormatting>
  <conditionalFormatting sqref="F159:H159">
    <cfRule type="expression" dxfId="354" priority="336" stopIfTrue="1">
      <formula>$A159&lt;&gt;""</formula>
    </cfRule>
  </conditionalFormatting>
  <conditionalFormatting sqref="F159:H159">
    <cfRule type="expression" dxfId="353" priority="335" stopIfTrue="1">
      <formula>$A159&lt;&gt;""</formula>
    </cfRule>
  </conditionalFormatting>
  <conditionalFormatting sqref="F159:H159">
    <cfRule type="expression" dxfId="352" priority="334" stopIfTrue="1">
      <formula>$A159&lt;&gt;""</formula>
    </cfRule>
  </conditionalFormatting>
  <conditionalFormatting sqref="F159:H159">
    <cfRule type="expression" dxfId="351" priority="333" stopIfTrue="1">
      <formula>$A159&lt;&gt;""</formula>
    </cfRule>
  </conditionalFormatting>
  <conditionalFormatting sqref="F159:H159">
    <cfRule type="expression" dxfId="350" priority="332" stopIfTrue="1">
      <formula>$A159&lt;&gt;""</formula>
    </cfRule>
  </conditionalFormatting>
  <conditionalFormatting sqref="F159:H159">
    <cfRule type="expression" dxfId="349" priority="331" stopIfTrue="1">
      <formula>$A159&lt;&gt;""</formula>
    </cfRule>
  </conditionalFormatting>
  <conditionalFormatting sqref="F159:H159">
    <cfRule type="expression" dxfId="348" priority="330" stopIfTrue="1">
      <formula>$A159&lt;&gt;""</formula>
    </cfRule>
  </conditionalFormatting>
  <conditionalFormatting sqref="F159:H159">
    <cfRule type="expression" dxfId="347" priority="329" stopIfTrue="1">
      <formula>$A159&lt;&gt;""</formula>
    </cfRule>
  </conditionalFormatting>
  <conditionalFormatting sqref="F159:H159">
    <cfRule type="expression" dxfId="346" priority="328" stopIfTrue="1">
      <formula>$A159&lt;&gt;""</formula>
    </cfRule>
  </conditionalFormatting>
  <conditionalFormatting sqref="F159:H159">
    <cfRule type="expression" dxfId="345" priority="327" stopIfTrue="1">
      <formula>$A159&lt;&gt;""</formula>
    </cfRule>
  </conditionalFormatting>
  <conditionalFormatting sqref="F159:H159">
    <cfRule type="expression" dxfId="344" priority="326" stopIfTrue="1">
      <formula>$A159&lt;&gt;""</formula>
    </cfRule>
  </conditionalFormatting>
  <conditionalFormatting sqref="F159:H159">
    <cfRule type="expression" dxfId="343" priority="325" stopIfTrue="1">
      <formula>$A159&lt;&gt;""</formula>
    </cfRule>
  </conditionalFormatting>
  <conditionalFormatting sqref="F159:H159">
    <cfRule type="expression" dxfId="342" priority="324" stopIfTrue="1">
      <formula>$A159&lt;&gt;""</formula>
    </cfRule>
  </conditionalFormatting>
  <conditionalFormatting sqref="F159:H159">
    <cfRule type="expression" dxfId="341" priority="323" stopIfTrue="1">
      <formula>$A159&lt;&gt;""</formula>
    </cfRule>
  </conditionalFormatting>
  <conditionalFormatting sqref="G159">
    <cfRule type="expression" dxfId="340" priority="322" stopIfTrue="1">
      <formula>$A159&lt;&gt;""</formula>
    </cfRule>
  </conditionalFormatting>
  <conditionalFormatting sqref="G159">
    <cfRule type="expression" dxfId="339" priority="321" stopIfTrue="1">
      <formula>$A159&lt;&gt;""</formula>
    </cfRule>
  </conditionalFormatting>
  <conditionalFormatting sqref="G159">
    <cfRule type="expression" dxfId="338" priority="320" stopIfTrue="1">
      <formula>$A159&lt;&gt;""</formula>
    </cfRule>
  </conditionalFormatting>
  <conditionalFormatting sqref="G159">
    <cfRule type="expression" dxfId="337" priority="319" stopIfTrue="1">
      <formula>$A159&lt;&gt;""</formula>
    </cfRule>
  </conditionalFormatting>
  <conditionalFormatting sqref="G159">
    <cfRule type="expression" dxfId="336" priority="318" stopIfTrue="1">
      <formula>$A159&lt;&gt;""</formula>
    </cfRule>
  </conditionalFormatting>
  <conditionalFormatting sqref="G159">
    <cfRule type="expression" dxfId="335" priority="317" stopIfTrue="1">
      <formula>$A159&lt;&gt;""</formula>
    </cfRule>
  </conditionalFormatting>
  <conditionalFormatting sqref="G159">
    <cfRule type="expression" dxfId="334" priority="316" stopIfTrue="1">
      <formula>$A159&lt;&gt;""</formula>
    </cfRule>
  </conditionalFormatting>
  <conditionalFormatting sqref="G159">
    <cfRule type="expression" dxfId="333" priority="315" stopIfTrue="1">
      <formula>$A159&lt;&gt;""</formula>
    </cfRule>
  </conditionalFormatting>
  <conditionalFormatting sqref="G159">
    <cfRule type="expression" dxfId="332" priority="314" stopIfTrue="1">
      <formula>$A159&lt;&gt;""</formula>
    </cfRule>
  </conditionalFormatting>
  <conditionalFormatting sqref="G159">
    <cfRule type="expression" dxfId="331" priority="313" stopIfTrue="1">
      <formula>$A159&lt;&gt;""</formula>
    </cfRule>
  </conditionalFormatting>
  <conditionalFormatting sqref="G159">
    <cfRule type="expression" dxfId="330" priority="312" stopIfTrue="1">
      <formula>$A159&lt;&gt;""</formula>
    </cfRule>
  </conditionalFormatting>
  <conditionalFormatting sqref="G159">
    <cfRule type="expression" dxfId="329" priority="311" stopIfTrue="1">
      <formula>$A159&lt;&gt;""</formula>
    </cfRule>
  </conditionalFormatting>
  <conditionalFormatting sqref="G159">
    <cfRule type="expression" dxfId="328" priority="310" stopIfTrue="1">
      <formula>$A159&lt;&gt;""</formula>
    </cfRule>
  </conditionalFormatting>
  <conditionalFormatting sqref="G159">
    <cfRule type="expression" dxfId="327" priority="309" stopIfTrue="1">
      <formula>$A159&lt;&gt;""</formula>
    </cfRule>
  </conditionalFormatting>
  <conditionalFormatting sqref="G159">
    <cfRule type="expression" dxfId="326" priority="308" stopIfTrue="1">
      <formula>$A159&lt;&gt;""</formula>
    </cfRule>
  </conditionalFormatting>
  <conditionalFormatting sqref="G159">
    <cfRule type="expression" dxfId="325" priority="307" stopIfTrue="1">
      <formula>$A159&lt;&gt;""</formula>
    </cfRule>
  </conditionalFormatting>
  <conditionalFormatting sqref="G159">
    <cfRule type="expression" dxfId="324" priority="306" stopIfTrue="1">
      <formula>$A159&lt;&gt;""</formula>
    </cfRule>
  </conditionalFormatting>
  <conditionalFormatting sqref="G159">
    <cfRule type="expression" dxfId="323" priority="305" stopIfTrue="1">
      <formula>$A159&lt;&gt;""</formula>
    </cfRule>
  </conditionalFormatting>
  <conditionalFormatting sqref="G159">
    <cfRule type="expression" dxfId="322" priority="304" stopIfTrue="1">
      <formula>$A159&lt;&gt;""</formula>
    </cfRule>
  </conditionalFormatting>
  <conditionalFormatting sqref="G159">
    <cfRule type="expression" dxfId="321" priority="303" stopIfTrue="1">
      <formula>$A159&lt;&gt;""</formula>
    </cfRule>
  </conditionalFormatting>
  <conditionalFormatting sqref="G159">
    <cfRule type="expression" dxfId="320" priority="302" stopIfTrue="1">
      <formula>$A159&lt;&gt;""</formula>
    </cfRule>
  </conditionalFormatting>
  <conditionalFormatting sqref="G159">
    <cfRule type="expression" dxfId="319" priority="301" stopIfTrue="1">
      <formula>$A159&lt;&gt;""</formula>
    </cfRule>
  </conditionalFormatting>
  <conditionalFormatting sqref="G159">
    <cfRule type="expression" dxfId="318" priority="300" stopIfTrue="1">
      <formula>$A159&lt;&gt;""</formula>
    </cfRule>
  </conditionalFormatting>
  <conditionalFormatting sqref="G159">
    <cfRule type="expression" dxfId="317" priority="299" stopIfTrue="1">
      <formula>$A159&lt;&gt;""</formula>
    </cfRule>
  </conditionalFormatting>
  <conditionalFormatting sqref="G159">
    <cfRule type="expression" dxfId="316" priority="298" stopIfTrue="1">
      <formula>$A159&lt;&gt;""</formula>
    </cfRule>
  </conditionalFormatting>
  <conditionalFormatting sqref="G159">
    <cfRule type="expression" dxfId="315" priority="297" stopIfTrue="1">
      <formula>$A159&lt;&gt;""</formula>
    </cfRule>
  </conditionalFormatting>
  <conditionalFormatting sqref="G159">
    <cfRule type="expression" dxfId="314" priority="296" stopIfTrue="1">
      <formula>$A159&lt;&gt;""</formula>
    </cfRule>
  </conditionalFormatting>
  <conditionalFormatting sqref="G159">
    <cfRule type="expression" dxfId="313" priority="295" stopIfTrue="1">
      <formula>$A159&lt;&gt;""</formula>
    </cfRule>
  </conditionalFormatting>
  <conditionalFormatting sqref="G159">
    <cfRule type="expression" dxfId="312" priority="294" stopIfTrue="1">
      <formula>$A159&lt;&gt;""</formula>
    </cfRule>
  </conditionalFormatting>
  <conditionalFormatting sqref="G159">
    <cfRule type="expression" dxfId="311" priority="293" stopIfTrue="1">
      <formula>$A159&lt;&gt;""</formula>
    </cfRule>
  </conditionalFormatting>
  <conditionalFormatting sqref="G159">
    <cfRule type="expression" dxfId="310" priority="292" stopIfTrue="1">
      <formula>$A159&lt;&gt;""</formula>
    </cfRule>
  </conditionalFormatting>
  <conditionalFormatting sqref="G159">
    <cfRule type="expression" dxfId="309" priority="291" stopIfTrue="1">
      <formula>$A159&lt;&gt;""</formula>
    </cfRule>
  </conditionalFormatting>
  <conditionalFormatting sqref="F160 H160">
    <cfRule type="expression" dxfId="308" priority="290" stopIfTrue="1">
      <formula>$A160&lt;&gt;""</formula>
    </cfRule>
  </conditionalFormatting>
  <conditionalFormatting sqref="F160 H160">
    <cfRule type="expression" dxfId="307" priority="289" stopIfTrue="1">
      <formula>$A160&lt;&gt;""</formula>
    </cfRule>
  </conditionalFormatting>
  <conditionalFormatting sqref="F160">
    <cfRule type="expression" dxfId="306" priority="288" stopIfTrue="1">
      <formula>$A160&lt;&gt;""</formula>
    </cfRule>
  </conditionalFormatting>
  <conditionalFormatting sqref="F160 H160">
    <cfRule type="expression" dxfId="305" priority="287" stopIfTrue="1">
      <formula>$A160&lt;&gt;""</formula>
    </cfRule>
  </conditionalFormatting>
  <conditionalFormatting sqref="H160">
    <cfRule type="expression" dxfId="304" priority="286" stopIfTrue="1">
      <formula>$A160&lt;&gt;""</formula>
    </cfRule>
  </conditionalFormatting>
  <conditionalFormatting sqref="F160 H160">
    <cfRule type="expression" dxfId="303" priority="285" stopIfTrue="1">
      <formula>$A160&lt;&gt;""</formula>
    </cfRule>
  </conditionalFormatting>
  <conditionalFormatting sqref="F160 H160">
    <cfRule type="expression" dxfId="302" priority="284" stopIfTrue="1">
      <formula>$A160&lt;&gt;""</formula>
    </cfRule>
  </conditionalFormatting>
  <conditionalFormatting sqref="F160 H160">
    <cfRule type="expression" dxfId="301" priority="283" stopIfTrue="1">
      <formula>$A160&lt;&gt;""</formula>
    </cfRule>
  </conditionalFormatting>
  <conditionalFormatting sqref="F160 H160">
    <cfRule type="expression" dxfId="300" priority="282" stopIfTrue="1">
      <formula>$A160&lt;&gt;""</formula>
    </cfRule>
  </conditionalFormatting>
  <conditionalFormatting sqref="F160 H160">
    <cfRule type="expression" dxfId="299" priority="281" stopIfTrue="1">
      <formula>$A160&lt;&gt;""</formula>
    </cfRule>
  </conditionalFormatting>
  <conditionalFormatting sqref="F160 H160">
    <cfRule type="expression" dxfId="298" priority="280" stopIfTrue="1">
      <formula>$A160&lt;&gt;""</formula>
    </cfRule>
  </conditionalFormatting>
  <conditionalFormatting sqref="F160 H160">
    <cfRule type="expression" dxfId="297" priority="279" stopIfTrue="1">
      <formula>$A160&lt;&gt;""</formula>
    </cfRule>
  </conditionalFormatting>
  <conditionalFormatting sqref="F160 H160">
    <cfRule type="expression" dxfId="296" priority="278" stopIfTrue="1">
      <formula>$A160&lt;&gt;""</formula>
    </cfRule>
  </conditionalFormatting>
  <conditionalFormatting sqref="F160 H160">
    <cfRule type="expression" dxfId="295" priority="277" stopIfTrue="1">
      <formula>$A160&lt;&gt;""</formula>
    </cfRule>
  </conditionalFormatting>
  <conditionalFormatting sqref="F160 H160">
    <cfRule type="expression" dxfId="294" priority="276" stopIfTrue="1">
      <formula>$A160&lt;&gt;""</formula>
    </cfRule>
  </conditionalFormatting>
  <conditionalFormatting sqref="F160 H160">
    <cfRule type="expression" dxfId="293" priority="275" stopIfTrue="1">
      <formula>$A160&lt;&gt;""</formula>
    </cfRule>
  </conditionalFormatting>
  <conditionalFormatting sqref="F160 H160">
    <cfRule type="expression" dxfId="292" priority="274" stopIfTrue="1">
      <formula>$A160&lt;&gt;""</formula>
    </cfRule>
  </conditionalFormatting>
  <conditionalFormatting sqref="F160 H160">
    <cfRule type="expression" dxfId="291" priority="273" stopIfTrue="1">
      <formula>$A160&lt;&gt;""</formula>
    </cfRule>
  </conditionalFormatting>
  <conditionalFormatting sqref="F160 H160">
    <cfRule type="expression" dxfId="290" priority="272" stopIfTrue="1">
      <formula>$A160&lt;&gt;""</formula>
    </cfRule>
  </conditionalFormatting>
  <conditionalFormatting sqref="F160 H160">
    <cfRule type="expression" dxfId="289" priority="271" stopIfTrue="1">
      <formula>$A160&lt;&gt;""</formula>
    </cfRule>
  </conditionalFormatting>
  <conditionalFormatting sqref="F160 H160">
    <cfRule type="expression" dxfId="288" priority="270" stopIfTrue="1">
      <formula>$A160&lt;&gt;""</formula>
    </cfRule>
  </conditionalFormatting>
  <conditionalFormatting sqref="F160 H160">
    <cfRule type="expression" dxfId="287" priority="269" stopIfTrue="1">
      <formula>$A160&lt;&gt;""</formula>
    </cfRule>
  </conditionalFormatting>
  <conditionalFormatting sqref="F160 H160">
    <cfRule type="expression" dxfId="286" priority="268" stopIfTrue="1">
      <formula>$A160&lt;&gt;""</formula>
    </cfRule>
  </conditionalFormatting>
  <conditionalFormatting sqref="F160 H160">
    <cfRule type="expression" dxfId="285" priority="267" stopIfTrue="1">
      <formula>$A160&lt;&gt;""</formula>
    </cfRule>
  </conditionalFormatting>
  <conditionalFormatting sqref="F160 H160">
    <cfRule type="expression" dxfId="284" priority="266" stopIfTrue="1">
      <formula>$A160&lt;&gt;""</formula>
    </cfRule>
  </conditionalFormatting>
  <conditionalFormatting sqref="F160 H160">
    <cfRule type="expression" dxfId="283" priority="265" stopIfTrue="1">
      <formula>$A160&lt;&gt;""</formula>
    </cfRule>
  </conditionalFormatting>
  <conditionalFormatting sqref="F160 H160">
    <cfRule type="expression" dxfId="282" priority="264" stopIfTrue="1">
      <formula>$A160&lt;&gt;""</formula>
    </cfRule>
  </conditionalFormatting>
  <conditionalFormatting sqref="F160 H160">
    <cfRule type="expression" dxfId="281" priority="263" stopIfTrue="1">
      <formula>$A160&lt;&gt;""</formula>
    </cfRule>
  </conditionalFormatting>
  <conditionalFormatting sqref="F160 H160">
    <cfRule type="expression" dxfId="280" priority="262" stopIfTrue="1">
      <formula>$A160&lt;&gt;""</formula>
    </cfRule>
  </conditionalFormatting>
  <conditionalFormatting sqref="F160 H160">
    <cfRule type="expression" dxfId="279" priority="261" stopIfTrue="1">
      <formula>$A160&lt;&gt;""</formula>
    </cfRule>
  </conditionalFormatting>
  <conditionalFormatting sqref="F160 H160">
    <cfRule type="expression" dxfId="278" priority="260" stopIfTrue="1">
      <formula>$A160&lt;&gt;""</formula>
    </cfRule>
  </conditionalFormatting>
  <conditionalFormatting sqref="F160 H160">
    <cfRule type="expression" dxfId="277" priority="259" stopIfTrue="1">
      <formula>$A160&lt;&gt;""</formula>
    </cfRule>
  </conditionalFormatting>
  <conditionalFormatting sqref="F160 H160">
    <cfRule type="expression" dxfId="276" priority="258" stopIfTrue="1">
      <formula>$A160&lt;&gt;""</formula>
    </cfRule>
  </conditionalFormatting>
  <conditionalFormatting sqref="G160">
    <cfRule type="expression" dxfId="275" priority="257" stopIfTrue="1">
      <formula>$A160&lt;&gt;""</formula>
    </cfRule>
  </conditionalFormatting>
  <conditionalFormatting sqref="G160">
    <cfRule type="expression" dxfId="274" priority="256" stopIfTrue="1">
      <formula>$A160&lt;&gt;""</formula>
    </cfRule>
  </conditionalFormatting>
  <conditionalFormatting sqref="G160">
    <cfRule type="expression" dxfId="273" priority="255" stopIfTrue="1">
      <formula>$A160&lt;&gt;""</formula>
    </cfRule>
  </conditionalFormatting>
  <conditionalFormatting sqref="G160">
    <cfRule type="expression" dxfId="272" priority="254" stopIfTrue="1">
      <formula>$A160&lt;&gt;""</formula>
    </cfRule>
  </conditionalFormatting>
  <conditionalFormatting sqref="G160">
    <cfRule type="expression" dxfId="271" priority="253" stopIfTrue="1">
      <formula>$A160&lt;&gt;""</formula>
    </cfRule>
  </conditionalFormatting>
  <conditionalFormatting sqref="G160">
    <cfRule type="expression" dxfId="270" priority="252" stopIfTrue="1">
      <formula>$A160&lt;&gt;""</formula>
    </cfRule>
  </conditionalFormatting>
  <conditionalFormatting sqref="G160">
    <cfRule type="expression" dxfId="269" priority="251" stopIfTrue="1">
      <formula>$A160&lt;&gt;""</formula>
    </cfRule>
  </conditionalFormatting>
  <conditionalFormatting sqref="G160">
    <cfRule type="expression" dxfId="268" priority="250" stopIfTrue="1">
      <formula>$A160&lt;&gt;""</formula>
    </cfRule>
  </conditionalFormatting>
  <conditionalFormatting sqref="G160">
    <cfRule type="expression" dxfId="267" priority="249" stopIfTrue="1">
      <formula>$A160&lt;&gt;""</formula>
    </cfRule>
  </conditionalFormatting>
  <conditionalFormatting sqref="G160">
    <cfRule type="expression" dxfId="266" priority="248" stopIfTrue="1">
      <formula>$A160&lt;&gt;""</formula>
    </cfRule>
  </conditionalFormatting>
  <conditionalFormatting sqref="G160">
    <cfRule type="expression" dxfId="265" priority="247" stopIfTrue="1">
      <formula>$A160&lt;&gt;""</formula>
    </cfRule>
  </conditionalFormatting>
  <conditionalFormatting sqref="G160">
    <cfRule type="expression" dxfId="264" priority="246" stopIfTrue="1">
      <formula>$A160&lt;&gt;""</formula>
    </cfRule>
  </conditionalFormatting>
  <conditionalFormatting sqref="G160">
    <cfRule type="expression" dxfId="263" priority="245" stopIfTrue="1">
      <formula>$A160&lt;&gt;""</formula>
    </cfRule>
  </conditionalFormatting>
  <conditionalFormatting sqref="G160">
    <cfRule type="expression" dxfId="262" priority="244" stopIfTrue="1">
      <formula>$A160&lt;&gt;""</formula>
    </cfRule>
  </conditionalFormatting>
  <conditionalFormatting sqref="G160">
    <cfRule type="expression" dxfId="261" priority="243" stopIfTrue="1">
      <formula>$A160&lt;&gt;""</formula>
    </cfRule>
  </conditionalFormatting>
  <conditionalFormatting sqref="G160">
    <cfRule type="expression" dxfId="260" priority="242" stopIfTrue="1">
      <formula>$A160&lt;&gt;""</formula>
    </cfRule>
  </conditionalFormatting>
  <conditionalFormatting sqref="G160">
    <cfRule type="expression" dxfId="259" priority="241" stopIfTrue="1">
      <formula>$A160&lt;&gt;""</formula>
    </cfRule>
  </conditionalFormatting>
  <conditionalFormatting sqref="G160">
    <cfRule type="expression" dxfId="258" priority="240" stopIfTrue="1">
      <formula>$A160&lt;&gt;""</formula>
    </cfRule>
  </conditionalFormatting>
  <conditionalFormatting sqref="G160">
    <cfRule type="expression" dxfId="257" priority="239" stopIfTrue="1">
      <formula>$A160&lt;&gt;""</formula>
    </cfRule>
  </conditionalFormatting>
  <conditionalFormatting sqref="G160">
    <cfRule type="expression" dxfId="256" priority="238" stopIfTrue="1">
      <formula>$A160&lt;&gt;""</formula>
    </cfRule>
  </conditionalFormatting>
  <conditionalFormatting sqref="G160">
    <cfRule type="expression" dxfId="255" priority="237" stopIfTrue="1">
      <formula>$A160&lt;&gt;""</formula>
    </cfRule>
  </conditionalFormatting>
  <conditionalFormatting sqref="G160">
    <cfRule type="expression" dxfId="254" priority="236" stopIfTrue="1">
      <formula>$A160&lt;&gt;""</formula>
    </cfRule>
  </conditionalFormatting>
  <conditionalFormatting sqref="G160">
    <cfRule type="expression" dxfId="253" priority="235" stopIfTrue="1">
      <formula>$A160&lt;&gt;""</formula>
    </cfRule>
  </conditionalFormatting>
  <conditionalFormatting sqref="G160">
    <cfRule type="expression" dxfId="252" priority="234" stopIfTrue="1">
      <formula>$A160&lt;&gt;""</formula>
    </cfRule>
  </conditionalFormatting>
  <conditionalFormatting sqref="G160">
    <cfRule type="expression" dxfId="251" priority="233" stopIfTrue="1">
      <formula>$A160&lt;&gt;""</formula>
    </cfRule>
  </conditionalFormatting>
  <conditionalFormatting sqref="G160">
    <cfRule type="expression" dxfId="250" priority="232" stopIfTrue="1">
      <formula>$A160&lt;&gt;""</formula>
    </cfRule>
  </conditionalFormatting>
  <conditionalFormatting sqref="G160">
    <cfRule type="expression" dxfId="249" priority="231" stopIfTrue="1">
      <formula>$A160&lt;&gt;""</formula>
    </cfRule>
  </conditionalFormatting>
  <conditionalFormatting sqref="G160">
    <cfRule type="expression" dxfId="248" priority="230" stopIfTrue="1">
      <formula>$A160&lt;&gt;""</formula>
    </cfRule>
  </conditionalFormatting>
  <conditionalFormatting sqref="G160">
    <cfRule type="expression" dxfId="247" priority="229" stopIfTrue="1">
      <formula>$A160&lt;&gt;""</formula>
    </cfRule>
  </conditionalFormatting>
  <conditionalFormatting sqref="G160">
    <cfRule type="expression" dxfId="246" priority="228" stopIfTrue="1">
      <formula>$A160&lt;&gt;""</formula>
    </cfRule>
  </conditionalFormatting>
  <conditionalFormatting sqref="G160">
    <cfRule type="expression" dxfId="245" priority="227" stopIfTrue="1">
      <formula>$A160&lt;&gt;""</formula>
    </cfRule>
  </conditionalFormatting>
  <conditionalFormatting sqref="G160">
    <cfRule type="expression" dxfId="244" priority="226" stopIfTrue="1">
      <formula>$A160&lt;&gt;""</formula>
    </cfRule>
  </conditionalFormatting>
  <conditionalFormatting sqref="G160">
    <cfRule type="expression" dxfId="243" priority="225" stopIfTrue="1">
      <formula>$A160&lt;&gt;""</formula>
    </cfRule>
  </conditionalFormatting>
  <conditionalFormatting sqref="G160">
    <cfRule type="expression" dxfId="242" priority="224" stopIfTrue="1">
      <formula>$A160&lt;&gt;""</formula>
    </cfRule>
  </conditionalFormatting>
  <conditionalFormatting sqref="G160">
    <cfRule type="expression" dxfId="241" priority="223" stopIfTrue="1">
      <formula>$A160&lt;&gt;""</formula>
    </cfRule>
  </conditionalFormatting>
  <conditionalFormatting sqref="G160">
    <cfRule type="expression" dxfId="240" priority="222" stopIfTrue="1">
      <formula>$A160&lt;&gt;""</formula>
    </cfRule>
  </conditionalFormatting>
  <conditionalFormatting sqref="G160">
    <cfRule type="expression" dxfId="239" priority="221" stopIfTrue="1">
      <formula>$A160&lt;&gt;""</formula>
    </cfRule>
  </conditionalFormatting>
  <conditionalFormatting sqref="G160">
    <cfRule type="expression" dxfId="238" priority="220" stopIfTrue="1">
      <formula>$A160&lt;&gt;""</formula>
    </cfRule>
  </conditionalFormatting>
  <conditionalFormatting sqref="G160">
    <cfRule type="expression" dxfId="237" priority="219" stopIfTrue="1">
      <formula>$A160&lt;&gt;""</formula>
    </cfRule>
  </conditionalFormatting>
  <conditionalFormatting sqref="G160">
    <cfRule type="expression" dxfId="236" priority="218" stopIfTrue="1">
      <formula>$A160&lt;&gt;""</formula>
    </cfRule>
  </conditionalFormatting>
  <conditionalFormatting sqref="G160">
    <cfRule type="expression" dxfId="235" priority="217" stopIfTrue="1">
      <formula>$A160&lt;&gt;""</formula>
    </cfRule>
  </conditionalFormatting>
  <conditionalFormatting sqref="G160">
    <cfRule type="expression" dxfId="234" priority="216" stopIfTrue="1">
      <formula>$A160&lt;&gt;""</formula>
    </cfRule>
  </conditionalFormatting>
  <conditionalFormatting sqref="G160">
    <cfRule type="expression" dxfId="233" priority="215" stopIfTrue="1">
      <formula>$A160&lt;&gt;""</formula>
    </cfRule>
  </conditionalFormatting>
  <conditionalFormatting sqref="G160">
    <cfRule type="expression" dxfId="232" priority="214" stopIfTrue="1">
      <formula>$A160&lt;&gt;""</formula>
    </cfRule>
  </conditionalFormatting>
  <conditionalFormatting sqref="G160">
    <cfRule type="expression" dxfId="231" priority="213" stopIfTrue="1">
      <formula>$A160&lt;&gt;""</formula>
    </cfRule>
  </conditionalFormatting>
  <conditionalFormatting sqref="G160">
    <cfRule type="expression" dxfId="230" priority="212" stopIfTrue="1">
      <formula>$A160&lt;&gt;""</formula>
    </cfRule>
  </conditionalFormatting>
  <conditionalFormatting sqref="G160">
    <cfRule type="expression" dxfId="229" priority="211" stopIfTrue="1">
      <formula>$A160&lt;&gt;""</formula>
    </cfRule>
  </conditionalFormatting>
  <conditionalFormatting sqref="G160">
    <cfRule type="expression" dxfId="228" priority="210" stopIfTrue="1">
      <formula>$A160&lt;&gt;""</formula>
    </cfRule>
  </conditionalFormatting>
  <conditionalFormatting sqref="G160">
    <cfRule type="expression" dxfId="227" priority="209" stopIfTrue="1">
      <formula>$A160&lt;&gt;""</formula>
    </cfRule>
  </conditionalFormatting>
  <conditionalFormatting sqref="G160">
    <cfRule type="expression" dxfId="226" priority="208" stopIfTrue="1">
      <formula>$A160&lt;&gt;""</formula>
    </cfRule>
  </conditionalFormatting>
  <conditionalFormatting sqref="G160">
    <cfRule type="expression" dxfId="225" priority="207" stopIfTrue="1">
      <formula>$A160&lt;&gt;""</formula>
    </cfRule>
  </conditionalFormatting>
  <conditionalFormatting sqref="G160">
    <cfRule type="expression" dxfId="224" priority="206" stopIfTrue="1">
      <formula>$A160&lt;&gt;""</formula>
    </cfRule>
  </conditionalFormatting>
  <conditionalFormatting sqref="G160">
    <cfRule type="expression" dxfId="223" priority="205" stopIfTrue="1">
      <formula>$A160&lt;&gt;""</formula>
    </cfRule>
  </conditionalFormatting>
  <conditionalFormatting sqref="G160">
    <cfRule type="expression" dxfId="222" priority="204" stopIfTrue="1">
      <formula>$A160&lt;&gt;""</formula>
    </cfRule>
  </conditionalFormatting>
  <conditionalFormatting sqref="G160">
    <cfRule type="expression" dxfId="221" priority="203" stopIfTrue="1">
      <formula>$A160&lt;&gt;""</formula>
    </cfRule>
  </conditionalFormatting>
  <conditionalFormatting sqref="G160">
    <cfRule type="expression" dxfId="220" priority="202" stopIfTrue="1">
      <formula>$A160&lt;&gt;""</formula>
    </cfRule>
  </conditionalFormatting>
  <conditionalFormatting sqref="G160">
    <cfRule type="expression" dxfId="219" priority="201" stopIfTrue="1">
      <formula>$A160&lt;&gt;""</formula>
    </cfRule>
  </conditionalFormatting>
  <conditionalFormatting sqref="G160">
    <cfRule type="expression" dxfId="218" priority="200" stopIfTrue="1">
      <formula>$A160&lt;&gt;""</formula>
    </cfRule>
  </conditionalFormatting>
  <conditionalFormatting sqref="G160">
    <cfRule type="expression" dxfId="217" priority="199" stopIfTrue="1">
      <formula>$A160&lt;&gt;""</formula>
    </cfRule>
  </conditionalFormatting>
  <conditionalFormatting sqref="G160">
    <cfRule type="expression" dxfId="216" priority="198" stopIfTrue="1">
      <formula>$A160&lt;&gt;""</formula>
    </cfRule>
  </conditionalFormatting>
  <conditionalFormatting sqref="G160">
    <cfRule type="expression" dxfId="215" priority="197" stopIfTrue="1">
      <formula>$A160&lt;&gt;""</formula>
    </cfRule>
  </conditionalFormatting>
  <conditionalFormatting sqref="G160">
    <cfRule type="expression" dxfId="214" priority="196" stopIfTrue="1">
      <formula>$A160&lt;&gt;""</formula>
    </cfRule>
  </conditionalFormatting>
  <conditionalFormatting sqref="G160">
    <cfRule type="expression" dxfId="213" priority="195" stopIfTrue="1">
      <formula>$A160&lt;&gt;""</formula>
    </cfRule>
  </conditionalFormatting>
  <conditionalFormatting sqref="G160">
    <cfRule type="expression" dxfId="212" priority="194" stopIfTrue="1">
      <formula>$A160&lt;&gt;""</formula>
    </cfRule>
  </conditionalFormatting>
  <conditionalFormatting sqref="G160">
    <cfRule type="expression" dxfId="211" priority="193" stopIfTrue="1">
      <formula>$A160&lt;&gt;""</formula>
    </cfRule>
  </conditionalFormatting>
  <conditionalFormatting sqref="G160">
    <cfRule type="expression" dxfId="210" priority="192" stopIfTrue="1">
      <formula>$A160&lt;&gt;""</formula>
    </cfRule>
  </conditionalFormatting>
  <conditionalFormatting sqref="B163:J163">
    <cfRule type="expression" dxfId="209" priority="811" stopIfTrue="1">
      <formula>$B163&lt;&gt;""</formula>
    </cfRule>
  </conditionalFormatting>
  <conditionalFormatting sqref="A163:J163">
    <cfRule type="expression" dxfId="208" priority="191" stopIfTrue="1">
      <formula>$A163&lt;&gt;""</formula>
    </cfRule>
  </conditionalFormatting>
  <conditionalFormatting sqref="G163">
    <cfRule type="expression" dxfId="207" priority="190" stopIfTrue="1">
      <formula>$A163&lt;&gt;""</formula>
    </cfRule>
  </conditionalFormatting>
  <conditionalFormatting sqref="F168 H168">
    <cfRule type="expression" dxfId="206" priority="189" stopIfTrue="1">
      <formula>$A168&lt;&gt;""</formula>
    </cfRule>
  </conditionalFormatting>
  <conditionalFormatting sqref="F168 H168">
    <cfRule type="expression" dxfId="205" priority="188" stopIfTrue="1">
      <formula>$A168&lt;&gt;""</formula>
    </cfRule>
  </conditionalFormatting>
  <conditionalFormatting sqref="F168">
    <cfRule type="expression" dxfId="204" priority="187" stopIfTrue="1">
      <formula>$A168&lt;&gt;""</formula>
    </cfRule>
  </conditionalFormatting>
  <conditionalFormatting sqref="F168 H168">
    <cfRule type="expression" dxfId="203" priority="186" stopIfTrue="1">
      <formula>$A168&lt;&gt;""</formula>
    </cfRule>
  </conditionalFormatting>
  <conditionalFormatting sqref="H168">
    <cfRule type="expression" dxfId="202" priority="185" stopIfTrue="1">
      <formula>$A168&lt;&gt;""</formula>
    </cfRule>
  </conditionalFormatting>
  <conditionalFormatting sqref="F168 H168">
    <cfRule type="expression" dxfId="201" priority="184" stopIfTrue="1">
      <formula>$A168&lt;&gt;""</formula>
    </cfRule>
  </conditionalFormatting>
  <conditionalFormatting sqref="F168 H168">
    <cfRule type="expression" dxfId="200" priority="183" stopIfTrue="1">
      <formula>$A168&lt;&gt;""</formula>
    </cfRule>
  </conditionalFormatting>
  <conditionalFormatting sqref="F168 H168">
    <cfRule type="expression" dxfId="199" priority="182" stopIfTrue="1">
      <formula>$A168&lt;&gt;""</formula>
    </cfRule>
  </conditionalFormatting>
  <conditionalFormatting sqref="F168 H168">
    <cfRule type="expression" dxfId="198" priority="181" stopIfTrue="1">
      <formula>$A168&lt;&gt;""</formula>
    </cfRule>
  </conditionalFormatting>
  <conditionalFormatting sqref="F168 H168">
    <cfRule type="expression" dxfId="197" priority="180" stopIfTrue="1">
      <formula>$A168&lt;&gt;""</formula>
    </cfRule>
  </conditionalFormatting>
  <conditionalFormatting sqref="F168 H168">
    <cfRule type="expression" dxfId="196" priority="179" stopIfTrue="1">
      <formula>$A168&lt;&gt;""</formula>
    </cfRule>
  </conditionalFormatting>
  <conditionalFormatting sqref="F168 H168">
    <cfRule type="expression" dxfId="195" priority="178" stopIfTrue="1">
      <formula>$A168&lt;&gt;""</formula>
    </cfRule>
  </conditionalFormatting>
  <conditionalFormatting sqref="F168 H168">
    <cfRule type="expression" dxfId="194" priority="177" stopIfTrue="1">
      <formula>$A168&lt;&gt;""</formula>
    </cfRule>
  </conditionalFormatting>
  <conditionalFormatting sqref="F168 H168">
    <cfRule type="expression" dxfId="193" priority="176" stopIfTrue="1">
      <formula>$A168&lt;&gt;""</formula>
    </cfRule>
  </conditionalFormatting>
  <conditionalFormatting sqref="F168 H168">
    <cfRule type="expression" dxfId="192" priority="175" stopIfTrue="1">
      <formula>$A168&lt;&gt;""</formula>
    </cfRule>
  </conditionalFormatting>
  <conditionalFormatting sqref="F168 H168">
    <cfRule type="expression" dxfId="191" priority="174" stopIfTrue="1">
      <formula>$A168&lt;&gt;""</formula>
    </cfRule>
  </conditionalFormatting>
  <conditionalFormatting sqref="F168 H168">
    <cfRule type="expression" dxfId="190" priority="173" stopIfTrue="1">
      <formula>$A168&lt;&gt;""</formula>
    </cfRule>
  </conditionalFormatting>
  <conditionalFormatting sqref="F168 H168">
    <cfRule type="expression" dxfId="189" priority="172" stopIfTrue="1">
      <formula>$A168&lt;&gt;""</formula>
    </cfRule>
  </conditionalFormatting>
  <conditionalFormatting sqref="F168 H168">
    <cfRule type="expression" dxfId="188" priority="171" stopIfTrue="1">
      <formula>$A168&lt;&gt;""</formula>
    </cfRule>
  </conditionalFormatting>
  <conditionalFormatting sqref="F168 H168">
    <cfRule type="expression" dxfId="187" priority="170" stopIfTrue="1">
      <formula>$A168&lt;&gt;""</formula>
    </cfRule>
  </conditionalFormatting>
  <conditionalFormatting sqref="F168 H168">
    <cfRule type="expression" dxfId="186" priority="169" stopIfTrue="1">
      <formula>$A168&lt;&gt;""</formula>
    </cfRule>
  </conditionalFormatting>
  <conditionalFormatting sqref="F168 H168">
    <cfRule type="expression" dxfId="185" priority="168" stopIfTrue="1">
      <formula>$A168&lt;&gt;""</formula>
    </cfRule>
  </conditionalFormatting>
  <conditionalFormatting sqref="F168 H168">
    <cfRule type="expression" dxfId="184" priority="167" stopIfTrue="1">
      <formula>$A168&lt;&gt;""</formula>
    </cfRule>
  </conditionalFormatting>
  <conditionalFormatting sqref="F168 H168">
    <cfRule type="expression" dxfId="183" priority="166" stopIfTrue="1">
      <formula>$A168&lt;&gt;""</formula>
    </cfRule>
  </conditionalFormatting>
  <conditionalFormatting sqref="F168 H168">
    <cfRule type="expression" dxfId="182" priority="165" stopIfTrue="1">
      <formula>$A168&lt;&gt;""</formula>
    </cfRule>
  </conditionalFormatting>
  <conditionalFormatting sqref="F168 H168">
    <cfRule type="expression" dxfId="181" priority="164" stopIfTrue="1">
      <formula>$A168&lt;&gt;""</formula>
    </cfRule>
  </conditionalFormatting>
  <conditionalFormatting sqref="F168 H168">
    <cfRule type="expression" dxfId="180" priority="163" stopIfTrue="1">
      <formula>$A168&lt;&gt;""</formula>
    </cfRule>
  </conditionalFormatting>
  <conditionalFormatting sqref="F168 H168">
    <cfRule type="expression" dxfId="179" priority="162" stopIfTrue="1">
      <formula>$A168&lt;&gt;""</formula>
    </cfRule>
  </conditionalFormatting>
  <conditionalFormatting sqref="F168 H168">
    <cfRule type="expression" dxfId="178" priority="161" stopIfTrue="1">
      <formula>$A168&lt;&gt;""</formula>
    </cfRule>
  </conditionalFormatting>
  <conditionalFormatting sqref="F168 H168">
    <cfRule type="expression" dxfId="177" priority="160" stopIfTrue="1">
      <formula>$A168&lt;&gt;""</formula>
    </cfRule>
  </conditionalFormatting>
  <conditionalFormatting sqref="F168 H168">
    <cfRule type="expression" dxfId="176" priority="159" stopIfTrue="1">
      <formula>$A168&lt;&gt;""</formula>
    </cfRule>
  </conditionalFormatting>
  <conditionalFormatting sqref="F168 H168">
    <cfRule type="expression" dxfId="175" priority="158" stopIfTrue="1">
      <formula>$A168&lt;&gt;""</formula>
    </cfRule>
  </conditionalFormatting>
  <conditionalFormatting sqref="F168 H168">
    <cfRule type="expression" dxfId="174" priority="157" stopIfTrue="1">
      <formula>$A168&lt;&gt;""</formula>
    </cfRule>
  </conditionalFormatting>
  <conditionalFormatting sqref="G168">
    <cfRule type="expression" dxfId="173" priority="156" stopIfTrue="1">
      <formula>$A168&lt;&gt;""</formula>
    </cfRule>
  </conditionalFormatting>
  <conditionalFormatting sqref="G168">
    <cfRule type="expression" dxfId="172" priority="155" stopIfTrue="1">
      <formula>$A168&lt;&gt;""</formula>
    </cfRule>
  </conditionalFormatting>
  <conditionalFormatting sqref="G168">
    <cfRule type="expression" dxfId="171" priority="154" stopIfTrue="1">
      <formula>$A168&lt;&gt;""</formula>
    </cfRule>
  </conditionalFormatting>
  <conditionalFormatting sqref="G168">
    <cfRule type="expression" dxfId="170" priority="153" stopIfTrue="1">
      <formula>$A168&lt;&gt;""</formula>
    </cfRule>
  </conditionalFormatting>
  <conditionalFormatting sqref="G168">
    <cfRule type="expression" dxfId="169" priority="152" stopIfTrue="1">
      <formula>$A168&lt;&gt;""</formula>
    </cfRule>
  </conditionalFormatting>
  <conditionalFormatting sqref="G168">
    <cfRule type="expression" dxfId="168" priority="151" stopIfTrue="1">
      <formula>$A168&lt;&gt;""</formula>
    </cfRule>
  </conditionalFormatting>
  <conditionalFormatting sqref="G168">
    <cfRule type="expression" dxfId="167" priority="150" stopIfTrue="1">
      <formula>$A168&lt;&gt;""</formula>
    </cfRule>
  </conditionalFormatting>
  <conditionalFormatting sqref="G168">
    <cfRule type="expression" dxfId="166" priority="149" stopIfTrue="1">
      <formula>$A168&lt;&gt;""</formula>
    </cfRule>
  </conditionalFormatting>
  <conditionalFormatting sqref="G168">
    <cfRule type="expression" dxfId="165" priority="148" stopIfTrue="1">
      <formula>$A168&lt;&gt;""</formula>
    </cfRule>
  </conditionalFormatting>
  <conditionalFormatting sqref="G168">
    <cfRule type="expression" dxfId="164" priority="147" stopIfTrue="1">
      <formula>$A168&lt;&gt;""</formula>
    </cfRule>
  </conditionalFormatting>
  <conditionalFormatting sqref="G168">
    <cfRule type="expression" dxfId="163" priority="146" stopIfTrue="1">
      <formula>$A168&lt;&gt;""</formula>
    </cfRule>
  </conditionalFormatting>
  <conditionalFormatting sqref="G168">
    <cfRule type="expression" dxfId="162" priority="145" stopIfTrue="1">
      <formula>$A168&lt;&gt;""</formula>
    </cfRule>
  </conditionalFormatting>
  <conditionalFormatting sqref="G168">
    <cfRule type="expression" dxfId="161" priority="144" stopIfTrue="1">
      <formula>$A168&lt;&gt;""</formula>
    </cfRule>
  </conditionalFormatting>
  <conditionalFormatting sqref="G168">
    <cfRule type="expression" dxfId="160" priority="143" stopIfTrue="1">
      <formula>$A168&lt;&gt;""</formula>
    </cfRule>
  </conditionalFormatting>
  <conditionalFormatting sqref="G168">
    <cfRule type="expression" dxfId="159" priority="142" stopIfTrue="1">
      <formula>$A168&lt;&gt;""</formula>
    </cfRule>
  </conditionalFormatting>
  <conditionalFormatting sqref="G168">
    <cfRule type="expression" dxfId="158" priority="141" stopIfTrue="1">
      <formula>$A168&lt;&gt;""</formula>
    </cfRule>
  </conditionalFormatting>
  <conditionalFormatting sqref="G168">
    <cfRule type="expression" dxfId="157" priority="140" stopIfTrue="1">
      <formula>$A168&lt;&gt;""</formula>
    </cfRule>
  </conditionalFormatting>
  <conditionalFormatting sqref="G168">
    <cfRule type="expression" dxfId="156" priority="139" stopIfTrue="1">
      <formula>$A168&lt;&gt;""</formula>
    </cfRule>
  </conditionalFormatting>
  <conditionalFormatting sqref="G168">
    <cfRule type="expression" dxfId="155" priority="138" stopIfTrue="1">
      <formula>$A168&lt;&gt;""</formula>
    </cfRule>
  </conditionalFormatting>
  <conditionalFormatting sqref="G168">
    <cfRule type="expression" dxfId="154" priority="137" stopIfTrue="1">
      <formula>$A168&lt;&gt;""</formula>
    </cfRule>
  </conditionalFormatting>
  <conditionalFormatting sqref="G168">
    <cfRule type="expression" dxfId="153" priority="136" stopIfTrue="1">
      <formula>$A168&lt;&gt;""</formula>
    </cfRule>
  </conditionalFormatting>
  <conditionalFormatting sqref="G168">
    <cfRule type="expression" dxfId="152" priority="135" stopIfTrue="1">
      <formula>$A168&lt;&gt;""</formula>
    </cfRule>
  </conditionalFormatting>
  <conditionalFormatting sqref="G168">
    <cfRule type="expression" dxfId="151" priority="134" stopIfTrue="1">
      <formula>$A168&lt;&gt;""</formula>
    </cfRule>
  </conditionalFormatting>
  <conditionalFormatting sqref="G168">
    <cfRule type="expression" dxfId="150" priority="133" stopIfTrue="1">
      <formula>$A168&lt;&gt;""</formula>
    </cfRule>
  </conditionalFormatting>
  <conditionalFormatting sqref="G168">
    <cfRule type="expression" dxfId="149" priority="132" stopIfTrue="1">
      <formula>$A168&lt;&gt;""</formula>
    </cfRule>
  </conditionalFormatting>
  <conditionalFormatting sqref="G168">
    <cfRule type="expression" dxfId="148" priority="131" stopIfTrue="1">
      <formula>$A168&lt;&gt;""</formula>
    </cfRule>
  </conditionalFormatting>
  <conditionalFormatting sqref="G168">
    <cfRule type="expression" dxfId="147" priority="130" stopIfTrue="1">
      <formula>$A168&lt;&gt;""</formula>
    </cfRule>
  </conditionalFormatting>
  <conditionalFormatting sqref="G168">
    <cfRule type="expression" dxfId="146" priority="129" stopIfTrue="1">
      <formula>$A168&lt;&gt;""</formula>
    </cfRule>
  </conditionalFormatting>
  <conditionalFormatting sqref="G168">
    <cfRule type="expression" dxfId="145" priority="128" stopIfTrue="1">
      <formula>$A168&lt;&gt;""</formula>
    </cfRule>
  </conditionalFormatting>
  <conditionalFormatting sqref="G168">
    <cfRule type="expression" dxfId="144" priority="127" stopIfTrue="1">
      <formula>$A168&lt;&gt;""</formula>
    </cfRule>
  </conditionalFormatting>
  <conditionalFormatting sqref="G168">
    <cfRule type="expression" dxfId="143" priority="126" stopIfTrue="1">
      <formula>$A168&lt;&gt;""</formula>
    </cfRule>
  </conditionalFormatting>
  <conditionalFormatting sqref="G168">
    <cfRule type="expression" dxfId="142" priority="125" stopIfTrue="1">
      <formula>$A168&lt;&gt;""</formula>
    </cfRule>
  </conditionalFormatting>
  <conditionalFormatting sqref="G168">
    <cfRule type="expression" dxfId="141" priority="124" stopIfTrue="1">
      <formula>$A168&lt;&gt;""</formula>
    </cfRule>
  </conditionalFormatting>
  <conditionalFormatting sqref="G168">
    <cfRule type="expression" dxfId="140" priority="123" stopIfTrue="1">
      <formula>$A168&lt;&gt;""</formula>
    </cfRule>
  </conditionalFormatting>
  <conditionalFormatting sqref="G168">
    <cfRule type="expression" dxfId="139" priority="122" stopIfTrue="1">
      <formula>$A168&lt;&gt;""</formula>
    </cfRule>
  </conditionalFormatting>
  <conditionalFormatting sqref="G168">
    <cfRule type="expression" dxfId="138" priority="121" stopIfTrue="1">
      <formula>$A168&lt;&gt;""</formula>
    </cfRule>
  </conditionalFormatting>
  <conditionalFormatting sqref="G168">
    <cfRule type="expression" dxfId="137" priority="120" stopIfTrue="1">
      <formula>$A168&lt;&gt;""</formula>
    </cfRule>
  </conditionalFormatting>
  <conditionalFormatting sqref="G168">
    <cfRule type="expression" dxfId="136" priority="119" stopIfTrue="1">
      <formula>$A168&lt;&gt;""</formula>
    </cfRule>
  </conditionalFormatting>
  <conditionalFormatting sqref="G168">
    <cfRule type="expression" dxfId="135" priority="118" stopIfTrue="1">
      <formula>$A168&lt;&gt;""</formula>
    </cfRule>
  </conditionalFormatting>
  <conditionalFormatting sqref="G168">
    <cfRule type="expression" dxfId="134" priority="117" stopIfTrue="1">
      <formula>$A168&lt;&gt;""</formula>
    </cfRule>
  </conditionalFormatting>
  <conditionalFormatting sqref="G168">
    <cfRule type="expression" dxfId="133" priority="116" stopIfTrue="1">
      <formula>$A168&lt;&gt;""</formula>
    </cfRule>
  </conditionalFormatting>
  <conditionalFormatting sqref="G168">
    <cfRule type="expression" dxfId="132" priority="115" stopIfTrue="1">
      <formula>$A168&lt;&gt;""</formula>
    </cfRule>
  </conditionalFormatting>
  <conditionalFormatting sqref="G168">
    <cfRule type="expression" dxfId="131" priority="114" stopIfTrue="1">
      <formula>$A168&lt;&gt;""</formula>
    </cfRule>
  </conditionalFormatting>
  <conditionalFormatting sqref="G168">
    <cfRule type="expression" dxfId="130" priority="113" stopIfTrue="1">
      <formula>$A168&lt;&gt;""</formula>
    </cfRule>
  </conditionalFormatting>
  <conditionalFormatting sqref="G168">
    <cfRule type="expression" dxfId="129" priority="112" stopIfTrue="1">
      <formula>$A168&lt;&gt;""</formula>
    </cfRule>
  </conditionalFormatting>
  <conditionalFormatting sqref="G168">
    <cfRule type="expression" dxfId="128" priority="111" stopIfTrue="1">
      <formula>$A168&lt;&gt;""</formula>
    </cfRule>
  </conditionalFormatting>
  <conditionalFormatting sqref="G168">
    <cfRule type="expression" dxfId="127" priority="110" stopIfTrue="1">
      <formula>$A168&lt;&gt;""</formula>
    </cfRule>
  </conditionalFormatting>
  <conditionalFormatting sqref="G168">
    <cfRule type="expression" dxfId="126" priority="109" stopIfTrue="1">
      <formula>$A168&lt;&gt;""</formula>
    </cfRule>
  </conditionalFormatting>
  <conditionalFormatting sqref="G168">
    <cfRule type="expression" dxfId="125" priority="108" stopIfTrue="1">
      <formula>$A168&lt;&gt;""</formula>
    </cfRule>
  </conditionalFormatting>
  <conditionalFormatting sqref="G168">
    <cfRule type="expression" dxfId="124" priority="107" stopIfTrue="1">
      <formula>$A168&lt;&gt;""</formula>
    </cfRule>
  </conditionalFormatting>
  <conditionalFormatting sqref="G168">
    <cfRule type="expression" dxfId="123" priority="106" stopIfTrue="1">
      <formula>$A168&lt;&gt;""</formula>
    </cfRule>
  </conditionalFormatting>
  <conditionalFormatting sqref="G168">
    <cfRule type="expression" dxfId="122" priority="105" stopIfTrue="1">
      <formula>$A168&lt;&gt;""</formula>
    </cfRule>
  </conditionalFormatting>
  <conditionalFormatting sqref="G168">
    <cfRule type="expression" dxfId="121" priority="104" stopIfTrue="1">
      <formula>$A168&lt;&gt;""</formula>
    </cfRule>
  </conditionalFormatting>
  <conditionalFormatting sqref="G168">
    <cfRule type="expression" dxfId="120" priority="103" stopIfTrue="1">
      <formula>$A168&lt;&gt;""</formula>
    </cfRule>
  </conditionalFormatting>
  <conditionalFormatting sqref="G168">
    <cfRule type="expression" dxfId="119" priority="102" stopIfTrue="1">
      <formula>$A168&lt;&gt;""</formula>
    </cfRule>
  </conditionalFormatting>
  <conditionalFormatting sqref="G168">
    <cfRule type="expression" dxfId="118" priority="101" stopIfTrue="1">
      <formula>$A168&lt;&gt;""</formula>
    </cfRule>
  </conditionalFormatting>
  <conditionalFormatting sqref="G168">
    <cfRule type="expression" dxfId="117" priority="100" stopIfTrue="1">
      <formula>$A168&lt;&gt;""</formula>
    </cfRule>
  </conditionalFormatting>
  <conditionalFormatting sqref="G168">
    <cfRule type="expression" dxfId="116" priority="99" stopIfTrue="1">
      <formula>$A168&lt;&gt;""</formula>
    </cfRule>
  </conditionalFormatting>
  <conditionalFormatting sqref="G168">
    <cfRule type="expression" dxfId="115" priority="98" stopIfTrue="1">
      <formula>$A168&lt;&gt;""</formula>
    </cfRule>
  </conditionalFormatting>
  <conditionalFormatting sqref="G168">
    <cfRule type="expression" dxfId="114" priority="97" stopIfTrue="1">
      <formula>$A168&lt;&gt;""</formula>
    </cfRule>
  </conditionalFormatting>
  <conditionalFormatting sqref="G168">
    <cfRule type="expression" dxfId="113" priority="96" stopIfTrue="1">
      <formula>$A168&lt;&gt;""</formula>
    </cfRule>
  </conditionalFormatting>
  <conditionalFormatting sqref="G168">
    <cfRule type="expression" dxfId="112" priority="95" stopIfTrue="1">
      <formula>$A168&lt;&gt;""</formula>
    </cfRule>
  </conditionalFormatting>
  <conditionalFormatting sqref="G168">
    <cfRule type="expression" dxfId="111" priority="94" stopIfTrue="1">
      <formula>$A168&lt;&gt;""</formula>
    </cfRule>
  </conditionalFormatting>
  <conditionalFormatting sqref="G168">
    <cfRule type="expression" dxfId="110" priority="93" stopIfTrue="1">
      <formula>$A168&lt;&gt;""</formula>
    </cfRule>
  </conditionalFormatting>
  <conditionalFormatting sqref="G168">
    <cfRule type="expression" dxfId="109" priority="92" stopIfTrue="1">
      <formula>$A168&lt;&gt;""</formula>
    </cfRule>
  </conditionalFormatting>
  <conditionalFormatting sqref="G168">
    <cfRule type="expression" dxfId="108" priority="91" stopIfTrue="1">
      <formula>$A168&lt;&gt;""</formula>
    </cfRule>
  </conditionalFormatting>
  <conditionalFormatting sqref="G168">
    <cfRule type="expression" dxfId="107" priority="90" stopIfTrue="1">
      <formula>$A168&lt;&gt;""</formula>
    </cfRule>
  </conditionalFormatting>
  <conditionalFormatting sqref="G168">
    <cfRule type="expression" dxfId="106" priority="89" stopIfTrue="1">
      <formula>$A168&lt;&gt;""</formula>
    </cfRule>
  </conditionalFormatting>
  <conditionalFormatting sqref="I177 I199 I195 I197">
    <cfRule type="expression" dxfId="105" priority="812" stopIfTrue="1">
      <formula>$A173&lt;&gt;""</formula>
    </cfRule>
  </conditionalFormatting>
  <conditionalFormatting sqref="I174:I175">
    <cfRule type="expression" dxfId="104" priority="813" stopIfTrue="1">
      <formula>$A173&lt;&gt;""</formula>
    </cfRule>
  </conditionalFormatting>
  <conditionalFormatting sqref="I176 I193:I194">
    <cfRule type="expression" dxfId="103" priority="814" stopIfTrue="1">
      <formula>$A174&lt;&gt;""</formula>
    </cfRule>
  </conditionalFormatting>
  <conditionalFormatting sqref="I181 I185">
    <cfRule type="expression" dxfId="102" priority="815" stopIfTrue="1">
      <formula>$A174&lt;&gt;""</formula>
    </cfRule>
  </conditionalFormatting>
  <conditionalFormatting sqref="I180">
    <cfRule type="expression" dxfId="101" priority="816" stopIfTrue="1">
      <formula>$A174&lt;&gt;""</formula>
    </cfRule>
  </conditionalFormatting>
  <conditionalFormatting sqref="I182:I199">
    <cfRule type="expression" dxfId="100" priority="817" stopIfTrue="1">
      <formula>#REF!&lt;&gt;""</formula>
    </cfRule>
  </conditionalFormatting>
  <conditionalFormatting sqref="I182">
    <cfRule type="expression" dxfId="99" priority="88" stopIfTrue="1">
      <formula>$A175&lt;&gt;""</formula>
    </cfRule>
  </conditionalFormatting>
  <conditionalFormatting sqref="I183">
    <cfRule type="expression" dxfId="98" priority="87" stopIfTrue="1">
      <formula>$A176&lt;&gt;""</formula>
    </cfRule>
  </conditionalFormatting>
  <conditionalFormatting sqref="I184">
    <cfRule type="expression" dxfId="97" priority="86" stopIfTrue="1">
      <formula>$A177&lt;&gt;""</formula>
    </cfRule>
  </conditionalFormatting>
  <conditionalFormatting sqref="F187:H187">
    <cfRule type="expression" dxfId="96" priority="85" stopIfTrue="1">
      <formula>$A187&lt;&gt;""</formula>
    </cfRule>
  </conditionalFormatting>
  <conditionalFormatting sqref="I188">
    <cfRule type="expression" dxfId="95" priority="84" stopIfTrue="1">
      <formula>$A188&lt;&gt;""</formula>
    </cfRule>
  </conditionalFormatting>
  <conditionalFormatting sqref="H189">
    <cfRule type="expression" dxfId="94" priority="83" stopIfTrue="1">
      <formula>$A189&lt;&gt;""</formula>
    </cfRule>
  </conditionalFormatting>
  <conditionalFormatting sqref="I189">
    <cfRule type="expression" dxfId="93" priority="82" stopIfTrue="1">
      <formula>$A189&lt;&gt;""</formula>
    </cfRule>
  </conditionalFormatting>
  <conditionalFormatting sqref="F190:H190">
    <cfRule type="expression" dxfId="92" priority="81" stopIfTrue="1">
      <formula>$A190&lt;&gt;""</formula>
    </cfRule>
  </conditionalFormatting>
  <conditionalFormatting sqref="F190:H190">
    <cfRule type="expression" dxfId="91" priority="80" stopIfTrue="1">
      <formula>$A190&lt;&gt;""</formula>
    </cfRule>
  </conditionalFormatting>
  <conditionalFormatting sqref="F190:G190">
    <cfRule type="expression" dxfId="90" priority="79" stopIfTrue="1">
      <formula>$A190&lt;&gt;""</formula>
    </cfRule>
  </conditionalFormatting>
  <conditionalFormatting sqref="F190:H190">
    <cfRule type="expression" dxfId="89" priority="78" stopIfTrue="1">
      <formula>$A190&lt;&gt;""</formula>
    </cfRule>
  </conditionalFormatting>
  <conditionalFormatting sqref="H190">
    <cfRule type="expression" dxfId="88" priority="77" stopIfTrue="1">
      <formula>$A190&lt;&gt;""</formula>
    </cfRule>
  </conditionalFormatting>
  <conditionalFormatting sqref="F190:H190">
    <cfRule type="expression" dxfId="87" priority="76" stopIfTrue="1">
      <formula>$A190&lt;&gt;""</formula>
    </cfRule>
  </conditionalFormatting>
  <conditionalFormatting sqref="F190:H190">
    <cfRule type="expression" dxfId="86" priority="75" stopIfTrue="1">
      <formula>$A190&lt;&gt;""</formula>
    </cfRule>
  </conditionalFormatting>
  <conditionalFormatting sqref="F190:H190">
    <cfRule type="expression" dxfId="85" priority="74" stopIfTrue="1">
      <formula>$A190&lt;&gt;""</formula>
    </cfRule>
  </conditionalFormatting>
  <conditionalFormatting sqref="F190:H190">
    <cfRule type="expression" dxfId="84" priority="73" stopIfTrue="1">
      <formula>$A190&lt;&gt;""</formula>
    </cfRule>
  </conditionalFormatting>
  <conditionalFormatting sqref="F190:H190">
    <cfRule type="expression" dxfId="83" priority="72" stopIfTrue="1">
      <formula>$A190&lt;&gt;""</formula>
    </cfRule>
  </conditionalFormatting>
  <conditionalFormatting sqref="F190:H190">
    <cfRule type="expression" dxfId="82" priority="71" stopIfTrue="1">
      <formula>$A190&lt;&gt;""</formula>
    </cfRule>
  </conditionalFormatting>
  <conditionalFormatting sqref="F190:H190">
    <cfRule type="expression" dxfId="81" priority="70" stopIfTrue="1">
      <formula>$A190&lt;&gt;""</formula>
    </cfRule>
  </conditionalFormatting>
  <conditionalFormatting sqref="F190:H190">
    <cfRule type="expression" dxfId="80" priority="69" stopIfTrue="1">
      <formula>$A190&lt;&gt;""</formula>
    </cfRule>
  </conditionalFormatting>
  <conditionalFormatting sqref="F190:H190">
    <cfRule type="expression" dxfId="79" priority="68" stopIfTrue="1">
      <formula>$A190&lt;&gt;""</formula>
    </cfRule>
  </conditionalFormatting>
  <conditionalFormatting sqref="F190:H190">
    <cfRule type="expression" dxfId="78" priority="67" stopIfTrue="1">
      <formula>$A190&lt;&gt;""</formula>
    </cfRule>
  </conditionalFormatting>
  <conditionalFormatting sqref="F190:H190">
    <cfRule type="expression" dxfId="77" priority="66" stopIfTrue="1">
      <formula>$A190&lt;&gt;""</formula>
    </cfRule>
  </conditionalFormatting>
  <conditionalFormatting sqref="F190:H190">
    <cfRule type="expression" dxfId="76" priority="65" stopIfTrue="1">
      <formula>$A190&lt;&gt;""</formula>
    </cfRule>
  </conditionalFormatting>
  <conditionalFormatting sqref="F190:H190">
    <cfRule type="expression" dxfId="75" priority="64" stopIfTrue="1">
      <formula>$A190&lt;&gt;""</formula>
    </cfRule>
  </conditionalFormatting>
  <conditionalFormatting sqref="F190:H190">
    <cfRule type="expression" dxfId="74" priority="63" stopIfTrue="1">
      <formula>$A190&lt;&gt;""</formula>
    </cfRule>
  </conditionalFormatting>
  <conditionalFormatting sqref="F190:H190">
    <cfRule type="expression" dxfId="73" priority="62" stopIfTrue="1">
      <formula>$A190&lt;&gt;""</formula>
    </cfRule>
  </conditionalFormatting>
  <conditionalFormatting sqref="F190:H190">
    <cfRule type="expression" dxfId="72" priority="61" stopIfTrue="1">
      <formula>$A190&lt;&gt;""</formula>
    </cfRule>
  </conditionalFormatting>
  <conditionalFormatting sqref="F190:H190">
    <cfRule type="expression" dxfId="71" priority="60" stopIfTrue="1">
      <formula>$A190&lt;&gt;""</formula>
    </cfRule>
  </conditionalFormatting>
  <conditionalFormatting sqref="F190:H190">
    <cfRule type="expression" dxfId="70" priority="59" stopIfTrue="1">
      <formula>$A190&lt;&gt;""</formula>
    </cfRule>
  </conditionalFormatting>
  <conditionalFormatting sqref="F190:H190">
    <cfRule type="expression" dxfId="69" priority="58" stopIfTrue="1">
      <formula>$A190&lt;&gt;""</formula>
    </cfRule>
  </conditionalFormatting>
  <conditionalFormatting sqref="F190:H190">
    <cfRule type="expression" dxfId="68" priority="57" stopIfTrue="1">
      <formula>$A190&lt;&gt;""</formula>
    </cfRule>
  </conditionalFormatting>
  <conditionalFormatting sqref="F190:H190">
    <cfRule type="expression" dxfId="67" priority="56" stopIfTrue="1">
      <formula>$A190&lt;&gt;""</formula>
    </cfRule>
  </conditionalFormatting>
  <conditionalFormatting sqref="F190:H190">
    <cfRule type="expression" dxfId="66" priority="55" stopIfTrue="1">
      <formula>$A190&lt;&gt;""</formula>
    </cfRule>
  </conditionalFormatting>
  <conditionalFormatting sqref="F190:H190">
    <cfRule type="expression" dxfId="65" priority="54" stopIfTrue="1">
      <formula>$A190&lt;&gt;""</formula>
    </cfRule>
  </conditionalFormatting>
  <conditionalFormatting sqref="F190:H190">
    <cfRule type="expression" dxfId="64" priority="53" stopIfTrue="1">
      <formula>$A190&lt;&gt;""</formula>
    </cfRule>
  </conditionalFormatting>
  <conditionalFormatting sqref="F190:H190">
    <cfRule type="expression" dxfId="63" priority="52" stopIfTrue="1">
      <formula>$A190&lt;&gt;""</formula>
    </cfRule>
  </conditionalFormatting>
  <conditionalFormatting sqref="F190:H190">
    <cfRule type="expression" dxfId="62" priority="51" stopIfTrue="1">
      <formula>$A190&lt;&gt;""</formula>
    </cfRule>
  </conditionalFormatting>
  <conditionalFormatting sqref="F190:H190">
    <cfRule type="expression" dxfId="61" priority="50" stopIfTrue="1">
      <formula>$A190&lt;&gt;""</formula>
    </cfRule>
  </conditionalFormatting>
  <conditionalFormatting sqref="F190:H190">
    <cfRule type="expression" dxfId="60" priority="49" stopIfTrue="1">
      <formula>$A190&lt;&gt;""</formula>
    </cfRule>
  </conditionalFormatting>
  <conditionalFormatting sqref="H191">
    <cfRule type="expression" dxfId="59" priority="48" stopIfTrue="1">
      <formula>$A191&lt;&gt;""</formula>
    </cfRule>
  </conditionalFormatting>
  <conditionalFormatting sqref="F191:H191">
    <cfRule type="expression" dxfId="58" priority="47" stopIfTrue="1">
      <formula>$A191&lt;&gt;""</formula>
    </cfRule>
  </conditionalFormatting>
  <conditionalFormatting sqref="I195:I196">
    <cfRule type="expression" dxfId="57" priority="818" stopIfTrue="1">
      <formula>$A192&lt;&gt;""</formula>
    </cfRule>
  </conditionalFormatting>
  <conditionalFormatting sqref="I198">
    <cfRule type="expression" dxfId="56" priority="46" stopIfTrue="1">
      <formula>$A194&lt;&gt;""</formula>
    </cfRule>
  </conditionalFormatting>
  <conditionalFormatting sqref="F187:H188">
    <cfRule type="expression" dxfId="55" priority="41" stopIfTrue="1">
      <formula>$A187&lt;&gt;""</formula>
    </cfRule>
  </conditionalFormatting>
  <conditionalFormatting sqref="H185:H186">
    <cfRule type="expression" dxfId="54" priority="42" stopIfTrue="1">
      <formula>$A185&lt;&gt;""</formula>
    </cfRule>
  </conditionalFormatting>
  <conditionalFormatting sqref="I191:I192">
    <cfRule type="expression" dxfId="53" priority="43" stopIfTrue="1">
      <formula>$A189&lt;&gt;""</formula>
    </cfRule>
  </conditionalFormatting>
  <conditionalFormatting sqref="I183">
    <cfRule type="expression" dxfId="52" priority="44" stopIfTrue="1">
      <formula>$A176&lt;&gt;""</formula>
    </cfRule>
  </conditionalFormatting>
  <conditionalFormatting sqref="F185:H185">
    <cfRule type="expression" dxfId="51" priority="40" stopIfTrue="1">
      <formula>$A185&lt;&gt;""</formula>
    </cfRule>
  </conditionalFormatting>
  <conditionalFormatting sqref="I186">
    <cfRule type="expression" dxfId="50" priority="39" stopIfTrue="1">
      <formula>$A186&lt;&gt;""</formula>
    </cfRule>
  </conditionalFormatting>
  <conditionalFormatting sqref="H187">
    <cfRule type="expression" dxfId="49" priority="38" stopIfTrue="1">
      <formula>$A187&lt;&gt;""</formula>
    </cfRule>
  </conditionalFormatting>
  <conditionalFormatting sqref="I187">
    <cfRule type="expression" dxfId="48" priority="37" stopIfTrue="1">
      <formula>$A187&lt;&gt;""</formula>
    </cfRule>
  </conditionalFormatting>
  <conditionalFormatting sqref="F188:H188">
    <cfRule type="expression" dxfId="47" priority="36" stopIfTrue="1">
      <formula>$A188&lt;&gt;""</formula>
    </cfRule>
  </conditionalFormatting>
  <conditionalFormatting sqref="F188:H188">
    <cfRule type="expression" dxfId="46" priority="35" stopIfTrue="1">
      <formula>$A188&lt;&gt;""</formula>
    </cfRule>
  </conditionalFormatting>
  <conditionalFormatting sqref="F188:G188">
    <cfRule type="expression" dxfId="45" priority="34" stopIfTrue="1">
      <formula>$A188&lt;&gt;""</formula>
    </cfRule>
  </conditionalFormatting>
  <conditionalFormatting sqref="F188:H188">
    <cfRule type="expression" dxfId="44" priority="33" stopIfTrue="1">
      <formula>$A188&lt;&gt;""</formula>
    </cfRule>
  </conditionalFormatting>
  <conditionalFormatting sqref="H188">
    <cfRule type="expression" dxfId="43" priority="32" stopIfTrue="1">
      <formula>$A188&lt;&gt;""</formula>
    </cfRule>
  </conditionalFormatting>
  <conditionalFormatting sqref="F188:H188">
    <cfRule type="expression" dxfId="42" priority="31" stopIfTrue="1">
      <formula>$A188&lt;&gt;""</formula>
    </cfRule>
  </conditionalFormatting>
  <conditionalFormatting sqref="F188:H188">
    <cfRule type="expression" dxfId="41" priority="30" stopIfTrue="1">
      <formula>$A188&lt;&gt;""</formula>
    </cfRule>
  </conditionalFormatting>
  <conditionalFormatting sqref="F188:H188">
    <cfRule type="expression" dxfId="40" priority="29" stopIfTrue="1">
      <formula>$A188&lt;&gt;""</formula>
    </cfRule>
  </conditionalFormatting>
  <conditionalFormatting sqref="F188:H188">
    <cfRule type="expression" dxfId="39" priority="28" stopIfTrue="1">
      <formula>$A188&lt;&gt;""</formula>
    </cfRule>
  </conditionalFormatting>
  <conditionalFormatting sqref="F188:H188">
    <cfRule type="expression" dxfId="38" priority="27" stopIfTrue="1">
      <formula>$A188&lt;&gt;""</formula>
    </cfRule>
  </conditionalFormatting>
  <conditionalFormatting sqref="F188:H188">
    <cfRule type="expression" dxfId="37" priority="26" stopIfTrue="1">
      <formula>$A188&lt;&gt;""</formula>
    </cfRule>
  </conditionalFormatting>
  <conditionalFormatting sqref="F188:H188">
    <cfRule type="expression" dxfId="36" priority="25" stopIfTrue="1">
      <formula>$A188&lt;&gt;""</formula>
    </cfRule>
  </conditionalFormatting>
  <conditionalFormatting sqref="F188:H188">
    <cfRule type="expression" dxfId="35" priority="24" stopIfTrue="1">
      <formula>$A188&lt;&gt;""</formula>
    </cfRule>
  </conditionalFormatting>
  <conditionalFormatting sqref="F188:H188">
    <cfRule type="expression" dxfId="34" priority="23" stopIfTrue="1">
      <formula>$A188&lt;&gt;""</formula>
    </cfRule>
  </conditionalFormatting>
  <conditionalFormatting sqref="F188:H188">
    <cfRule type="expression" dxfId="33" priority="22" stopIfTrue="1">
      <formula>$A188&lt;&gt;""</formula>
    </cfRule>
  </conditionalFormatting>
  <conditionalFormatting sqref="F188:H188">
    <cfRule type="expression" dxfId="32" priority="21" stopIfTrue="1">
      <formula>$A188&lt;&gt;""</formula>
    </cfRule>
  </conditionalFormatting>
  <conditionalFormatting sqref="F188:H188">
    <cfRule type="expression" dxfId="31" priority="20" stopIfTrue="1">
      <formula>$A188&lt;&gt;""</formula>
    </cfRule>
  </conditionalFormatting>
  <conditionalFormatting sqref="F188:H188">
    <cfRule type="expression" dxfId="30" priority="19" stopIfTrue="1">
      <formula>$A188&lt;&gt;""</formula>
    </cfRule>
  </conditionalFormatting>
  <conditionalFormatting sqref="F188:H188">
    <cfRule type="expression" dxfId="29" priority="18" stopIfTrue="1">
      <formula>$A188&lt;&gt;""</formula>
    </cfRule>
  </conditionalFormatting>
  <conditionalFormatting sqref="F188:H188">
    <cfRule type="expression" dxfId="28" priority="17" stopIfTrue="1">
      <formula>$A188&lt;&gt;""</formula>
    </cfRule>
  </conditionalFormatting>
  <conditionalFormatting sqref="F188:H188">
    <cfRule type="expression" dxfId="27" priority="16" stopIfTrue="1">
      <formula>$A188&lt;&gt;""</formula>
    </cfRule>
  </conditionalFormatting>
  <conditionalFormatting sqref="F188:H188">
    <cfRule type="expression" dxfId="26" priority="15" stopIfTrue="1">
      <formula>$A188&lt;&gt;""</formula>
    </cfRule>
  </conditionalFormatting>
  <conditionalFormatting sqref="F188:H188">
    <cfRule type="expression" dxfId="25" priority="14" stopIfTrue="1">
      <formula>$A188&lt;&gt;""</formula>
    </cfRule>
  </conditionalFormatting>
  <conditionalFormatting sqref="F188:H188">
    <cfRule type="expression" dxfId="24" priority="13" stopIfTrue="1">
      <formula>$A188&lt;&gt;""</formula>
    </cfRule>
  </conditionalFormatting>
  <conditionalFormatting sqref="F188:H188">
    <cfRule type="expression" dxfId="23" priority="12" stopIfTrue="1">
      <formula>$A188&lt;&gt;""</formula>
    </cfRule>
  </conditionalFormatting>
  <conditionalFormatting sqref="F188:H188">
    <cfRule type="expression" dxfId="22" priority="11" stopIfTrue="1">
      <formula>$A188&lt;&gt;""</formula>
    </cfRule>
  </conditionalFormatting>
  <conditionalFormatting sqref="F188:H188">
    <cfRule type="expression" dxfId="21" priority="10" stopIfTrue="1">
      <formula>$A188&lt;&gt;""</formula>
    </cfRule>
  </conditionalFormatting>
  <conditionalFormatting sqref="F188:H188">
    <cfRule type="expression" dxfId="20" priority="9" stopIfTrue="1">
      <formula>$A188&lt;&gt;""</formula>
    </cfRule>
  </conditionalFormatting>
  <conditionalFormatting sqref="F188:H188">
    <cfRule type="expression" dxfId="19" priority="8" stopIfTrue="1">
      <formula>$A188&lt;&gt;""</formula>
    </cfRule>
  </conditionalFormatting>
  <conditionalFormatting sqref="F188:H188">
    <cfRule type="expression" dxfId="18" priority="7" stopIfTrue="1">
      <formula>$A188&lt;&gt;""</formula>
    </cfRule>
  </conditionalFormatting>
  <conditionalFormatting sqref="F188:H188">
    <cfRule type="expression" dxfId="17" priority="6" stopIfTrue="1">
      <formula>$A188&lt;&gt;""</formula>
    </cfRule>
  </conditionalFormatting>
  <conditionalFormatting sqref="F188:H188">
    <cfRule type="expression" dxfId="16" priority="5" stopIfTrue="1">
      <formula>$A188&lt;&gt;""</formula>
    </cfRule>
  </conditionalFormatting>
  <conditionalFormatting sqref="F188:H188">
    <cfRule type="expression" dxfId="15" priority="4" stopIfTrue="1">
      <formula>$A188&lt;&gt;""</formula>
    </cfRule>
  </conditionalFormatting>
  <conditionalFormatting sqref="H189">
    <cfRule type="expression" dxfId="14" priority="3" stopIfTrue="1">
      <formula>$A189&lt;&gt;""</formula>
    </cfRule>
  </conditionalFormatting>
  <conditionalFormatting sqref="F189:H189">
    <cfRule type="expression" dxfId="13" priority="2" stopIfTrue="1">
      <formula>$A189&lt;&gt;""</formula>
    </cfRule>
  </conditionalFormatting>
  <conditionalFormatting sqref="I193:I194">
    <cfRule type="expression" dxfId="12" priority="45" stopIfTrue="1">
      <formula>$A190&lt;&gt;""</formula>
    </cfRule>
  </conditionalFormatting>
  <conditionalFormatting sqref="I196">
    <cfRule type="expression" dxfId="11" priority="1" stopIfTrue="1">
      <formula>$A192&lt;&gt;""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17"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56" t="s">
        <v>1502</v>
      </c>
      <c r="B1" s="356"/>
      <c r="C1" s="356"/>
      <c r="D1" s="356"/>
      <c r="E1" s="356"/>
      <c r="F1" s="356"/>
      <c r="G1" s="356"/>
      <c r="H1" s="356"/>
      <c r="I1" s="356"/>
    </row>
    <row r="2" spans="1:26" ht="7.5" customHeight="1" x14ac:dyDescent="0.2">
      <c r="C2" s="8"/>
      <c r="D2" s="8"/>
      <c r="E2" s="8"/>
      <c r="F2" s="8"/>
      <c r="G2" s="8"/>
      <c r="H2" s="8"/>
      <c r="I2" s="8"/>
    </row>
    <row r="3" spans="1:26" s="9" customFormat="1" ht="26.1" customHeight="1" x14ac:dyDescent="0.25">
      <c r="B3" s="160" t="s">
        <v>59</v>
      </c>
      <c r="C3" s="357" t="str">
        <f>INDEX(Adr!B2:B87,Doklady!B102)</f>
        <v>Teqballová federácia Slovensko</v>
      </c>
      <c r="D3" s="357"/>
      <c r="E3" s="357"/>
      <c r="F3" s="357"/>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53007344</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 xml:space="preserve">Jazdecká 13198/1A, Prešov, 080 01 </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8" t="s">
        <v>333</v>
      </c>
      <c r="F9" s="359"/>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52">
        <f>SUMIF(K:K,A10,I:I)</f>
        <v>0</v>
      </c>
      <c r="F10" s="353"/>
      <c r="L10" s="120" t="s">
        <v>334</v>
      </c>
      <c r="M10" s="118"/>
      <c r="N10" s="118"/>
      <c r="O10" s="118"/>
      <c r="P10" s="118"/>
      <c r="Q10" s="118"/>
      <c r="R10" s="118"/>
      <c r="S10" s="118"/>
    </row>
    <row r="11" spans="1:26" ht="17.399999999999999" x14ac:dyDescent="0.3">
      <c r="A11" s="69" t="s">
        <v>319</v>
      </c>
      <c r="B11" s="70" t="s">
        <v>320</v>
      </c>
      <c r="C11" s="126">
        <f>SUMIF(FP!J:J,Doklady!$B$1&amp;A11,FP!D:D)</f>
        <v>31790</v>
      </c>
      <c r="D11" s="126">
        <f>+C11-E11</f>
        <v>31789.999999999996</v>
      </c>
      <c r="E11" s="360">
        <f>+I39-I42+I44-I47</f>
        <v>3.637978807091713E-12</v>
      </c>
      <c r="F11" s="361"/>
      <c r="J11" s="176"/>
      <c r="L11" s="161" t="str">
        <f>L41</f>
        <v>a - teqball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52">
        <f>SUMIF(K:K,A12,I:I)</f>
        <v>0</v>
      </c>
      <c r="F12" s="353"/>
      <c r="J12" s="177"/>
      <c r="L12" s="161" t="str">
        <f>L42</f>
        <v>a - teqball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52">
        <f>SUMIF(K:K,A13,I:I)</f>
        <v>0</v>
      </c>
      <c r="F13" s="353"/>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2">
        <f>SUMIF(K:K,A14,I:I)</f>
        <v>0</v>
      </c>
      <c r="F14" s="363"/>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44" t="s">
        <v>336</v>
      </c>
      <c r="C16" s="345"/>
      <c r="D16" s="345"/>
      <c r="E16" s="345"/>
      <c r="F16" s="345"/>
      <c r="G16" s="345"/>
      <c r="H16" s="346"/>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7" t="s">
        <v>339</v>
      </c>
      <c r="C17" s="347"/>
      <c r="D17" s="347"/>
      <c r="E17" s="347"/>
      <c r="F17" s="347"/>
      <c r="G17" s="347"/>
      <c r="H17" s="347"/>
      <c r="I17" s="73">
        <f>SUMIF(FP!I:I,Doklady!$B$1&amp;A17,FP!D:D)</f>
        <v>31790</v>
      </c>
      <c r="T17" s="86"/>
    </row>
    <row r="18" spans="1:20" x14ac:dyDescent="0.2">
      <c r="A18" s="135" t="s">
        <v>340</v>
      </c>
      <c r="B18" s="347" t="s">
        <v>341</v>
      </c>
      <c r="C18" s="347"/>
      <c r="D18" s="347"/>
      <c r="E18" s="347"/>
      <c r="F18" s="347"/>
      <c r="G18" s="347"/>
      <c r="H18" s="347"/>
      <c r="I18" s="73">
        <f>SUMIF(FP!I:I,Doklady!$B$1&amp;A18,FP!D:D)</f>
        <v>0</v>
      </c>
    </row>
    <row r="19" spans="1:20" x14ac:dyDescent="0.2">
      <c r="A19" s="115" t="s">
        <v>342</v>
      </c>
      <c r="B19" s="347" t="s">
        <v>343</v>
      </c>
      <c r="C19" s="347"/>
      <c r="D19" s="347"/>
      <c r="E19" s="347"/>
      <c r="F19" s="347"/>
      <c r="G19" s="347"/>
      <c r="H19" s="347"/>
      <c r="I19" s="73">
        <f>SUMIF(FP!I:I,Doklady!$B$1&amp;A19,FP!D:D)</f>
        <v>0</v>
      </c>
    </row>
    <row r="20" spans="1:20" x14ac:dyDescent="0.2">
      <c r="A20" s="135" t="s">
        <v>344</v>
      </c>
      <c r="B20" s="341" t="s">
        <v>345</v>
      </c>
      <c r="C20" s="342"/>
      <c r="D20" s="342"/>
      <c r="E20" s="342"/>
      <c r="F20" s="342"/>
      <c r="G20" s="342"/>
      <c r="H20" s="343"/>
      <c r="I20" s="73">
        <f>SUMIF(FP!I:I,Doklady!$B$1&amp;A20,FP!D:D)</f>
        <v>0</v>
      </c>
      <c r="T20" s="86"/>
    </row>
    <row r="21" spans="1:20" x14ac:dyDescent="0.2">
      <c r="A21" s="115" t="s">
        <v>346</v>
      </c>
      <c r="B21" s="341" t="s">
        <v>347</v>
      </c>
      <c r="C21" s="342"/>
      <c r="D21" s="342"/>
      <c r="E21" s="342"/>
      <c r="F21" s="342"/>
      <c r="G21" s="342"/>
      <c r="H21" s="343"/>
      <c r="I21" s="73">
        <f>SUMIF(FP!I:I,Doklady!$B$1&amp;A21,FP!D:D)</f>
        <v>0</v>
      </c>
      <c r="T21" s="86"/>
    </row>
    <row r="22" spans="1:20" x14ac:dyDescent="0.2">
      <c r="A22" s="135" t="s">
        <v>348</v>
      </c>
      <c r="B22" s="348" t="s">
        <v>349</v>
      </c>
      <c r="C22" s="349"/>
      <c r="D22" s="349"/>
      <c r="E22" s="349"/>
      <c r="F22" s="349"/>
      <c r="G22" s="349"/>
      <c r="H22" s="350"/>
      <c r="I22" s="73">
        <f>SUMIF(FP!I:I,Doklady!$B$1&amp;A22,FP!D:D)</f>
        <v>0</v>
      </c>
      <c r="T22" s="86"/>
    </row>
    <row r="23" spans="1:20" x14ac:dyDescent="0.2">
      <c r="A23" s="115" t="s">
        <v>350</v>
      </c>
      <c r="B23" s="341" t="s">
        <v>351</v>
      </c>
      <c r="C23" s="342"/>
      <c r="D23" s="342"/>
      <c r="E23" s="342"/>
      <c r="F23" s="342"/>
      <c r="G23" s="342"/>
      <c r="H23" s="343"/>
      <c r="I23" s="73">
        <f>SUMIF(FP!I:I,Doklady!$B$1&amp;A23,FP!D:D)</f>
        <v>0</v>
      </c>
      <c r="T23" s="86"/>
    </row>
    <row r="24" spans="1:20" x14ac:dyDescent="0.2">
      <c r="A24" s="135" t="s">
        <v>352</v>
      </c>
      <c r="B24" s="341" t="s">
        <v>353</v>
      </c>
      <c r="C24" s="342"/>
      <c r="D24" s="342"/>
      <c r="E24" s="342"/>
      <c r="F24" s="342"/>
      <c r="G24" s="342"/>
      <c r="H24" s="343"/>
      <c r="I24" s="73">
        <f>SUMIF(FP!I:I,Doklady!$B$1&amp;A24,FP!D:D)</f>
        <v>0</v>
      </c>
      <c r="T24" s="86"/>
    </row>
    <row r="25" spans="1:20" x14ac:dyDescent="0.2">
      <c r="A25" s="115" t="s">
        <v>354</v>
      </c>
      <c r="B25" s="364" t="s">
        <v>355</v>
      </c>
      <c r="C25" s="365"/>
      <c r="D25" s="365"/>
      <c r="E25" s="365"/>
      <c r="F25" s="365"/>
      <c r="G25" s="365"/>
      <c r="H25" s="366"/>
      <c r="I25" s="73">
        <f>SUMIF(FP!I:I,Doklady!$B$1&amp;A25,FP!D:D)</f>
        <v>0</v>
      </c>
      <c r="T25" s="86"/>
    </row>
    <row r="26" spans="1:20" x14ac:dyDescent="0.2">
      <c r="A26" s="135" t="s">
        <v>356</v>
      </c>
      <c r="B26" s="341" t="s">
        <v>357</v>
      </c>
      <c r="C26" s="342"/>
      <c r="D26" s="342"/>
      <c r="E26" s="342"/>
      <c r="F26" s="342"/>
      <c r="G26" s="342"/>
      <c r="H26" s="343"/>
      <c r="I26" s="73">
        <f>SUMIF(FP!I:I,Doklady!$B$1&amp;A26,FP!D:D)</f>
        <v>0</v>
      </c>
      <c r="T26" s="86"/>
    </row>
    <row r="27" spans="1:20" x14ac:dyDescent="0.2">
      <c r="A27" s="115" t="s">
        <v>358</v>
      </c>
      <c r="B27" s="341" t="s">
        <v>359</v>
      </c>
      <c r="C27" s="342"/>
      <c r="D27" s="342"/>
      <c r="E27" s="342"/>
      <c r="F27" s="342"/>
      <c r="G27" s="342"/>
      <c r="H27" s="343"/>
      <c r="I27" s="73">
        <f>SUMIF(FP!I:I,Doklady!$B$1&amp;A27,FP!D:D)</f>
        <v>0</v>
      </c>
      <c r="T27" s="86"/>
    </row>
    <row r="28" spans="1:20" x14ac:dyDescent="0.2">
      <c r="A28" s="135" t="s">
        <v>360</v>
      </c>
      <c r="B28" s="341" t="s">
        <v>361</v>
      </c>
      <c r="C28" s="342"/>
      <c r="D28" s="342"/>
      <c r="E28" s="342"/>
      <c r="F28" s="342"/>
      <c r="G28" s="342"/>
      <c r="H28" s="343"/>
      <c r="I28" s="73">
        <f>SUMIF(FP!I:I,Doklady!$B$1&amp;A28,FP!D:D)</f>
        <v>0</v>
      </c>
      <c r="T28" s="86"/>
    </row>
    <row r="29" spans="1:20" x14ac:dyDescent="0.2">
      <c r="A29" s="115" t="s">
        <v>362</v>
      </c>
      <c r="B29" s="341" t="s">
        <v>363</v>
      </c>
      <c r="C29" s="342"/>
      <c r="D29" s="342"/>
      <c r="E29" s="342"/>
      <c r="F29" s="342"/>
      <c r="G29" s="342"/>
      <c r="H29" s="343"/>
      <c r="I29" s="73">
        <f>SUMIF(FP!I:I,Doklady!$B$1&amp;A29,FP!D:D)</f>
        <v>0</v>
      </c>
      <c r="T29" s="86"/>
    </row>
    <row r="30" spans="1:20" hidden="1" x14ac:dyDescent="0.2">
      <c r="A30" s="135" t="s">
        <v>364</v>
      </c>
      <c r="B30" s="341"/>
      <c r="C30" s="342"/>
      <c r="D30" s="342"/>
      <c r="E30" s="342"/>
      <c r="F30" s="342"/>
      <c r="G30" s="342"/>
      <c r="H30" s="343"/>
      <c r="I30" s="73">
        <f>SUMIF(FP!I:I,Doklady!$B$1&amp;A30,FP!D:D)</f>
        <v>0</v>
      </c>
      <c r="T30" s="86"/>
    </row>
    <row r="31" spans="1:20" hidden="1" x14ac:dyDescent="0.2">
      <c r="A31" s="115" t="s">
        <v>365</v>
      </c>
      <c r="B31" s="341"/>
      <c r="C31" s="342"/>
      <c r="D31" s="342"/>
      <c r="E31" s="342"/>
      <c r="F31" s="342"/>
      <c r="G31" s="342"/>
      <c r="H31" s="343"/>
      <c r="I31" s="73">
        <f>SUMIF(FP!I:I,Doklady!$B$1&amp;A31,FP!D:D)</f>
        <v>0</v>
      </c>
      <c r="T31" s="86"/>
    </row>
    <row r="32" spans="1:20" hidden="1" x14ac:dyDescent="0.2">
      <c r="A32" s="135" t="s">
        <v>366</v>
      </c>
      <c r="B32" s="337"/>
      <c r="C32" s="338"/>
      <c r="D32" s="338"/>
      <c r="E32" s="338"/>
      <c r="F32" s="338"/>
      <c r="G32" s="338"/>
      <c r="H32" s="339"/>
      <c r="I32" s="73">
        <f>SUMIF(FP!I:I,Doklady!$B$1&amp;A32,FP!D:D)</f>
        <v>0</v>
      </c>
      <c r="T32" s="86"/>
    </row>
    <row r="33" spans="1:21" hidden="1" x14ac:dyDescent="0.2">
      <c r="A33" s="115" t="s">
        <v>367</v>
      </c>
      <c r="B33" s="337"/>
      <c r="C33" s="338"/>
      <c r="D33" s="338"/>
      <c r="E33" s="338"/>
      <c r="F33" s="338"/>
      <c r="G33" s="338"/>
      <c r="H33" s="339"/>
      <c r="I33" s="73">
        <f>SUMIF(FP!I:I,Doklady!$B$1&amp;A33,FP!D:D)</f>
        <v>0</v>
      </c>
      <c r="T33" s="86"/>
    </row>
    <row r="34" spans="1:21" hidden="1" x14ac:dyDescent="0.2">
      <c r="A34" s="135" t="s">
        <v>368</v>
      </c>
      <c r="B34" s="340"/>
      <c r="C34" s="340"/>
      <c r="D34" s="340"/>
      <c r="E34" s="340"/>
      <c r="F34" s="340"/>
      <c r="G34" s="340"/>
      <c r="H34" s="340"/>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teqball</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6358</v>
      </c>
      <c r="G39" s="78">
        <f>+MAX(I39-C39-D39-E39-F39-H39,0)</f>
        <v>17432</v>
      </c>
      <c r="H39" s="78">
        <f>+IFERROR(VLOOKUP(K40&amp;" - kapitálové transfery",B$53:C$90,2,0),0)</f>
        <v>8000</v>
      </c>
      <c r="I39" s="73">
        <f>SUMIF(FP!K:K,K40,FP!D:D)</f>
        <v>31790</v>
      </c>
      <c r="L39" s="84">
        <f>COUNTIF(FP!N:N,Doklady!B1&amp;"aK")</f>
        <v>1</v>
      </c>
      <c r="T39" s="86"/>
    </row>
    <row r="40" spans="1:21" x14ac:dyDescent="0.2">
      <c r="A40" s="115" t="s">
        <v>338</v>
      </c>
      <c r="B40" s="116" t="s">
        <v>377</v>
      </c>
      <c r="C40" s="78">
        <f>DSUM(Doklady!A103:J10000,"GGG",Spolu!L40:M42)</f>
        <v>7289.3899999999994</v>
      </c>
      <c r="D40" s="78">
        <f>DSUM(Doklady!A103:J10000,"GGG",Spolu!N40:O42)</f>
        <v>4147.8</v>
      </c>
      <c r="E40" s="78">
        <f>DSUM(Doklady!A103:J10000,"GGG",Spolu!P40:Q42)</f>
        <v>7621.51</v>
      </c>
      <c r="F40" s="78">
        <f>DSUM(Doklady!A103:J10000,"GGG",Spolu!R40:S42)</f>
        <v>4731.3</v>
      </c>
      <c r="G40" s="78">
        <f>DSUM(Doklady!A103:J10000,"GGG",Spolu!T40:U42)-H40</f>
        <v>0</v>
      </c>
      <c r="H40" s="78">
        <f>+IFERROR(VLOOKUP(K40&amp;" - kapitálové transfery",B$53:D$90,3,0),0)</f>
        <v>8000</v>
      </c>
      <c r="I40" s="73">
        <f>+C40+D40+E40+F40+G40+H40</f>
        <v>31789.999999999996</v>
      </c>
      <c r="J40" s="218" t="str">
        <f>+K45</f>
        <v>.</v>
      </c>
      <c r="K40" s="218" t="str">
        <f>IF(L38&gt;0,INDEX(FP!K:K,Doklady!B2),".")</f>
        <v>teqball</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teqball - bežné transfery</v>
      </c>
      <c r="M41" s="120">
        <v>1</v>
      </c>
      <c r="N41" s="161" t="str">
        <f>+L41</f>
        <v>a - teqball - bežné transfery</v>
      </c>
      <c r="O41" s="120">
        <v>2</v>
      </c>
      <c r="P41" s="161" t="str">
        <f>+L41</f>
        <v>a - teqball - bežné transfery</v>
      </c>
      <c r="Q41" s="120">
        <v>3</v>
      </c>
      <c r="R41" s="161" t="str">
        <f>+L41</f>
        <v>a - teqball - bežné transfery</v>
      </c>
      <c r="S41" s="120">
        <v>4</v>
      </c>
      <c r="T41" s="161" t="str">
        <f>+L41</f>
        <v>a - teqball - bežné transfery</v>
      </c>
      <c r="U41" s="120">
        <v>5</v>
      </c>
    </row>
    <row r="42" spans="1:21" ht="10.5" customHeight="1" x14ac:dyDescent="0.2">
      <c r="A42" s="115" t="s">
        <v>338</v>
      </c>
      <c r="B42" s="116" t="s">
        <v>380</v>
      </c>
      <c r="C42" s="73">
        <f>+C40</f>
        <v>7289.3899999999994</v>
      </c>
      <c r="D42" s="216">
        <f>+D40</f>
        <v>4147.8</v>
      </c>
      <c r="E42" s="216">
        <f>+E40</f>
        <v>7621.51</v>
      </c>
      <c r="F42" s="216">
        <f>+MIN(F39:F40)</f>
        <v>4731.3</v>
      </c>
      <c r="G42" s="216">
        <f>+MIN(G39+MAX(F39-F40,0)-MAX(E40-E39,0)-MAX(D40-D39,0)-MAX(C40-C39,0),G40)</f>
        <v>0</v>
      </c>
      <c r="H42" s="216">
        <f>+MIN(H39:H40)</f>
        <v>8000</v>
      </c>
      <c r="I42" s="73">
        <f>+C42+D42+E42+MIN(F39:F40)+G42+H42</f>
        <v>31789.999999999996</v>
      </c>
      <c r="J42" s="219">
        <f>+K47</f>
        <v>0</v>
      </c>
      <c r="K42" s="219">
        <f>+I42-H42</f>
        <v>23789.999999999996</v>
      </c>
      <c r="L42" s="161" t="str">
        <f>+SUBSTITUTE(L41,"bežné","kapitálové")</f>
        <v>a - teqball - kapitálové transfery</v>
      </c>
      <c r="M42" s="120">
        <v>1</v>
      </c>
      <c r="N42" s="161" t="str">
        <f>+L42</f>
        <v>a - teqball - kapitálové transfery</v>
      </c>
      <c r="O42" s="120">
        <v>2</v>
      </c>
      <c r="P42" s="161" t="str">
        <f>+L42</f>
        <v>a - teqball - kapitálové transfery</v>
      </c>
      <c r="Q42" s="120">
        <v>3</v>
      </c>
      <c r="R42" s="161" t="str">
        <f>+L42</f>
        <v>a - teqball - kapitálové transfery</v>
      </c>
      <c r="S42" s="120">
        <v>4</v>
      </c>
      <c r="T42" s="161" t="str">
        <f>+L42</f>
        <v>a - teqball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4"/>
      <c r="B50" s="355"/>
      <c r="C50" s="355"/>
      <c r="D50" s="355"/>
      <c r="E50" s="355"/>
      <c r="F50" s="355"/>
      <c r="G50" s="355"/>
      <c r="H50" s="355"/>
      <c r="I50" s="355"/>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teqball - bežné transfery</v>
      </c>
      <c r="C53" s="73">
        <f>IF(A53&lt;&gt;"",INDEX(FP!D:D,Doklady!B$2+(ROW()-53)),"")</f>
        <v>23790</v>
      </c>
      <c r="D53" s="73">
        <f>IF(A53&lt;&gt;"",Doklady!I1-Doklady!J1,"")</f>
        <v>23790</v>
      </c>
      <c r="E53" s="73">
        <f>IF(A53&lt;&gt;"",MIN(D53,C53)*Doklady!C1/(1-Doklady!C1),"")</f>
        <v>0</v>
      </c>
      <c r="F53" s="71">
        <f>IF(A53&lt;&gt;"",Doklady!J1,"")</f>
        <v>0</v>
      </c>
      <c r="G53" s="73">
        <f>+IFERROR(HLOOKUP(IF(RIGHT(B53,15)="bežné transfery",LEFT(B53,LEN(B53)-18),0),$J$40:$K$42,3,0),MIN(C53,D53))</f>
        <v>23789.999999999996</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K</v>
      </c>
      <c r="M53" s="84" t="str">
        <f>K53&amp;L53</f>
        <v>026 02K</v>
      </c>
      <c r="T53" s="86"/>
    </row>
    <row r="54" spans="1:20" ht="12" customHeight="1" x14ac:dyDescent="0.2">
      <c r="A54" s="75" t="str">
        <f>Doklady!D2</f>
        <v>a</v>
      </c>
      <c r="B54" s="119" t="str">
        <f>Doklady!H2</f>
        <v>teqball - kapitálové transfery</v>
      </c>
      <c r="C54" s="73">
        <f>IF(A54&lt;&gt;"",INDEX(FP!D:D,Doklady!B$2+(ROW()-53)),"")</f>
        <v>8000</v>
      </c>
      <c r="D54" s="73">
        <f>IF(A54&lt;&gt;"",Doklady!I2-Doklady!J2,"")</f>
        <v>8000</v>
      </c>
      <c r="E54" s="73">
        <f>IF(A54&lt;&gt;"",MIN(D54,C54)*Doklady!C2/(1-Doklady!C2),"")</f>
        <v>0</v>
      </c>
      <c r="F54" s="71">
        <f>IF(A54&lt;&gt;"",Doklady!J2,"")</f>
        <v>0</v>
      </c>
      <c r="G54" s="73">
        <f t="shared" ref="G54:G117" si="0">+IFERROR(HLOOKUP(IF(RIGHT(B54,15)="bežné transfery",LEFT(B54,LEN(B54)-18),0),$J$40:$K$42,3,0),MIN(C54,D54))</f>
        <v>8000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31790</v>
      </c>
      <c r="D130" s="228">
        <f t="shared" ref="D130:I130" si="9">SUM(D53:D129)</f>
        <v>31790</v>
      </c>
      <c r="E130" s="228">
        <f t="shared" si="9"/>
        <v>0</v>
      </c>
      <c r="F130" s="228">
        <f t="shared" si="9"/>
        <v>0</v>
      </c>
      <c r="G130" s="228">
        <f t="shared" si="9"/>
        <v>31789.999999999996</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67"/>
      <c r="E140" s="367"/>
      <c r="F140" s="367"/>
      <c r="G140" s="367"/>
      <c r="H140" s="367"/>
      <c r="I140" s="367"/>
      <c r="J140" s="85"/>
    </row>
    <row r="141" spans="1:26" ht="68.25" customHeight="1" x14ac:dyDescent="0.25">
      <c r="A141" s="9"/>
      <c r="B141" s="283" t="s">
        <v>397</v>
      </c>
      <c r="C141" s="214"/>
      <c r="D141" s="351" t="s">
        <v>398</v>
      </c>
      <c r="E141" s="351"/>
      <c r="F141" s="351"/>
      <c r="G141" s="351"/>
      <c r="H141" s="351"/>
      <c r="I141" s="351"/>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 priority="43" stopIfTrue="1" operator="lessThanOrEqual">
      <formula>0</formula>
    </cfRule>
    <cfRule type="cellIs" dxfId="9" priority="44" stopIfTrue="1" operator="greaterThan">
      <formula>0</formula>
    </cfRule>
  </conditionalFormatting>
  <conditionalFormatting sqref="D53:D129">
    <cfRule type="expression" dxfId="8" priority="31" stopIfTrue="1">
      <formula>$C53=$D53</formula>
    </cfRule>
    <cfRule type="expression" dxfId="7" priority="33" stopIfTrue="1">
      <formula>$C53&lt;&gt;$D53</formula>
    </cfRule>
  </conditionalFormatting>
  <conditionalFormatting sqref="E9:F9">
    <cfRule type="expression" dxfId="6" priority="38" stopIfTrue="1">
      <formula>SUM($E$10:$F$14)&gt;0</formula>
    </cfRule>
  </conditionalFormatting>
  <conditionalFormatting sqref="G53:G129">
    <cfRule type="expression" dxfId="5" priority="13" stopIfTrue="1">
      <formula>$C53=$G53</formula>
    </cfRule>
    <cfRule type="expression" dxfId="4" priority="14" stopIfTrue="1">
      <formula>$C53&lt;&gt;$G53</formula>
    </cfRule>
  </conditionalFormatting>
  <conditionalFormatting sqref="I42">
    <cfRule type="cellIs" dxfId="3" priority="1" stopIfTrue="1" operator="greaterThan">
      <formula>0</formula>
    </cfRule>
  </conditionalFormatting>
  <conditionalFormatting sqref="I47">
    <cfRule type="cellIs" dxfId="2" priority="15" stopIfTrue="1" operator="greaterThan">
      <formula>0</formula>
    </cfRule>
  </conditionalFormatting>
  <conditionalFormatting sqref="I53:I129">
    <cfRule type="cellIs" dxfId="1" priority="40" stopIfTrue="1" operator="equal">
      <formula>0</formula>
    </cfRule>
    <cfRule type="cellIs" dxfId="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 activePane="bottomLeft" state="frozen"/>
      <selection activeCell="I2" sqref="I2:L73"/>
      <selection pane="bottomLeft" activeCell="A17" sqref="A1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0.399999999999999"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399999999999999"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1"/>
  <sheetViews>
    <sheetView zoomScale="110" zoomScaleNormal="110" workbookViewId="0">
      <pane ySplit="1" topLeftCell="A2" activePane="bottomLeft" state="frozen"/>
      <selection activeCell="I2" sqref="I2:L73"/>
      <selection pane="bottomLeft" activeCell="A94" sqref="A94"/>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297253.08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22144.92</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4" si="5">A22&amp;F22</f>
        <v>00688321a</v>
      </c>
      <c r="J22" s="167" t="str">
        <f t="shared" ref="J22:J84" si="6">A22&amp;G22</f>
        <v>00688321026 02</v>
      </c>
      <c r="K22" s="5" t="s">
        <v>1096</v>
      </c>
      <c r="L22" s="167" t="str">
        <f t="shared" ref="L22:L84" si="7">A22&amp;G22&amp;H22</f>
        <v>00688321026 02K</v>
      </c>
      <c r="M22" s="5" t="str">
        <f t="shared" ref="M22:M84" si="8">B22&amp;F22&amp;H22&amp;C22</f>
        <v>Slovenská gymnastická federáciaaKgymnastika - kapitálové transfery</v>
      </c>
      <c r="N22" s="3" t="str">
        <f t="shared" ref="N22:N84"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198" t="s">
        <v>777</v>
      </c>
      <c r="B51" s="204" t="str">
        <f>VLOOKUP(A51,Adr!A:B,2,FALSE)</f>
        <v>SLOVENSKÝ STRELECKÝ ZVÄZ</v>
      </c>
      <c r="C51" s="196" t="s">
        <v>1149</v>
      </c>
      <c r="D51" s="289">
        <v>465216</v>
      </c>
      <c r="E51" s="173">
        <v>0</v>
      </c>
      <c r="F51" s="166" t="s">
        <v>338</v>
      </c>
      <c r="G51" s="169" t="s">
        <v>319</v>
      </c>
      <c r="H51" s="169" t="s">
        <v>1058</v>
      </c>
      <c r="I51" s="192" t="str">
        <f t="shared" si="5"/>
        <v>00603341a</v>
      </c>
      <c r="J51" s="167" t="str">
        <f t="shared" si="6"/>
        <v>00603341026 02</v>
      </c>
      <c r="K51" s="5" t="s">
        <v>1150</v>
      </c>
      <c r="L51" s="167" t="str">
        <f t="shared" si="7"/>
        <v>00603341026 02B</v>
      </c>
      <c r="M51" s="5" t="str">
        <f t="shared" si="8"/>
        <v>SLOVENSKÝ STRELECKÝ ZVÄZaBstreľba - bežné transfery</v>
      </c>
      <c r="N51" s="3" t="str">
        <f t="shared" si="9"/>
        <v>00603341aB</v>
      </c>
    </row>
    <row r="52" spans="1:14" x14ac:dyDescent="0.2">
      <c r="A52" s="198" t="s">
        <v>777</v>
      </c>
      <c r="B52" s="204" t="str">
        <f>VLOOKUP(A52,Adr!A:B,2,FALSE)</f>
        <v>SLOVENSKÝ STRELECKÝ ZVÄZ</v>
      </c>
      <c r="C52" s="196" t="s">
        <v>1494</v>
      </c>
      <c r="D52" s="289">
        <v>10000</v>
      </c>
      <c r="E52" s="230">
        <v>0</v>
      </c>
      <c r="F52" s="166" t="s">
        <v>338</v>
      </c>
      <c r="G52" s="169" t="s">
        <v>319</v>
      </c>
      <c r="H52" s="169" t="s">
        <v>1490</v>
      </c>
      <c r="I52" s="192" t="str">
        <f t="shared" si="5"/>
        <v>00603341a</v>
      </c>
      <c r="J52" s="167" t="str">
        <f t="shared" si="6"/>
        <v>00603341026 02</v>
      </c>
      <c r="K52" s="5" t="s">
        <v>1150</v>
      </c>
      <c r="L52" s="167" t="str">
        <f t="shared" si="7"/>
        <v>00603341026 02K</v>
      </c>
      <c r="M52" s="5" t="str">
        <f t="shared" si="8"/>
        <v>SLOVENSKÝ STRELECKÝ ZVÄZaKstreľba - kapitálové transfery</v>
      </c>
      <c r="N52" s="3" t="str">
        <f t="shared" si="9"/>
        <v>00603341aK</v>
      </c>
    </row>
    <row r="53" spans="1:14" x14ac:dyDescent="0.2">
      <c r="A53" s="198" t="s">
        <v>786</v>
      </c>
      <c r="B53" s="204" t="str">
        <f>VLOOKUP(A53,Adr!A:B,2,FALSE)</f>
        <v>Slovenský šachový zväz</v>
      </c>
      <c r="C53" s="169" t="s">
        <v>1151</v>
      </c>
      <c r="D53" s="290">
        <v>285166</v>
      </c>
      <c r="E53" s="173">
        <v>0</v>
      </c>
      <c r="F53" s="166" t="s">
        <v>338</v>
      </c>
      <c r="G53" s="169" t="s">
        <v>319</v>
      </c>
      <c r="H53" s="169" t="s">
        <v>1058</v>
      </c>
      <c r="I53" s="192" t="str">
        <f t="shared" si="5"/>
        <v>17310571a</v>
      </c>
      <c r="J53" s="167" t="str">
        <f t="shared" si="6"/>
        <v>17310571026 02</v>
      </c>
      <c r="K53" s="5" t="s">
        <v>1152</v>
      </c>
      <c r="L53" s="167" t="str">
        <f t="shared" si="7"/>
        <v>17310571026 02B</v>
      </c>
      <c r="M53" s="5" t="str">
        <f t="shared" si="8"/>
        <v>Slovenský šachový zväzaBšach - bežné transfery</v>
      </c>
      <c r="N53" s="3" t="str">
        <f t="shared" si="9"/>
        <v>17310571aB</v>
      </c>
    </row>
    <row r="54" spans="1:14" x14ac:dyDescent="0.2">
      <c r="A54" s="166" t="s">
        <v>796</v>
      </c>
      <c r="B54" s="204" t="str">
        <f>VLOOKUP(A54,Adr!A:B,2,FALSE)</f>
        <v>Slovenský šermiarsky zväz</v>
      </c>
      <c r="C54" s="196" t="s">
        <v>1153</v>
      </c>
      <c r="D54" s="291">
        <v>73400</v>
      </c>
      <c r="E54" s="230">
        <v>0</v>
      </c>
      <c r="F54" s="166" t="s">
        <v>338</v>
      </c>
      <c r="G54" s="169" t="s">
        <v>319</v>
      </c>
      <c r="H54" s="169" t="s">
        <v>1058</v>
      </c>
      <c r="I54" s="192" t="str">
        <f t="shared" si="5"/>
        <v>30806437a</v>
      </c>
      <c r="J54" s="167" t="str">
        <f t="shared" si="6"/>
        <v>30806437026 02</v>
      </c>
      <c r="K54" s="5" t="s">
        <v>1154</v>
      </c>
      <c r="L54" s="167" t="str">
        <f t="shared" si="7"/>
        <v>30806437026 02B</v>
      </c>
      <c r="M54" s="5" t="str">
        <f t="shared" si="8"/>
        <v>Slovenský šermiarsky zväzaBšerm - bežné transfery</v>
      </c>
      <c r="N54" s="3" t="str">
        <f t="shared" si="9"/>
        <v>30806437aB</v>
      </c>
    </row>
    <row r="55" spans="1:14" x14ac:dyDescent="0.2">
      <c r="A55" s="202" t="s">
        <v>804</v>
      </c>
      <c r="B55" s="204" t="str">
        <f>VLOOKUP(A55,Adr!A:B,2,FALSE)</f>
        <v>Slovenský tenisový zväz</v>
      </c>
      <c r="C55" s="185" t="s">
        <v>1155</v>
      </c>
      <c r="D55" s="289">
        <v>2366098</v>
      </c>
      <c r="E55" s="173">
        <v>0</v>
      </c>
      <c r="F55" s="166" t="s">
        <v>338</v>
      </c>
      <c r="G55" s="169" t="s">
        <v>319</v>
      </c>
      <c r="H55" s="169" t="s">
        <v>1058</v>
      </c>
      <c r="I55" s="192" t="str">
        <f t="shared" si="5"/>
        <v>30811384a</v>
      </c>
      <c r="J55" s="167" t="str">
        <f t="shared" si="6"/>
        <v>30811384026 02</v>
      </c>
      <c r="K55" s="5" t="s">
        <v>1156</v>
      </c>
      <c r="L55" s="167" t="str">
        <f t="shared" si="7"/>
        <v>30811384026 02B</v>
      </c>
      <c r="M55" s="5" t="str">
        <f t="shared" si="8"/>
        <v>Slovenský tenisový zväzaBtenis - bežné transfery</v>
      </c>
      <c r="N55" s="3" t="str">
        <f t="shared" si="9"/>
        <v>30811384aB</v>
      </c>
    </row>
    <row r="56" spans="1:14" x14ac:dyDescent="0.2">
      <c r="A56" s="178" t="s">
        <v>812</v>
      </c>
      <c r="B56" s="204" t="str">
        <f>VLOOKUP(A56,Adr!A:B,2,FALSE)</f>
        <v>Slovenský veslársky zväz</v>
      </c>
      <c r="C56" s="185" t="s">
        <v>1157</v>
      </c>
      <c r="D56" s="289">
        <v>35552</v>
      </c>
      <c r="E56" s="230">
        <v>0</v>
      </c>
      <c r="F56" s="166" t="s">
        <v>338</v>
      </c>
      <c r="G56" s="169" t="s">
        <v>319</v>
      </c>
      <c r="H56" s="169" t="s">
        <v>1058</v>
      </c>
      <c r="I56" s="192" t="str">
        <f t="shared" si="5"/>
        <v>00688304a</v>
      </c>
      <c r="J56" s="167" t="str">
        <f t="shared" si="6"/>
        <v>00688304026 02</v>
      </c>
      <c r="K56" s="5" t="s">
        <v>1158</v>
      </c>
      <c r="L56" s="167" t="str">
        <f t="shared" si="7"/>
        <v>00688304026 02B</v>
      </c>
      <c r="M56" s="5" t="str">
        <f t="shared" si="8"/>
        <v>Slovenský veslársky zväzaBveslovanie - bežné transfery</v>
      </c>
      <c r="N56" s="3" t="str">
        <f t="shared" si="9"/>
        <v>00688304aB</v>
      </c>
    </row>
    <row r="57" spans="1:14" x14ac:dyDescent="0.2">
      <c r="A57" s="198" t="s">
        <v>821</v>
      </c>
      <c r="B57" s="204" t="str">
        <f>VLOOKUP(A57,Adr!A:B,2,FALSE)</f>
        <v>SLOVENSKÝ ZÁPASNÍCKY ZVÄZ</v>
      </c>
      <c r="C57" s="169" t="s">
        <v>1159</v>
      </c>
      <c r="D57" s="291">
        <v>173268</v>
      </c>
      <c r="E57" s="173">
        <v>0</v>
      </c>
      <c r="F57" s="166" t="s">
        <v>338</v>
      </c>
      <c r="G57" s="169" t="s">
        <v>319</v>
      </c>
      <c r="H57" s="169" t="s">
        <v>1058</v>
      </c>
      <c r="I57" s="192" t="str">
        <f t="shared" si="5"/>
        <v>31791981a</v>
      </c>
      <c r="J57" s="167" t="str">
        <f t="shared" si="6"/>
        <v>31791981026 02</v>
      </c>
      <c r="K57" s="5" t="s">
        <v>1160</v>
      </c>
      <c r="L57" s="167" t="str">
        <f t="shared" si="7"/>
        <v>31791981026 02B</v>
      </c>
      <c r="M57" s="5" t="str">
        <f t="shared" si="8"/>
        <v>SLOVENSKÝ ZÁPASNÍCKY ZVÄZaBzápasenie - bežné transfery</v>
      </c>
      <c r="N57" s="3" t="str">
        <f t="shared" si="9"/>
        <v>31791981aB</v>
      </c>
    </row>
    <row r="58" spans="1:14" x14ac:dyDescent="0.2">
      <c r="A58" s="198" t="s">
        <v>828</v>
      </c>
      <c r="B58" s="204" t="str">
        <f>VLOOKUP(A58,Adr!A:B,2,FALSE)</f>
        <v>Slovenský zväz bedmintonu</v>
      </c>
      <c r="C58" s="185" t="s">
        <v>1161</v>
      </c>
      <c r="D58" s="290">
        <v>239696</v>
      </c>
      <c r="E58" s="230">
        <v>0</v>
      </c>
      <c r="F58" s="166" t="s">
        <v>338</v>
      </c>
      <c r="G58" s="169" t="s">
        <v>319</v>
      </c>
      <c r="H58" s="169" t="s">
        <v>1058</v>
      </c>
      <c r="I58" s="192" t="str">
        <f t="shared" si="5"/>
        <v>30811546a</v>
      </c>
      <c r="J58" s="167" t="str">
        <f t="shared" si="6"/>
        <v>30811546026 02</v>
      </c>
      <c r="K58" s="5" t="s">
        <v>1162</v>
      </c>
      <c r="L58" s="167" t="str">
        <f t="shared" si="7"/>
        <v>30811546026 02B</v>
      </c>
      <c r="M58" s="5" t="str">
        <f t="shared" si="8"/>
        <v>Slovenský zväz bedmintonuaBbedminton - bežné transfery</v>
      </c>
      <c r="N58" s="3" t="str">
        <f t="shared" si="9"/>
        <v>30811546aB</v>
      </c>
    </row>
    <row r="59" spans="1:14" x14ac:dyDescent="0.2">
      <c r="A59" s="182" t="s">
        <v>837</v>
      </c>
      <c r="B59" s="204" t="str">
        <f>VLOOKUP(A59,Adr!A:B,2,FALSE)</f>
        <v>Slovenský zväz biatlonu</v>
      </c>
      <c r="C59" s="185" t="s">
        <v>1163</v>
      </c>
      <c r="D59" s="289">
        <v>246030</v>
      </c>
      <c r="E59" s="173">
        <v>0</v>
      </c>
      <c r="F59" s="166" t="s">
        <v>338</v>
      </c>
      <c r="G59" s="169" t="s">
        <v>319</v>
      </c>
      <c r="H59" s="169" t="s">
        <v>1058</v>
      </c>
      <c r="I59" s="192" t="str">
        <f t="shared" si="5"/>
        <v>35656743a</v>
      </c>
      <c r="J59" s="167" t="str">
        <f t="shared" si="6"/>
        <v>35656743026 02</v>
      </c>
      <c r="K59" s="5" t="s">
        <v>1164</v>
      </c>
      <c r="L59" s="167" t="str">
        <f t="shared" si="7"/>
        <v>35656743026 02B</v>
      </c>
      <c r="M59" s="5" t="str">
        <f t="shared" si="8"/>
        <v>Slovenský zväz biatlonuaBbiatlon - bežné transfery</v>
      </c>
      <c r="N59" s="3" t="str">
        <f t="shared" si="9"/>
        <v>35656743aB</v>
      </c>
    </row>
    <row r="60" spans="1:14" x14ac:dyDescent="0.2">
      <c r="A60" s="182" t="s">
        <v>837</v>
      </c>
      <c r="B60" s="204" t="str">
        <f>VLOOKUP(A60,Adr!A:B,2,FALSE)</f>
        <v>Slovenský zväz biatlonu</v>
      </c>
      <c r="C60" s="185" t="s">
        <v>1495</v>
      </c>
      <c r="D60" s="289">
        <v>76600</v>
      </c>
      <c r="E60" s="230">
        <v>0</v>
      </c>
      <c r="F60" s="166" t="s">
        <v>338</v>
      </c>
      <c r="G60" s="169" t="s">
        <v>319</v>
      </c>
      <c r="H60" s="169" t="s">
        <v>1490</v>
      </c>
      <c r="I60" s="192" t="str">
        <f t="shared" si="5"/>
        <v>35656743a</v>
      </c>
      <c r="J60" s="167" t="str">
        <f t="shared" si="6"/>
        <v>35656743026 02</v>
      </c>
      <c r="K60" s="5" t="s">
        <v>1164</v>
      </c>
      <c r="L60" s="167" t="str">
        <f t="shared" si="7"/>
        <v>35656743026 02K</v>
      </c>
      <c r="M60" s="5" t="str">
        <f t="shared" si="8"/>
        <v>Slovenský zväz biatlonuaKbiatlon - kapitálové transfery</v>
      </c>
      <c r="N60" s="3" t="str">
        <f t="shared" si="9"/>
        <v>35656743aK</v>
      </c>
    </row>
    <row r="61" spans="1:14" x14ac:dyDescent="0.2">
      <c r="A61" s="166" t="s">
        <v>846</v>
      </c>
      <c r="B61" s="204" t="str">
        <f>VLOOKUP(A61,Adr!A:B,2,FALSE)</f>
        <v>Slovenský zväz bobistov</v>
      </c>
      <c r="C61" s="196" t="s">
        <v>1165</v>
      </c>
      <c r="D61" s="289">
        <v>36270</v>
      </c>
      <c r="E61" s="173">
        <v>0</v>
      </c>
      <c r="F61" s="166" t="s">
        <v>338</v>
      </c>
      <c r="G61" s="169" t="s">
        <v>319</v>
      </c>
      <c r="H61" s="169" t="s">
        <v>1058</v>
      </c>
      <c r="I61" s="192" t="str">
        <f t="shared" si="5"/>
        <v>36067580a</v>
      </c>
      <c r="J61" s="167" t="str">
        <f t="shared" si="6"/>
        <v>36067580026 02</v>
      </c>
      <c r="K61" s="5" t="s">
        <v>1166</v>
      </c>
      <c r="L61" s="167" t="str">
        <f t="shared" si="7"/>
        <v>36067580026 02B</v>
      </c>
      <c r="M61" s="5" t="str">
        <f t="shared" si="8"/>
        <v>Slovenský zväz bobistovaBboby a skeleton - bežné transfery</v>
      </c>
      <c r="N61" s="3" t="str">
        <f t="shared" si="9"/>
        <v>36067580aB</v>
      </c>
    </row>
    <row r="62" spans="1:14" x14ac:dyDescent="0.2">
      <c r="A62" s="202" t="s">
        <v>855</v>
      </c>
      <c r="B62" s="204" t="str">
        <f>VLOOKUP(A62,Adr!A:B,2,FALSE)</f>
        <v>Slovenský zväz cyklistiky</v>
      </c>
      <c r="C62" s="185" t="s">
        <v>1167</v>
      </c>
      <c r="D62" s="291">
        <v>1259216</v>
      </c>
      <c r="E62" s="230">
        <v>0</v>
      </c>
      <c r="F62" s="166" t="s">
        <v>338</v>
      </c>
      <c r="G62" s="169" t="s">
        <v>319</v>
      </c>
      <c r="H62" s="169" t="s">
        <v>1058</v>
      </c>
      <c r="I62" s="192" t="str">
        <f t="shared" si="5"/>
        <v>00684112a</v>
      </c>
      <c r="J62" s="167" t="str">
        <f t="shared" si="6"/>
        <v>00684112026 02</v>
      </c>
      <c r="K62" s="5" t="s">
        <v>1168</v>
      </c>
      <c r="L62" s="167" t="str">
        <f t="shared" si="7"/>
        <v>00684112026 02B</v>
      </c>
      <c r="M62" s="5" t="str">
        <f t="shared" si="8"/>
        <v>Slovenský zväz cyklistikyaBcyklistika - bežné transfery</v>
      </c>
      <c r="N62" s="3" t="str">
        <f t="shared" si="9"/>
        <v>00684112aB</v>
      </c>
    </row>
    <row r="63" spans="1:14" x14ac:dyDescent="0.2">
      <c r="A63" s="202" t="s">
        <v>864</v>
      </c>
      <c r="B63" s="204" t="str">
        <f>VLOOKUP(A63,Adr!A:B,2,FALSE)</f>
        <v>Slovenský zväz dráhového golfu</v>
      </c>
      <c r="C63" s="185" t="s">
        <v>1169</v>
      </c>
      <c r="D63" s="291">
        <v>17224</v>
      </c>
      <c r="E63" s="173">
        <v>0</v>
      </c>
      <c r="F63" s="166" t="s">
        <v>338</v>
      </c>
      <c r="G63" s="169" t="s">
        <v>319</v>
      </c>
      <c r="H63" s="169" t="s">
        <v>1058</v>
      </c>
      <c r="I63" s="192" t="str">
        <f t="shared" si="5"/>
        <v>31806431a</v>
      </c>
      <c r="J63" s="167" t="str">
        <f t="shared" si="6"/>
        <v>31806431026 02</v>
      </c>
      <c r="K63" s="5" t="s">
        <v>1170</v>
      </c>
      <c r="L63" s="167" t="str">
        <f t="shared" si="7"/>
        <v>31806431026 02B</v>
      </c>
      <c r="M63" s="5" t="str">
        <f t="shared" si="8"/>
        <v>Slovenský zväz dráhového golfuaBdráhový golf - bežné transfery</v>
      </c>
      <c r="N63" s="3" t="str">
        <f t="shared" si="9"/>
        <v>31806431aB</v>
      </c>
    </row>
    <row r="64" spans="1:14" x14ac:dyDescent="0.2">
      <c r="A64" s="198" t="s">
        <v>871</v>
      </c>
      <c r="B64" s="204" t="str">
        <f>VLOOKUP(A64,Adr!A:B,2,FALSE)</f>
        <v>Slovenský zväz florbalu</v>
      </c>
      <c r="C64" s="169" t="s">
        <v>1171</v>
      </c>
      <c r="D64" s="291">
        <v>463736</v>
      </c>
      <c r="E64" s="230">
        <v>0</v>
      </c>
      <c r="F64" s="166" t="s">
        <v>338</v>
      </c>
      <c r="G64" s="169" t="s">
        <v>319</v>
      </c>
      <c r="H64" s="169" t="s">
        <v>1058</v>
      </c>
      <c r="I64" s="192" t="str">
        <f t="shared" si="5"/>
        <v>31795421a</v>
      </c>
      <c r="J64" s="167" t="str">
        <f t="shared" si="6"/>
        <v>31795421026 02</v>
      </c>
      <c r="K64" s="5" t="s">
        <v>1172</v>
      </c>
      <c r="L64" s="167" t="str">
        <f t="shared" si="7"/>
        <v>31795421026 02B</v>
      </c>
      <c r="M64" s="5" t="str">
        <f t="shared" si="8"/>
        <v>Slovenský zväz florbaluaBflorbal - bežné transfery</v>
      </c>
      <c r="N64" s="3" t="str">
        <f t="shared" si="9"/>
        <v>31795421aB</v>
      </c>
    </row>
    <row r="65" spans="1:14" x14ac:dyDescent="0.2">
      <c r="A65" s="166" t="s">
        <v>878</v>
      </c>
      <c r="B65" s="204" t="str">
        <f>VLOOKUP(A65,Adr!A:B,2,FALSE)</f>
        <v>Slovenský zväz hádzanej</v>
      </c>
      <c r="C65" s="169" t="s">
        <v>1173</v>
      </c>
      <c r="D65" s="290">
        <v>1127740</v>
      </c>
      <c r="E65" s="173">
        <v>0</v>
      </c>
      <c r="F65" s="166" t="s">
        <v>338</v>
      </c>
      <c r="G65" s="169" t="s">
        <v>319</v>
      </c>
      <c r="H65" s="169" t="s">
        <v>1058</v>
      </c>
      <c r="I65" s="192" t="str">
        <f t="shared" si="5"/>
        <v>30774772a</v>
      </c>
      <c r="J65" s="167" t="str">
        <f t="shared" si="6"/>
        <v>30774772026 02</v>
      </c>
      <c r="K65" s="5" t="s">
        <v>1174</v>
      </c>
      <c r="L65" s="167" t="str">
        <f t="shared" si="7"/>
        <v>30774772026 02B</v>
      </c>
      <c r="M65" s="5" t="str">
        <f t="shared" si="8"/>
        <v>Slovenský zväz hádzanejaBhádzaná - bežné transfery</v>
      </c>
      <c r="N65" s="3" t="str">
        <f t="shared" si="9"/>
        <v>30774772aB</v>
      </c>
    </row>
    <row r="66" spans="1:14" x14ac:dyDescent="0.2">
      <c r="A66" s="166" t="s">
        <v>885</v>
      </c>
      <c r="B66" s="204" t="str">
        <f>VLOOKUP(A66,Adr!A:B,2,FALSE)</f>
        <v>Slovenský zväz jachtingu</v>
      </c>
      <c r="C66" s="185" t="s">
        <v>1175</v>
      </c>
      <c r="D66" s="291">
        <v>45922</v>
      </c>
      <c r="E66" s="230">
        <v>0</v>
      </c>
      <c r="F66" s="166" t="s">
        <v>338</v>
      </c>
      <c r="G66" s="169" t="s">
        <v>319</v>
      </c>
      <c r="H66" s="169" t="s">
        <v>1058</v>
      </c>
      <c r="I66" s="192" t="str">
        <f t="shared" si="5"/>
        <v>30793211a</v>
      </c>
      <c r="J66" s="167" t="str">
        <f t="shared" si="6"/>
        <v>30793211026 02</v>
      </c>
      <c r="K66" s="5" t="s">
        <v>1176</v>
      </c>
      <c r="L66" s="167" t="str">
        <f t="shared" si="7"/>
        <v>30793211026 02B</v>
      </c>
      <c r="M66" s="5" t="str">
        <f t="shared" si="8"/>
        <v>Slovenský zväz jachtinguaBjachting - bežné transfery</v>
      </c>
      <c r="N66" s="3" t="str">
        <f t="shared" si="9"/>
        <v>30793211aB</v>
      </c>
    </row>
    <row r="67" spans="1:14" x14ac:dyDescent="0.2">
      <c r="A67" s="178" t="s">
        <v>892</v>
      </c>
      <c r="B67" s="204" t="str">
        <f>VLOOKUP(A67,Adr!A:B,2,FALSE)</f>
        <v>Slovenský zväz Judo</v>
      </c>
      <c r="C67" s="196" t="s">
        <v>1177</v>
      </c>
      <c r="D67" s="289">
        <v>129672</v>
      </c>
      <c r="E67" s="173">
        <v>0</v>
      </c>
      <c r="F67" s="166" t="s">
        <v>338</v>
      </c>
      <c r="G67" s="169" t="s">
        <v>319</v>
      </c>
      <c r="H67" s="169" t="s">
        <v>1058</v>
      </c>
      <c r="I67" s="192" t="str">
        <f t="shared" si="5"/>
        <v>17308518a</v>
      </c>
      <c r="J67" s="167" t="str">
        <f t="shared" si="6"/>
        <v>17308518026 02</v>
      </c>
      <c r="K67" s="5" t="s">
        <v>1178</v>
      </c>
      <c r="L67" s="167" t="str">
        <f t="shared" si="7"/>
        <v>17308518026 02B</v>
      </c>
      <c r="M67" s="5" t="str">
        <f t="shared" si="8"/>
        <v>Slovenský zväz JudoaBjudo - bežné transfery</v>
      </c>
      <c r="N67" s="3" t="str">
        <f t="shared" si="9"/>
        <v>17308518aB</v>
      </c>
    </row>
    <row r="68" spans="1:14" x14ac:dyDescent="0.2">
      <c r="A68" s="202" t="s">
        <v>899</v>
      </c>
      <c r="B68" s="204" t="str">
        <f>VLOOKUP(A68,Adr!A:B,2,FALSE)</f>
        <v>Slovenský Zväz Karate</v>
      </c>
      <c r="C68" s="196" t="s">
        <v>1179</v>
      </c>
      <c r="D68" s="291">
        <v>480058</v>
      </c>
      <c r="E68" s="230">
        <v>0</v>
      </c>
      <c r="F68" s="166" t="s">
        <v>338</v>
      </c>
      <c r="G68" s="169" t="s">
        <v>319</v>
      </c>
      <c r="H68" s="169" t="s">
        <v>1058</v>
      </c>
      <c r="I68" s="192" t="str">
        <f t="shared" si="5"/>
        <v>30811571a</v>
      </c>
      <c r="J68" s="167" t="str">
        <f t="shared" si="6"/>
        <v>30811571026 02</v>
      </c>
      <c r="K68" s="5" t="s">
        <v>1180</v>
      </c>
      <c r="L68" s="167" t="str">
        <f t="shared" si="7"/>
        <v>30811571026 02B</v>
      </c>
      <c r="M68" s="5" t="str">
        <f t="shared" si="8"/>
        <v>Slovenský Zväz KarateaBkarate - bežné transfery</v>
      </c>
      <c r="N68" s="3" t="str">
        <f t="shared" si="9"/>
        <v>30811571aB</v>
      </c>
    </row>
    <row r="69" spans="1:14" x14ac:dyDescent="0.2">
      <c r="A69" s="202" t="s">
        <v>899</v>
      </c>
      <c r="B69" s="204" t="str">
        <f>VLOOKUP(A69,Adr!A:B,2,FALSE)</f>
        <v>Slovenský Zväz Karate</v>
      </c>
      <c r="C69" s="196" t="s">
        <v>1496</v>
      </c>
      <c r="D69" s="291">
        <v>30000</v>
      </c>
      <c r="E69" s="173">
        <v>0</v>
      </c>
      <c r="F69" s="166" t="s">
        <v>338</v>
      </c>
      <c r="G69" s="169" t="s">
        <v>319</v>
      </c>
      <c r="H69" s="169" t="s">
        <v>1490</v>
      </c>
      <c r="I69" s="192" t="str">
        <f t="shared" si="5"/>
        <v>30811571a</v>
      </c>
      <c r="J69" s="167" t="str">
        <f t="shared" si="6"/>
        <v>30811571026 02</v>
      </c>
      <c r="K69" s="5" t="s">
        <v>1180</v>
      </c>
      <c r="L69" s="167" t="str">
        <f t="shared" si="7"/>
        <v>30811571026 02K</v>
      </c>
      <c r="M69" s="5" t="str">
        <f t="shared" si="8"/>
        <v>Slovenský Zväz KarateaKkarate - kapitálové transfery</v>
      </c>
      <c r="N69" s="3" t="str">
        <f t="shared" si="9"/>
        <v>30811571aK</v>
      </c>
    </row>
    <row r="70" spans="1:14" x14ac:dyDescent="0.2">
      <c r="A70" s="198" t="s">
        <v>906</v>
      </c>
      <c r="B70" s="204" t="str">
        <f>VLOOKUP(A70,Adr!A:B,2,FALSE)</f>
        <v>Slovenský zväz kickboxu</v>
      </c>
      <c r="C70" s="185" t="s">
        <v>1181</v>
      </c>
      <c r="D70" s="291">
        <v>77606</v>
      </c>
      <c r="E70" s="230">
        <v>0</v>
      </c>
      <c r="F70" s="166" t="s">
        <v>338</v>
      </c>
      <c r="G70" s="169" t="s">
        <v>319</v>
      </c>
      <c r="H70" s="169" t="s">
        <v>1058</v>
      </c>
      <c r="I70" s="192" t="str">
        <f t="shared" si="5"/>
        <v>31119247a</v>
      </c>
      <c r="J70" s="167" t="str">
        <f t="shared" si="6"/>
        <v>31119247026 02</v>
      </c>
      <c r="K70" s="5" t="s">
        <v>1182</v>
      </c>
      <c r="L70" s="167" t="str">
        <f t="shared" si="7"/>
        <v>31119247026 02B</v>
      </c>
      <c r="M70" s="5" t="str">
        <f t="shared" si="8"/>
        <v>Slovenský zväz kickboxuaBkickbox - bežné transfery</v>
      </c>
      <c r="N70" s="3" t="str">
        <f t="shared" si="9"/>
        <v>31119247aB</v>
      </c>
    </row>
    <row r="71" spans="1:14" x14ac:dyDescent="0.2">
      <c r="A71" s="166" t="s">
        <v>911</v>
      </c>
      <c r="B71" s="204" t="str">
        <f>VLOOKUP(A71,Adr!A:B,2,FALSE)</f>
        <v>Slovenský zväz ľadového hokeja</v>
      </c>
      <c r="C71" s="196" t="s">
        <v>1183</v>
      </c>
      <c r="D71" s="289">
        <v>5031908</v>
      </c>
      <c r="E71" s="173">
        <v>0</v>
      </c>
      <c r="F71" s="166" t="s">
        <v>338</v>
      </c>
      <c r="G71" s="169" t="s">
        <v>319</v>
      </c>
      <c r="H71" s="169" t="s">
        <v>1058</v>
      </c>
      <c r="I71" s="192" t="str">
        <f t="shared" si="5"/>
        <v>30845386a</v>
      </c>
      <c r="J71" s="167" t="str">
        <f t="shared" si="6"/>
        <v>30845386026 02</v>
      </c>
      <c r="K71" s="5" t="s">
        <v>1184</v>
      </c>
      <c r="L71" s="167" t="str">
        <f t="shared" si="7"/>
        <v>30845386026 02B</v>
      </c>
      <c r="M71" s="5" t="str">
        <f t="shared" si="8"/>
        <v>Slovenský zväz ľadového hokejaaBľadový hokej - bežné transfery</v>
      </c>
      <c r="N71" s="3" t="str">
        <f t="shared" si="9"/>
        <v>30845386aB</v>
      </c>
    </row>
    <row r="72" spans="1:14" x14ac:dyDescent="0.2">
      <c r="A72" s="166" t="s">
        <v>911</v>
      </c>
      <c r="B72" s="204" t="str">
        <f>VLOOKUP(A72,Adr!A:B,2,FALSE)</f>
        <v>Slovenský zväz ľadového hokeja</v>
      </c>
      <c r="C72" s="196" t="s">
        <v>1497</v>
      </c>
      <c r="D72" s="289">
        <v>100000</v>
      </c>
      <c r="E72" s="230">
        <v>0</v>
      </c>
      <c r="F72" s="166" t="s">
        <v>338</v>
      </c>
      <c r="G72" s="169" t="s">
        <v>319</v>
      </c>
      <c r="H72" s="169" t="s">
        <v>1490</v>
      </c>
      <c r="I72" s="192" t="str">
        <f t="shared" si="5"/>
        <v>30845386a</v>
      </c>
      <c r="J72" s="167" t="str">
        <f t="shared" si="6"/>
        <v>30845386026 02</v>
      </c>
      <c r="K72" s="5" t="s">
        <v>1184</v>
      </c>
      <c r="L72" s="167" t="str">
        <f t="shared" si="7"/>
        <v>30845386026 02K</v>
      </c>
      <c r="M72" s="5" t="str">
        <f t="shared" si="8"/>
        <v>Slovenský zväz ľadového hokejaaKľadový hokej - kapitálové transfery</v>
      </c>
      <c r="N72" s="3" t="str">
        <f t="shared" si="9"/>
        <v>30845386aK</v>
      </c>
    </row>
    <row r="73" spans="1:14" x14ac:dyDescent="0.2">
      <c r="A73" s="182" t="s">
        <v>919</v>
      </c>
      <c r="B73" s="204" t="str">
        <f>VLOOKUP(A73,Adr!A:B,2,FALSE)</f>
        <v>Slovenský zväz moderného päťboja</v>
      </c>
      <c r="C73" s="185" t="s">
        <v>1185</v>
      </c>
      <c r="D73" s="291">
        <v>55488</v>
      </c>
      <c r="E73" s="173">
        <v>0</v>
      </c>
      <c r="F73" s="166" t="s">
        <v>338</v>
      </c>
      <c r="G73" s="169" t="s">
        <v>319</v>
      </c>
      <c r="H73" s="169" t="s">
        <v>1058</v>
      </c>
      <c r="I73" s="192" t="str">
        <f t="shared" si="5"/>
        <v>30788714a</v>
      </c>
      <c r="J73" s="167" t="str">
        <f t="shared" si="6"/>
        <v>30788714026 02</v>
      </c>
      <c r="K73" s="5" t="s">
        <v>1186</v>
      </c>
      <c r="L73" s="167" t="str">
        <f t="shared" si="7"/>
        <v>30788714026 02B</v>
      </c>
      <c r="M73" s="5" t="str">
        <f t="shared" si="8"/>
        <v>Slovenský zväz moderného päťbojaaBmoderný päťboj - bežné transfery</v>
      </c>
      <c r="N73" s="3" t="str">
        <f t="shared" si="9"/>
        <v>30788714aB</v>
      </c>
    </row>
    <row r="74" spans="1:14" x14ac:dyDescent="0.2">
      <c r="A74" s="202" t="s">
        <v>926</v>
      </c>
      <c r="B74" s="204" t="str">
        <f>VLOOKUP(A74,Adr!A:B,2,FALSE)</f>
        <v>Slovenský zväz orientačných športov</v>
      </c>
      <c r="C74" s="185" t="s">
        <v>1187</v>
      </c>
      <c r="D74" s="289">
        <v>27202</v>
      </c>
      <c r="E74" s="230">
        <v>0</v>
      </c>
      <c r="F74" s="166" t="s">
        <v>338</v>
      </c>
      <c r="G74" s="169" t="s">
        <v>319</v>
      </c>
      <c r="H74" s="169" t="s">
        <v>1058</v>
      </c>
      <c r="I74" s="192" t="str">
        <f t="shared" si="5"/>
        <v>30806518a</v>
      </c>
      <c r="J74" s="167" t="str">
        <f t="shared" si="6"/>
        <v>30806518026 02</v>
      </c>
      <c r="K74" s="5" t="s">
        <v>1188</v>
      </c>
      <c r="L74" s="167" t="str">
        <f t="shared" si="7"/>
        <v>30806518026 02B</v>
      </c>
      <c r="M74" s="5" t="str">
        <f t="shared" si="8"/>
        <v>Slovenský zväz orientačných športovaBorientačné športy - bežné transfery</v>
      </c>
      <c r="N74" s="3" t="str">
        <f t="shared" si="9"/>
        <v>30806518aB</v>
      </c>
    </row>
    <row r="75" spans="1:14" x14ac:dyDescent="0.2">
      <c r="A75" s="182" t="s">
        <v>933</v>
      </c>
      <c r="B75" s="204" t="str">
        <f>VLOOKUP(A75,Adr!A:B,2,FALSE)</f>
        <v>Slovenský zväz pozemného hokeja</v>
      </c>
      <c r="C75" s="185" t="s">
        <v>1189</v>
      </c>
      <c r="D75" s="289">
        <v>66394</v>
      </c>
      <c r="E75" s="173">
        <v>0</v>
      </c>
      <c r="F75" s="166" t="s">
        <v>338</v>
      </c>
      <c r="G75" s="169" t="s">
        <v>319</v>
      </c>
      <c r="H75" s="169" t="s">
        <v>1058</v>
      </c>
      <c r="I75" s="192" t="str">
        <f t="shared" si="5"/>
        <v>31751075a</v>
      </c>
      <c r="J75" s="167" t="str">
        <f t="shared" si="6"/>
        <v>31751075026 02</v>
      </c>
      <c r="K75" s="5" t="s">
        <v>1190</v>
      </c>
      <c r="L75" s="167" t="str">
        <f t="shared" si="7"/>
        <v>31751075026 02B</v>
      </c>
      <c r="M75" s="5" t="str">
        <f t="shared" si="8"/>
        <v>Slovenský zväz pozemného hokejaaBpozemný hokej - bežné transfery</v>
      </c>
      <c r="N75" s="3" t="str">
        <f t="shared" si="9"/>
        <v>31751075aB</v>
      </c>
    </row>
    <row r="76" spans="1:14" x14ac:dyDescent="0.2">
      <c r="A76" s="182" t="s">
        <v>933</v>
      </c>
      <c r="B76" s="204" t="str">
        <f>VLOOKUP(A76,Adr!A:B,2,FALSE)</f>
        <v>Slovenský zväz pozemného hokeja</v>
      </c>
      <c r="C76" s="185" t="s">
        <v>1498</v>
      </c>
      <c r="D76" s="289">
        <v>10000</v>
      </c>
      <c r="E76" s="230">
        <v>0</v>
      </c>
      <c r="F76" s="166" t="s">
        <v>338</v>
      </c>
      <c r="G76" s="169" t="s">
        <v>319</v>
      </c>
      <c r="H76" s="169" t="s">
        <v>1490</v>
      </c>
      <c r="I76" s="192" t="str">
        <f t="shared" si="5"/>
        <v>31751075a</v>
      </c>
      <c r="J76" s="167" t="str">
        <f t="shared" si="6"/>
        <v>31751075026 02</v>
      </c>
      <c r="K76" s="5" t="s">
        <v>1190</v>
      </c>
      <c r="L76" s="167" t="str">
        <f t="shared" si="7"/>
        <v>31751075026 02K</v>
      </c>
      <c r="M76" s="5" t="str">
        <f t="shared" si="8"/>
        <v>Slovenský zväz pozemného hokejaaKpozemný hokej - kapitálové transfery</v>
      </c>
      <c r="N76" s="3" t="str">
        <f t="shared" si="9"/>
        <v>31751075aK</v>
      </c>
    </row>
    <row r="77" spans="1:14" x14ac:dyDescent="0.2">
      <c r="A77" s="202" t="s">
        <v>941</v>
      </c>
      <c r="B77" s="204" t="str">
        <f>VLOOKUP(A77,Adr!A:B,2,FALSE)</f>
        <v>Slovenský zväz psích záprahov</v>
      </c>
      <c r="C77" s="185" t="s">
        <v>1191</v>
      </c>
      <c r="D77" s="289">
        <v>19554</v>
      </c>
      <c r="E77" s="173">
        <v>0</v>
      </c>
      <c r="F77" s="166" t="s">
        <v>338</v>
      </c>
      <c r="G77" s="169" t="s">
        <v>319</v>
      </c>
      <c r="H77" s="169" t="s">
        <v>1058</v>
      </c>
      <c r="I77" s="192" t="str">
        <f t="shared" si="5"/>
        <v>37818058a</v>
      </c>
      <c r="J77" s="167" t="str">
        <f t="shared" si="6"/>
        <v>37818058026 02</v>
      </c>
      <c r="K77" s="5" t="s">
        <v>1192</v>
      </c>
      <c r="L77" s="167" t="str">
        <f t="shared" si="7"/>
        <v>37818058026 02B</v>
      </c>
      <c r="M77" s="5" t="str">
        <f t="shared" si="8"/>
        <v>Slovenský zväz psích záprahovaBpsie záprahy - bežné transfery</v>
      </c>
      <c r="N77" s="3" t="str">
        <f t="shared" si="9"/>
        <v>37818058aB</v>
      </c>
    </row>
    <row r="78" spans="1:14" x14ac:dyDescent="0.2">
      <c r="A78" s="202" t="s">
        <v>950</v>
      </c>
      <c r="B78" s="204" t="str">
        <f>VLOOKUP(A78,Adr!A:B,2,FALSE)</f>
        <v>Slovenský zväz rybolovnej techniky</v>
      </c>
      <c r="C78" s="185" t="s">
        <v>1193</v>
      </c>
      <c r="D78" s="289">
        <v>39020</v>
      </c>
      <c r="E78" s="230">
        <v>0</v>
      </c>
      <c r="F78" s="166" t="s">
        <v>338</v>
      </c>
      <c r="G78" s="169" t="s">
        <v>319</v>
      </c>
      <c r="H78" s="169" t="s">
        <v>1058</v>
      </c>
      <c r="I78" s="192" t="str">
        <f t="shared" si="5"/>
        <v>31871526a</v>
      </c>
      <c r="J78" s="167" t="str">
        <f t="shared" si="6"/>
        <v>31871526026 02</v>
      </c>
      <c r="K78" s="5" t="s">
        <v>1194</v>
      </c>
      <c r="L78" s="167" t="str">
        <f t="shared" si="7"/>
        <v>31871526026 02B</v>
      </c>
      <c r="M78" s="5" t="str">
        <f t="shared" si="8"/>
        <v>Slovenský zväz rybolovnej technikyaBrybolovná technika - bežné transfery</v>
      </c>
      <c r="N78" s="3" t="str">
        <f t="shared" si="9"/>
        <v>31871526aB</v>
      </c>
    </row>
    <row r="79" spans="1:14" x14ac:dyDescent="0.2">
      <c r="A79" s="166" t="s">
        <v>958</v>
      </c>
      <c r="B79" s="204" t="str">
        <f>VLOOKUP(A79,Adr!A:B,2,FALSE)</f>
        <v>Slovenský zväz sánkarov</v>
      </c>
      <c r="C79" s="185" t="s">
        <v>1195</v>
      </c>
      <c r="D79" s="289">
        <v>62812</v>
      </c>
      <c r="E79" s="173">
        <v>0</v>
      </c>
      <c r="F79" s="166" t="s">
        <v>338</v>
      </c>
      <c r="G79" s="169" t="s">
        <v>319</v>
      </c>
      <c r="H79" s="169" t="s">
        <v>1058</v>
      </c>
      <c r="I79" s="192" t="str">
        <f t="shared" si="5"/>
        <v>31989373a</v>
      </c>
      <c r="J79" s="167" t="str">
        <f t="shared" si="6"/>
        <v>31989373026 02</v>
      </c>
      <c r="K79" s="5" t="s">
        <v>1196</v>
      </c>
      <c r="L79" s="167" t="str">
        <f t="shared" si="7"/>
        <v>31989373026 02B</v>
      </c>
      <c r="M79" s="5" t="str">
        <f t="shared" si="8"/>
        <v>Slovenský zväz sánkarovaBsánkovanie - bežné transfery</v>
      </c>
      <c r="N79" s="3" t="str">
        <f t="shared" si="9"/>
        <v>31989373aB</v>
      </c>
    </row>
    <row r="80" spans="1:14" x14ac:dyDescent="0.2">
      <c r="A80" s="166" t="s">
        <v>958</v>
      </c>
      <c r="B80" s="204" t="str">
        <f>VLOOKUP(A80,Adr!A:B,2,FALSE)</f>
        <v>Slovenský zväz sánkarov</v>
      </c>
      <c r="C80" s="185" t="s">
        <v>1499</v>
      </c>
      <c r="D80" s="289">
        <v>3200</v>
      </c>
      <c r="E80" s="230">
        <v>0</v>
      </c>
      <c r="F80" s="166" t="s">
        <v>338</v>
      </c>
      <c r="G80" s="169" t="s">
        <v>319</v>
      </c>
      <c r="H80" s="169" t="s">
        <v>1490</v>
      </c>
      <c r="I80" s="192" t="str">
        <f t="shared" si="5"/>
        <v>31989373a</v>
      </c>
      <c r="J80" s="167" t="str">
        <f t="shared" si="6"/>
        <v>31989373026 02</v>
      </c>
      <c r="K80" s="5" t="s">
        <v>1196</v>
      </c>
      <c r="L80" s="167" t="str">
        <f t="shared" si="7"/>
        <v>31989373026 02K</v>
      </c>
      <c r="M80" s="5" t="str">
        <f t="shared" si="8"/>
        <v>Slovenský zväz sánkarovaKsánkovanie - kapitálové transfery</v>
      </c>
      <c r="N80" s="3" t="str">
        <f t="shared" si="9"/>
        <v>31989373aK</v>
      </c>
    </row>
    <row r="81" spans="1:14" x14ac:dyDescent="0.2">
      <c r="A81" s="166" t="s">
        <v>967</v>
      </c>
      <c r="B81" s="204" t="str">
        <f>VLOOKUP(A81,Adr!A:B,2,FALSE)</f>
        <v>Slovenský zväz športového ju-jitsu</v>
      </c>
      <c r="C81" s="185" t="s">
        <v>1197</v>
      </c>
      <c r="D81" s="289">
        <v>15790</v>
      </c>
      <c r="E81" s="173">
        <v>0</v>
      </c>
      <c r="F81" s="166" t="s">
        <v>338</v>
      </c>
      <c r="G81" s="169" t="s">
        <v>319</v>
      </c>
      <c r="H81" s="169" t="s">
        <v>1058</v>
      </c>
      <c r="I81" s="192" t="str">
        <f t="shared" si="5"/>
        <v>42219922a</v>
      </c>
      <c r="J81" s="167" t="str">
        <f t="shared" si="6"/>
        <v>42219922026 02</v>
      </c>
      <c r="K81" s="5" t="s">
        <v>1198</v>
      </c>
      <c r="L81" s="167" t="str">
        <f t="shared" si="7"/>
        <v>42219922026 02B</v>
      </c>
      <c r="M81" s="5" t="str">
        <f t="shared" si="8"/>
        <v>Slovenský zväz športového ju-jitsuaBju-jitsu - bežné transfery</v>
      </c>
      <c r="N81" s="3" t="str">
        <f t="shared" si="9"/>
        <v>42219922aB</v>
      </c>
    </row>
    <row r="82" spans="1:14" x14ac:dyDescent="0.2">
      <c r="A82" s="166" t="s">
        <v>976</v>
      </c>
      <c r="B82" s="204" t="str">
        <f>VLOOKUP(A82,Adr!A:B,2,FALSE)</f>
        <v>Slovenský zväz športového rybolovu</v>
      </c>
      <c r="C82" s="196" t="s">
        <v>1199</v>
      </c>
      <c r="D82" s="289">
        <v>72718</v>
      </c>
      <c r="E82" s="230">
        <v>0</v>
      </c>
      <c r="F82" s="166" t="s">
        <v>338</v>
      </c>
      <c r="G82" s="169" t="s">
        <v>319</v>
      </c>
      <c r="H82" s="169" t="s">
        <v>1058</v>
      </c>
      <c r="I82" s="192" t="str">
        <f t="shared" si="5"/>
        <v>51118831a</v>
      </c>
      <c r="J82" s="167" t="str">
        <f t="shared" si="6"/>
        <v>51118831026 02</v>
      </c>
      <c r="K82" s="5" t="s">
        <v>1200</v>
      </c>
      <c r="L82" s="167" t="str">
        <f t="shared" si="7"/>
        <v>51118831026 02B</v>
      </c>
      <c r="M82" s="5" t="str">
        <f t="shared" si="8"/>
        <v>Slovenský zväz športového rybolovuaBšportové rybárstvo - bežné transfery</v>
      </c>
      <c r="N82" s="3" t="str">
        <f t="shared" si="9"/>
        <v>51118831aB</v>
      </c>
    </row>
    <row r="83" spans="1:14" x14ac:dyDescent="0.2">
      <c r="A83" s="166" t="s">
        <v>984</v>
      </c>
      <c r="B83" s="204" t="str">
        <f>VLOOKUP(A83,Adr!A:B,2,FALSE)</f>
        <v>Slovenský zväz tanečných športov</v>
      </c>
      <c r="C83" s="196" t="s">
        <v>1201</v>
      </c>
      <c r="D83" s="289">
        <v>309566</v>
      </c>
      <c r="E83" s="173">
        <v>0</v>
      </c>
      <c r="F83" s="166" t="s">
        <v>338</v>
      </c>
      <c r="G83" s="169" t="s">
        <v>319</v>
      </c>
      <c r="H83" s="169" t="s">
        <v>1058</v>
      </c>
      <c r="I83" s="192" t="str">
        <f t="shared" si="5"/>
        <v>00684767a</v>
      </c>
      <c r="J83" s="167" t="str">
        <f t="shared" si="6"/>
        <v>00684767026 02</v>
      </c>
      <c r="K83" s="5" t="s">
        <v>1202</v>
      </c>
      <c r="L83" s="167" t="str">
        <f t="shared" si="7"/>
        <v>00684767026 02B</v>
      </c>
      <c r="M83" s="5" t="str">
        <f t="shared" si="8"/>
        <v>Slovenský zväz tanečných športovaBtanečný šport - bežné transfery</v>
      </c>
      <c r="N83" s="3" t="str">
        <f t="shared" si="9"/>
        <v>00684767aB</v>
      </c>
    </row>
    <row r="84" spans="1:14" x14ac:dyDescent="0.2">
      <c r="A84" s="166" t="s">
        <v>990</v>
      </c>
      <c r="B84" s="204" t="str">
        <f>VLOOKUP(A84,Adr!A:B,2,FALSE)</f>
        <v>Slovenský zväz vodného lyžovania a wakeboardingu</v>
      </c>
      <c r="C84" s="190" t="s">
        <v>1203</v>
      </c>
      <c r="D84" s="291">
        <v>30430</v>
      </c>
      <c r="E84" s="230">
        <v>0</v>
      </c>
      <c r="F84" s="166" t="s">
        <v>338</v>
      </c>
      <c r="G84" s="169" t="s">
        <v>319</v>
      </c>
      <c r="H84" s="169" t="s">
        <v>1058</v>
      </c>
      <c r="I84" s="192" t="str">
        <f t="shared" si="5"/>
        <v>30793203a</v>
      </c>
      <c r="J84" s="167" t="str">
        <f t="shared" si="6"/>
        <v>30793203026 02</v>
      </c>
      <c r="K84" s="5" t="s">
        <v>1204</v>
      </c>
      <c r="L84" s="167" t="str">
        <f t="shared" si="7"/>
        <v>30793203026 02B</v>
      </c>
      <c r="M84" s="5" t="str">
        <f t="shared" si="8"/>
        <v>Slovenský zväz vodného lyžovania a wakeboardinguaBvodné lyžovanie - bežné transfery</v>
      </c>
      <c r="N84" s="3" t="str">
        <f t="shared" si="9"/>
        <v>30793203aB</v>
      </c>
    </row>
    <row r="85" spans="1:14" x14ac:dyDescent="0.2">
      <c r="A85" s="182" t="s">
        <v>997</v>
      </c>
      <c r="B85" s="204" t="str">
        <f>VLOOKUP(A85,Adr!A:B,2,FALSE)</f>
        <v>Slovenský zväz vodného motorizmu</v>
      </c>
      <c r="C85" s="169" t="s">
        <v>1205</v>
      </c>
      <c r="D85" s="291">
        <v>15790</v>
      </c>
      <c r="E85" s="173">
        <v>0</v>
      </c>
      <c r="F85" s="166" t="s">
        <v>338</v>
      </c>
      <c r="G85" s="169" t="s">
        <v>319</v>
      </c>
      <c r="H85" s="169" t="s">
        <v>1058</v>
      </c>
      <c r="I85" s="192" t="str">
        <f t="shared" ref="I85:I93" si="10">A85&amp;F85</f>
        <v>00681768a</v>
      </c>
      <c r="J85" s="167" t="str">
        <f t="shared" ref="J85:J93" si="11">A85&amp;G85</f>
        <v>00681768026 02</v>
      </c>
      <c r="K85" s="5" t="s">
        <v>1206</v>
      </c>
      <c r="L85" s="167" t="str">
        <f t="shared" ref="L85:L147" si="12">A85&amp;G85&amp;H85</f>
        <v>00681768026 02B</v>
      </c>
      <c r="M85" s="5" t="str">
        <f t="shared" ref="M85:M147" si="13">B85&amp;F85&amp;H85&amp;C85</f>
        <v>Slovenský zväz vodného motorizmuaBvodný motorizmus - bežné transfery</v>
      </c>
      <c r="N85" s="3" t="str">
        <f t="shared" ref="N85:N147" si="14">+I85&amp;H85</f>
        <v>00681768aB</v>
      </c>
    </row>
    <row r="86" spans="1:14" x14ac:dyDescent="0.2">
      <c r="A86" s="202" t="s">
        <v>1005</v>
      </c>
      <c r="B86" s="204" t="str">
        <f>VLOOKUP(A86,Adr!A:B,2,FALSE)</f>
        <v>Slovenský zväz vzpierania</v>
      </c>
      <c r="C86" s="169" t="s">
        <v>1207</v>
      </c>
      <c r="D86" s="291">
        <v>170038</v>
      </c>
      <c r="E86" s="230">
        <v>0</v>
      </c>
      <c r="F86" s="166" t="s">
        <v>338</v>
      </c>
      <c r="G86" s="169" t="s">
        <v>319</v>
      </c>
      <c r="H86" s="169" t="s">
        <v>1058</v>
      </c>
      <c r="I86" s="192" t="str">
        <f t="shared" si="10"/>
        <v>31796079a</v>
      </c>
      <c r="J86" s="167" t="str">
        <f t="shared" si="11"/>
        <v>31796079026 02</v>
      </c>
      <c r="K86" s="5" t="s">
        <v>1208</v>
      </c>
      <c r="L86" s="167" t="str">
        <f t="shared" si="12"/>
        <v>31796079026 02B</v>
      </c>
      <c r="M86" s="5" t="str">
        <f t="shared" si="13"/>
        <v>Slovenský zväz vzpieraniaaBvzpieranie - bežné transfery</v>
      </c>
      <c r="N86" s="3" t="str">
        <f t="shared" si="14"/>
        <v>31796079aB</v>
      </c>
    </row>
    <row r="87" spans="1:14" x14ac:dyDescent="0.2">
      <c r="A87" s="202" t="s">
        <v>1005</v>
      </c>
      <c r="B87" s="204" t="str">
        <f>VLOOKUP(A87,Adr!A:B,2,FALSE)</f>
        <v>Slovenský zväz vzpierania</v>
      </c>
      <c r="C87" s="169" t="s">
        <v>1500</v>
      </c>
      <c r="D87" s="291">
        <v>60000</v>
      </c>
      <c r="E87" s="173">
        <v>0</v>
      </c>
      <c r="F87" s="166" t="s">
        <v>338</v>
      </c>
      <c r="G87" s="169" t="s">
        <v>319</v>
      </c>
      <c r="H87" s="169" t="s">
        <v>1490</v>
      </c>
      <c r="I87" s="192" t="str">
        <f t="shared" si="10"/>
        <v>31796079a</v>
      </c>
      <c r="J87" s="167" t="str">
        <f t="shared" si="11"/>
        <v>31796079026 02</v>
      </c>
      <c r="K87" s="5" t="s">
        <v>1208</v>
      </c>
      <c r="L87" s="167" t="str">
        <f t="shared" si="12"/>
        <v>31796079026 02K</v>
      </c>
      <c r="M87" s="5" t="str">
        <f t="shared" si="13"/>
        <v>Slovenský zväz vzpieraniaaKvzpieranie - kapitálové transfery</v>
      </c>
      <c r="N87" s="3" t="str">
        <f t="shared" si="14"/>
        <v>31796079aK</v>
      </c>
    </row>
    <row r="88" spans="1:14" x14ac:dyDescent="0.2">
      <c r="A88" s="198" t="s">
        <v>1011</v>
      </c>
      <c r="B88" s="204" t="str">
        <f>VLOOKUP(A88,Adr!A:B,2,FALSE)</f>
        <v>Teqballová federácia Slovensko</v>
      </c>
      <c r="C88" s="185" t="s">
        <v>1209</v>
      </c>
      <c r="D88" s="290">
        <v>23790</v>
      </c>
      <c r="E88" s="230">
        <v>0</v>
      </c>
      <c r="F88" s="166" t="s">
        <v>338</v>
      </c>
      <c r="G88" s="169" t="s">
        <v>319</v>
      </c>
      <c r="H88" s="169" t="s">
        <v>1058</v>
      </c>
      <c r="I88" s="192" t="str">
        <f t="shared" si="10"/>
        <v>53007344a</v>
      </c>
      <c r="J88" s="167" t="str">
        <f t="shared" si="11"/>
        <v>53007344026 02</v>
      </c>
      <c r="K88" s="5" t="s">
        <v>1210</v>
      </c>
      <c r="L88" s="167" t="str">
        <f t="shared" si="12"/>
        <v>53007344026 02B</v>
      </c>
      <c r="M88" s="5" t="str">
        <f t="shared" si="13"/>
        <v>Teqballová federácia SlovenskoaBteqball - bežné transfery</v>
      </c>
      <c r="N88" s="3" t="str">
        <f t="shared" si="14"/>
        <v>53007344aB</v>
      </c>
    </row>
    <row r="89" spans="1:14" x14ac:dyDescent="0.2">
      <c r="A89" s="198" t="s">
        <v>1011</v>
      </c>
      <c r="B89" s="204" t="str">
        <f>VLOOKUP(A89,Adr!A:B,2,FALSE)</f>
        <v>Teqballová federácia Slovensko</v>
      </c>
      <c r="C89" s="185" t="s">
        <v>1501</v>
      </c>
      <c r="D89" s="290">
        <v>8000</v>
      </c>
      <c r="E89" s="173">
        <v>0</v>
      </c>
      <c r="F89" s="166" t="s">
        <v>338</v>
      </c>
      <c r="G89" s="169" t="s">
        <v>319</v>
      </c>
      <c r="H89" s="169" t="s">
        <v>1490</v>
      </c>
      <c r="I89" s="192" t="str">
        <f t="shared" si="10"/>
        <v>53007344a</v>
      </c>
      <c r="J89" s="167" t="str">
        <f t="shared" si="11"/>
        <v>53007344026 02</v>
      </c>
      <c r="K89" s="5" t="s">
        <v>1210</v>
      </c>
      <c r="L89" s="167" t="str">
        <f t="shared" si="12"/>
        <v>53007344026 02K</v>
      </c>
      <c r="M89" s="5" t="str">
        <f t="shared" si="13"/>
        <v>Teqballová federácia SlovenskoaKteqball - kapitálové transfery</v>
      </c>
      <c r="N89" s="3" t="str">
        <f t="shared" si="14"/>
        <v>53007344aK</v>
      </c>
    </row>
    <row r="90" spans="1:14" x14ac:dyDescent="0.2">
      <c r="A90" s="198" t="s">
        <v>1019</v>
      </c>
      <c r="B90" s="204" t="str">
        <f>VLOOKUP(A90,Adr!A:B,2,FALSE)</f>
        <v>Združenie šípkarských organizácií</v>
      </c>
      <c r="C90" s="185" t="s">
        <v>1211</v>
      </c>
      <c r="D90" s="290">
        <v>38732</v>
      </c>
      <c r="E90" s="230">
        <v>0</v>
      </c>
      <c r="F90" s="166" t="s">
        <v>338</v>
      </c>
      <c r="G90" s="169" t="s">
        <v>319</v>
      </c>
      <c r="H90" s="169" t="s">
        <v>1058</v>
      </c>
      <c r="I90" s="192" t="str">
        <f t="shared" si="10"/>
        <v>35538015a</v>
      </c>
      <c r="J90" s="167" t="str">
        <f t="shared" si="11"/>
        <v>35538015026 02</v>
      </c>
      <c r="K90" s="5" t="s">
        <v>1212</v>
      </c>
      <c r="L90" s="167" t="str">
        <f t="shared" si="12"/>
        <v>35538015026 02B</v>
      </c>
      <c r="M90" s="5" t="str">
        <f t="shared" si="13"/>
        <v>Združenie šípkarských organizáciíaBšípky - bežné transfery</v>
      </c>
      <c r="N90" s="3" t="str">
        <f t="shared" si="14"/>
        <v>35538015aB</v>
      </c>
    </row>
    <row r="91" spans="1:14" x14ac:dyDescent="0.2">
      <c r="A91" s="202" t="s">
        <v>1026</v>
      </c>
      <c r="B91" s="204" t="str">
        <f>VLOOKUP(A91,Adr!A:B,2,FALSE)</f>
        <v>Zväz potápačov Slovenska</v>
      </c>
      <c r="C91" s="196" t="s">
        <v>1213</v>
      </c>
      <c r="D91" s="289">
        <v>48328</v>
      </c>
      <c r="E91" s="173">
        <v>0</v>
      </c>
      <c r="F91" s="166" t="s">
        <v>338</v>
      </c>
      <c r="G91" s="169" t="s">
        <v>319</v>
      </c>
      <c r="H91" s="169" t="s">
        <v>1058</v>
      </c>
      <c r="I91" s="192" t="str">
        <f t="shared" si="10"/>
        <v>00585319a</v>
      </c>
      <c r="J91" s="167" t="str">
        <f t="shared" si="11"/>
        <v>00585319026 02</v>
      </c>
      <c r="K91" s="5" t="s">
        <v>1214</v>
      </c>
      <c r="L91" s="167" t="str">
        <f t="shared" si="12"/>
        <v>00585319026 02B</v>
      </c>
      <c r="M91" s="5" t="str">
        <f t="shared" si="13"/>
        <v>Zväz potápačov SlovenskaaBpotápačské športy - bežné transfery</v>
      </c>
      <c r="N91" s="3" t="str">
        <f t="shared" si="14"/>
        <v>00585319aB</v>
      </c>
    </row>
    <row r="92" spans="1:14" x14ac:dyDescent="0.2">
      <c r="A92" s="198" t="s">
        <v>1033</v>
      </c>
      <c r="B92" s="204" t="str">
        <f>VLOOKUP(A92,Adr!A:B,2,FALSE)</f>
        <v>Zväz slovenského kolieskového korčuľovania</v>
      </c>
      <c r="C92" s="196" t="s">
        <v>1215</v>
      </c>
      <c r="D92" s="289">
        <v>108886</v>
      </c>
      <c r="E92" s="230">
        <v>0</v>
      </c>
      <c r="F92" s="166" t="s">
        <v>338</v>
      </c>
      <c r="G92" s="169" t="s">
        <v>319</v>
      </c>
      <c r="H92" s="169" t="s">
        <v>1058</v>
      </c>
      <c r="I92" s="192" t="str">
        <f t="shared" si="10"/>
        <v>42132690a</v>
      </c>
      <c r="J92" s="167" t="str">
        <f t="shared" si="11"/>
        <v>42132690026 02</v>
      </c>
      <c r="K92" s="5" t="s">
        <v>1216</v>
      </c>
      <c r="L92" s="167" t="str">
        <f t="shared" si="12"/>
        <v>42132690026 02B</v>
      </c>
      <c r="M92" s="5" t="str">
        <f t="shared" si="13"/>
        <v>Zväz slovenského kolieskového korčuľovaniaaBkolieskové korčuľovanie - bežné transfery</v>
      </c>
      <c r="N92" s="3" t="str">
        <f t="shared" si="14"/>
        <v>42132690aB</v>
      </c>
    </row>
    <row r="93" spans="1:14" x14ac:dyDescent="0.2">
      <c r="A93" s="166" t="s">
        <v>1040</v>
      </c>
      <c r="B93" s="204" t="str">
        <f>VLOOKUP(A93,Adr!A:B,2,FALSE)</f>
        <v>Zväz slovenského lyžovania</v>
      </c>
      <c r="C93" s="185" t="s">
        <v>1217</v>
      </c>
      <c r="D93" s="291">
        <v>841652</v>
      </c>
      <c r="E93" s="173">
        <v>0</v>
      </c>
      <c r="F93" s="166" t="s">
        <v>338</v>
      </c>
      <c r="G93" s="169" t="s">
        <v>319</v>
      </c>
      <c r="H93" s="169" t="s">
        <v>1058</v>
      </c>
      <c r="I93" s="192" t="str">
        <f t="shared" si="10"/>
        <v>50671669a</v>
      </c>
      <c r="J93" s="167" t="str">
        <f t="shared" si="11"/>
        <v>50671669026 02</v>
      </c>
      <c r="K93" s="5" t="s">
        <v>1218</v>
      </c>
      <c r="L93" s="167" t="str">
        <f t="shared" si="12"/>
        <v>50671669026 02B</v>
      </c>
      <c r="M93" s="5" t="str">
        <f t="shared" si="13"/>
        <v>Zväz slovenského lyžovaniaaBlyžovanie - bežné transfery</v>
      </c>
      <c r="N93" s="3" t="str">
        <f t="shared" si="14"/>
        <v>50671669aB</v>
      </c>
    </row>
    <row r="94" spans="1:14" x14ac:dyDescent="0.2">
      <c r="A94" s="166"/>
      <c r="B94" s="204" t="e">
        <f>VLOOKUP(A94,Adr!A:B,2,FALSE)</f>
        <v>#N/A</v>
      </c>
      <c r="C94" s="185"/>
      <c r="D94" s="289"/>
      <c r="E94" s="230"/>
      <c r="F94" s="166"/>
      <c r="G94" s="169"/>
      <c r="H94" s="169"/>
      <c r="I94" s="192" t="str">
        <f t="shared" ref="I94:I157" si="15">A94&amp;F94</f>
        <v/>
      </c>
      <c r="J94" s="167" t="str">
        <f t="shared" ref="J94:J157" si="16">A94&amp;G94</f>
        <v/>
      </c>
      <c r="K94" s="5"/>
      <c r="L94" s="167" t="str">
        <f t="shared" si="12"/>
        <v/>
      </c>
      <c r="M94" s="5" t="e">
        <f t="shared" si="13"/>
        <v>#N/A</v>
      </c>
      <c r="N94" s="3" t="str">
        <f t="shared" si="14"/>
        <v/>
      </c>
    </row>
    <row r="95" spans="1:14" x14ac:dyDescent="0.2">
      <c r="A95" s="202"/>
      <c r="B95" s="204" t="e">
        <f>VLOOKUP(A95,Adr!A:B,2,FALSE)</f>
        <v>#N/A</v>
      </c>
      <c r="C95" s="185"/>
      <c r="D95" s="289"/>
      <c r="E95" s="173"/>
      <c r="F95" s="166"/>
      <c r="G95" s="169"/>
      <c r="H95" s="169"/>
      <c r="I95" s="192" t="str">
        <f t="shared" si="15"/>
        <v/>
      </c>
      <c r="J95" s="167" t="str">
        <f t="shared" si="16"/>
        <v/>
      </c>
      <c r="K95" s="5"/>
      <c r="L95" s="167" t="str">
        <f t="shared" si="12"/>
        <v/>
      </c>
      <c r="M95" s="5" t="e">
        <f t="shared" si="13"/>
        <v>#N/A</v>
      </c>
      <c r="N95" s="3" t="str">
        <f t="shared" si="14"/>
        <v/>
      </c>
    </row>
    <row r="96" spans="1:14" x14ac:dyDescent="0.2">
      <c r="A96" s="166"/>
      <c r="B96" s="204" t="e">
        <f>VLOOKUP(A96,Adr!A:B,2,FALSE)</f>
        <v>#N/A</v>
      </c>
      <c r="C96" s="185"/>
      <c r="D96" s="289"/>
      <c r="E96" s="230"/>
      <c r="F96" s="166"/>
      <c r="G96" s="169"/>
      <c r="H96" s="169"/>
      <c r="I96" s="192" t="str">
        <f t="shared" si="15"/>
        <v/>
      </c>
      <c r="J96" s="167" t="str">
        <f t="shared" si="16"/>
        <v/>
      </c>
      <c r="K96" s="5"/>
      <c r="L96" s="167" t="str">
        <f t="shared" si="12"/>
        <v/>
      </c>
      <c r="M96" s="5" t="e">
        <f t="shared" si="13"/>
        <v>#N/A</v>
      </c>
      <c r="N96" s="3" t="str">
        <f t="shared" si="14"/>
        <v/>
      </c>
    </row>
    <row r="97" spans="1:14" x14ac:dyDescent="0.2">
      <c r="A97" s="182"/>
      <c r="B97" s="204" t="e">
        <f>VLOOKUP(A97,Adr!A:B,2,FALSE)</f>
        <v>#N/A</v>
      </c>
      <c r="C97" s="169"/>
      <c r="D97" s="290"/>
      <c r="E97" s="173"/>
      <c r="F97" s="166"/>
      <c r="G97" s="169"/>
      <c r="H97" s="169"/>
      <c r="I97" s="192" t="str">
        <f t="shared" si="15"/>
        <v/>
      </c>
      <c r="J97" s="167" t="str">
        <f t="shared" si="16"/>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5"/>
        <v/>
      </c>
      <c r="J98" s="167" t="str">
        <f t="shared" si="16"/>
        <v/>
      </c>
      <c r="K98" s="5"/>
      <c r="L98" s="167" t="str">
        <f t="shared" si="12"/>
        <v/>
      </c>
      <c r="M98" s="5" t="e">
        <f t="shared" si="13"/>
        <v>#N/A</v>
      </c>
      <c r="N98" s="3" t="str">
        <f t="shared" si="14"/>
        <v/>
      </c>
    </row>
    <row r="99" spans="1:14" x14ac:dyDescent="0.2">
      <c r="A99" s="198"/>
      <c r="B99" s="204" t="e">
        <f>VLOOKUP(A99,Adr!A:B,2,FALSE)</f>
        <v>#N/A</v>
      </c>
      <c r="C99" s="169"/>
      <c r="D99" s="290"/>
      <c r="E99" s="173"/>
      <c r="F99" s="166"/>
      <c r="G99" s="169"/>
      <c r="H99" s="169"/>
      <c r="I99" s="192" t="str">
        <f t="shared" si="15"/>
        <v/>
      </c>
      <c r="J99" s="167" t="str">
        <f t="shared" si="16"/>
        <v/>
      </c>
      <c r="K99" s="5"/>
      <c r="L99" s="167" t="str">
        <f t="shared" si="12"/>
        <v/>
      </c>
      <c r="M99" s="5" t="e">
        <f t="shared" si="13"/>
        <v>#N/A</v>
      </c>
      <c r="N99" s="3" t="str">
        <f t="shared" si="14"/>
        <v/>
      </c>
    </row>
    <row r="100" spans="1:14" x14ac:dyDescent="0.2">
      <c r="A100" s="198"/>
      <c r="B100" s="204" t="e">
        <f>VLOOKUP(A100,Adr!A:B,2,FALSE)</f>
        <v>#N/A</v>
      </c>
      <c r="C100" s="169"/>
      <c r="D100" s="290"/>
      <c r="E100" s="230"/>
      <c r="F100" s="166"/>
      <c r="G100" s="169"/>
      <c r="H100" s="169"/>
      <c r="I100" s="192" t="str">
        <f t="shared" si="15"/>
        <v/>
      </c>
      <c r="J100" s="167" t="str">
        <f t="shared" si="16"/>
        <v/>
      </c>
      <c r="K100" s="5"/>
      <c r="L100" s="167" t="str">
        <f t="shared" si="12"/>
        <v/>
      </c>
      <c r="M100" s="5" t="e">
        <f t="shared" si="13"/>
        <v>#N/A</v>
      </c>
      <c r="N100" s="3" t="str">
        <f t="shared" si="14"/>
        <v/>
      </c>
    </row>
    <row r="101" spans="1:14" x14ac:dyDescent="0.2">
      <c r="A101" s="198"/>
      <c r="B101" s="204" t="e">
        <f>VLOOKUP(A101,Adr!A:B,2,FALSE)</f>
        <v>#N/A</v>
      </c>
      <c r="C101" s="196"/>
      <c r="D101" s="289"/>
      <c r="E101" s="173"/>
      <c r="F101" s="166"/>
      <c r="G101" s="169"/>
      <c r="H101" s="169"/>
      <c r="I101" s="192" t="str">
        <f t="shared" si="15"/>
        <v/>
      </c>
      <c r="J101" s="167" t="str">
        <f t="shared" si="16"/>
        <v/>
      </c>
      <c r="K101" s="5"/>
      <c r="L101" s="167" t="str">
        <f t="shared" si="12"/>
        <v/>
      </c>
      <c r="M101" s="5" t="e">
        <f t="shared" si="13"/>
        <v>#N/A</v>
      </c>
      <c r="N101" s="3" t="str">
        <f t="shared" si="14"/>
        <v/>
      </c>
    </row>
    <row r="102" spans="1:14" x14ac:dyDescent="0.2">
      <c r="A102" s="202"/>
      <c r="B102" s="204" t="e">
        <f>VLOOKUP(A102,Adr!A:B,2,FALSE)</f>
        <v>#N/A</v>
      </c>
      <c r="C102" s="196"/>
      <c r="D102" s="289"/>
      <c r="E102" s="230"/>
      <c r="F102" s="166"/>
      <c r="G102" s="169"/>
      <c r="H102" s="169"/>
      <c r="I102" s="192" t="str">
        <f t="shared" si="15"/>
        <v/>
      </c>
      <c r="J102" s="167" t="str">
        <f t="shared" si="16"/>
        <v/>
      </c>
      <c r="K102" s="5"/>
      <c r="L102" s="167" t="str">
        <f t="shared" si="12"/>
        <v/>
      </c>
      <c r="M102" s="5" t="e">
        <f t="shared" si="13"/>
        <v>#N/A</v>
      </c>
      <c r="N102" s="3" t="str">
        <f t="shared" si="14"/>
        <v/>
      </c>
    </row>
    <row r="103" spans="1:14" x14ac:dyDescent="0.2">
      <c r="A103" s="202"/>
      <c r="B103" s="204" t="e">
        <f>VLOOKUP(A103,Adr!A:B,2,FALSE)</f>
        <v>#N/A</v>
      </c>
      <c r="C103" s="185"/>
      <c r="D103" s="289"/>
      <c r="E103" s="173"/>
      <c r="F103" s="166"/>
      <c r="G103" s="169"/>
      <c r="H103" s="169"/>
      <c r="I103" s="192" t="str">
        <f t="shared" si="15"/>
        <v/>
      </c>
      <c r="J103" s="167" t="str">
        <f t="shared" si="16"/>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5"/>
        <v/>
      </c>
      <c r="J104" s="167" t="str">
        <f t="shared" si="16"/>
        <v/>
      </c>
      <c r="K104" s="5"/>
      <c r="L104" s="167" t="str">
        <f t="shared" si="12"/>
        <v/>
      </c>
      <c r="M104" s="5" t="e">
        <f t="shared" si="13"/>
        <v>#N/A</v>
      </c>
      <c r="N104" s="3" t="str">
        <f t="shared" si="14"/>
        <v/>
      </c>
    </row>
    <row r="105" spans="1:14" x14ac:dyDescent="0.2">
      <c r="A105" s="166"/>
      <c r="B105" s="204" t="e">
        <f>VLOOKUP(A105,Adr!A:B,2,FALSE)</f>
        <v>#N/A</v>
      </c>
      <c r="C105" s="185"/>
      <c r="D105" s="289"/>
      <c r="E105" s="173"/>
      <c r="F105" s="166"/>
      <c r="G105" s="169"/>
      <c r="H105" s="169"/>
      <c r="I105" s="192" t="str">
        <f t="shared" si="15"/>
        <v/>
      </c>
      <c r="J105" s="167" t="str">
        <f t="shared" si="16"/>
        <v/>
      </c>
      <c r="K105" s="5"/>
      <c r="L105" s="167" t="str">
        <f t="shared" si="12"/>
        <v/>
      </c>
      <c r="M105" s="5" t="e">
        <f t="shared" si="13"/>
        <v>#N/A</v>
      </c>
      <c r="N105" s="3" t="str">
        <f t="shared" si="14"/>
        <v/>
      </c>
    </row>
    <row r="106" spans="1:14" x14ac:dyDescent="0.2">
      <c r="A106" s="166"/>
      <c r="B106" s="204" t="e">
        <f>VLOOKUP(A106,Adr!A:B,2,FALSE)</f>
        <v>#N/A</v>
      </c>
      <c r="C106" s="196"/>
      <c r="D106" s="291"/>
      <c r="E106" s="230"/>
      <c r="F106" s="166"/>
      <c r="G106" s="169"/>
      <c r="H106" s="169"/>
      <c r="I106" s="192" t="str">
        <f t="shared" si="15"/>
        <v/>
      </c>
      <c r="J106" s="167" t="str">
        <f t="shared" si="16"/>
        <v/>
      </c>
      <c r="K106" s="5"/>
      <c r="L106" s="167" t="str">
        <f t="shared" si="12"/>
        <v/>
      </c>
      <c r="M106" s="5" t="e">
        <f t="shared" si="13"/>
        <v>#N/A</v>
      </c>
      <c r="N106" s="3" t="str">
        <f t="shared" si="14"/>
        <v/>
      </c>
    </row>
    <row r="107" spans="1:14" x14ac:dyDescent="0.2">
      <c r="A107" s="202"/>
      <c r="B107" s="204" t="e">
        <f>VLOOKUP(A107,Adr!A:B,2,FALSE)</f>
        <v>#N/A</v>
      </c>
      <c r="C107" s="185"/>
      <c r="D107" s="289"/>
      <c r="E107" s="173"/>
      <c r="F107" s="166"/>
      <c r="G107" s="169"/>
      <c r="H107" s="169"/>
      <c r="I107" s="192" t="str">
        <f t="shared" si="15"/>
        <v/>
      </c>
      <c r="J107" s="167" t="str">
        <f t="shared" si="16"/>
        <v/>
      </c>
      <c r="K107" s="5"/>
      <c r="L107" s="167" t="str">
        <f t="shared" si="12"/>
        <v/>
      </c>
      <c r="M107" s="5" t="e">
        <f t="shared" si="13"/>
        <v>#N/A</v>
      </c>
      <c r="N107" s="3" t="str">
        <f t="shared" si="14"/>
        <v/>
      </c>
    </row>
    <row r="108" spans="1:14" x14ac:dyDescent="0.2">
      <c r="A108" s="202"/>
      <c r="B108" s="204" t="e">
        <f>VLOOKUP(A108,Adr!A:B,2,FALSE)</f>
        <v>#N/A</v>
      </c>
      <c r="C108" s="185"/>
      <c r="D108" s="289"/>
      <c r="E108" s="230"/>
      <c r="F108" s="166"/>
      <c r="G108" s="169"/>
      <c r="H108" s="169"/>
      <c r="I108" s="192" t="str">
        <f t="shared" si="15"/>
        <v/>
      </c>
      <c r="J108" s="167" t="str">
        <f t="shared" si="16"/>
        <v/>
      </c>
      <c r="K108" s="5"/>
      <c r="L108" s="167" t="str">
        <f t="shared" si="12"/>
        <v/>
      </c>
      <c r="M108" s="5" t="e">
        <f t="shared" si="13"/>
        <v>#N/A</v>
      </c>
      <c r="N108" s="3" t="str">
        <f t="shared" si="14"/>
        <v/>
      </c>
    </row>
    <row r="109" spans="1:14" x14ac:dyDescent="0.2">
      <c r="A109" s="198"/>
      <c r="B109" s="204" t="e">
        <f>VLOOKUP(A109,Adr!A:B,2,FALSE)</f>
        <v>#N/A</v>
      </c>
      <c r="C109" s="185"/>
      <c r="D109" s="289"/>
      <c r="E109" s="173"/>
      <c r="F109" s="166"/>
      <c r="G109" s="169"/>
      <c r="H109" s="169"/>
      <c r="I109" s="192" t="str">
        <f t="shared" si="15"/>
        <v/>
      </c>
      <c r="J109" s="167" t="str">
        <f t="shared" si="16"/>
        <v/>
      </c>
      <c r="K109" s="5"/>
      <c r="L109" s="167" t="str">
        <f t="shared" si="12"/>
        <v/>
      </c>
      <c r="M109" s="5" t="e">
        <f t="shared" si="13"/>
        <v>#N/A</v>
      </c>
      <c r="N109" s="3" t="str">
        <f t="shared" si="14"/>
        <v/>
      </c>
    </row>
    <row r="110" spans="1:14" x14ac:dyDescent="0.2">
      <c r="A110" s="166"/>
      <c r="B110" s="204" t="e">
        <f>VLOOKUP(A110,Adr!A:B,2,FALSE)</f>
        <v>#N/A</v>
      </c>
      <c r="C110" s="196"/>
      <c r="D110" s="291"/>
      <c r="E110" s="230"/>
      <c r="F110" s="166"/>
      <c r="G110" s="169"/>
      <c r="H110" s="169"/>
      <c r="I110" s="192" t="str">
        <f t="shared" si="15"/>
        <v/>
      </c>
      <c r="J110" s="167" t="str">
        <f t="shared" si="16"/>
        <v/>
      </c>
      <c r="K110" s="5"/>
      <c r="L110" s="167" t="str">
        <f t="shared" si="12"/>
        <v/>
      </c>
      <c r="M110" s="5" t="e">
        <f t="shared" si="13"/>
        <v>#N/A</v>
      </c>
      <c r="N110" s="3" t="str">
        <f t="shared" si="14"/>
        <v/>
      </c>
    </row>
    <row r="111" spans="1:14" x14ac:dyDescent="0.2">
      <c r="A111" s="202"/>
      <c r="B111" s="204" t="e">
        <f>VLOOKUP(A111,Adr!A:B,2,FALSE)</f>
        <v>#N/A</v>
      </c>
      <c r="C111" s="196"/>
      <c r="D111" s="289"/>
      <c r="E111" s="173"/>
      <c r="F111" s="166"/>
      <c r="G111" s="169"/>
      <c r="H111" s="169"/>
      <c r="I111" s="192" t="str">
        <f t="shared" si="15"/>
        <v/>
      </c>
      <c r="J111" s="167" t="str">
        <f t="shared" si="16"/>
        <v/>
      </c>
      <c r="K111" s="5"/>
      <c r="L111" s="167" t="str">
        <f t="shared" si="12"/>
        <v/>
      </c>
      <c r="M111" s="5" t="e">
        <f t="shared" si="13"/>
        <v>#N/A</v>
      </c>
      <c r="N111" s="3" t="str">
        <f t="shared" si="14"/>
        <v/>
      </c>
    </row>
    <row r="112" spans="1:14" x14ac:dyDescent="0.2">
      <c r="A112" s="202"/>
      <c r="B112" s="204" t="e">
        <f>VLOOKUP(A112,Adr!A:B,2,FALSE)</f>
        <v>#N/A</v>
      </c>
      <c r="C112" s="185"/>
      <c r="D112" s="289"/>
      <c r="E112" s="230"/>
      <c r="F112" s="166"/>
      <c r="G112" s="169"/>
      <c r="H112" s="169"/>
      <c r="I112" s="192" t="str">
        <f t="shared" si="15"/>
        <v/>
      </c>
      <c r="J112" s="167" t="str">
        <f t="shared" si="16"/>
        <v/>
      </c>
      <c r="K112" s="5"/>
      <c r="L112" s="167" t="str">
        <f t="shared" si="12"/>
        <v/>
      </c>
      <c r="M112" s="5" t="e">
        <f t="shared" si="13"/>
        <v>#N/A</v>
      </c>
      <c r="N112" s="3" t="str">
        <f t="shared" si="14"/>
        <v/>
      </c>
    </row>
    <row r="113" spans="1:14" x14ac:dyDescent="0.2">
      <c r="A113" s="166"/>
      <c r="B113" s="204" t="e">
        <f>VLOOKUP(A113,Adr!A:B,2,FALSE)</f>
        <v>#N/A</v>
      </c>
      <c r="C113" s="196"/>
      <c r="D113" s="291"/>
      <c r="E113" s="173"/>
      <c r="F113" s="166"/>
      <c r="G113" s="169"/>
      <c r="H113" s="169"/>
      <c r="I113" s="192" t="str">
        <f t="shared" si="15"/>
        <v/>
      </c>
      <c r="J113" s="167" t="str">
        <f t="shared" si="16"/>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5"/>
        <v/>
      </c>
      <c r="J114" s="167" t="str">
        <f t="shared" si="16"/>
        <v/>
      </c>
      <c r="K114" s="5"/>
      <c r="L114" s="167" t="str">
        <f t="shared" si="12"/>
        <v/>
      </c>
      <c r="M114" s="5" t="e">
        <f t="shared" si="13"/>
        <v>#N/A</v>
      </c>
      <c r="N114" s="3" t="str">
        <f t="shared" si="14"/>
        <v/>
      </c>
    </row>
    <row r="115" spans="1:14" x14ac:dyDescent="0.2">
      <c r="A115" s="202"/>
      <c r="B115" s="204" t="e">
        <f>VLOOKUP(A115,Adr!A:B,2,FALSE)</f>
        <v>#N/A</v>
      </c>
      <c r="C115" s="185"/>
      <c r="D115" s="289"/>
      <c r="E115" s="173"/>
      <c r="F115" s="166"/>
      <c r="G115" s="169"/>
      <c r="H115" s="169"/>
      <c r="I115" s="192" t="str">
        <f t="shared" si="15"/>
        <v/>
      </c>
      <c r="J115" s="167" t="str">
        <f t="shared" si="16"/>
        <v/>
      </c>
      <c r="K115" s="5"/>
      <c r="L115" s="167" t="str">
        <f t="shared" si="12"/>
        <v/>
      </c>
      <c r="M115" s="5" t="e">
        <f t="shared" si="13"/>
        <v>#N/A</v>
      </c>
      <c r="N115" s="3" t="str">
        <f t="shared" si="14"/>
        <v/>
      </c>
    </row>
    <row r="116" spans="1:14" x14ac:dyDescent="0.2">
      <c r="A116" s="202"/>
      <c r="B116" s="204" t="e">
        <f>VLOOKUP(A116,Adr!A:B,2,FALSE)</f>
        <v>#N/A</v>
      </c>
      <c r="C116" s="169"/>
      <c r="D116" s="290"/>
      <c r="E116" s="230"/>
      <c r="F116" s="166"/>
      <c r="G116" s="169"/>
      <c r="H116" s="169"/>
      <c r="I116" s="192" t="str">
        <f t="shared" si="15"/>
        <v/>
      </c>
      <c r="J116" s="167" t="str">
        <f t="shared" si="16"/>
        <v/>
      </c>
      <c r="K116" s="5"/>
      <c r="L116" s="167" t="str">
        <f t="shared" si="12"/>
        <v/>
      </c>
      <c r="M116" s="5" t="e">
        <f t="shared" si="13"/>
        <v>#N/A</v>
      </c>
      <c r="N116" s="3" t="str">
        <f t="shared" si="14"/>
        <v/>
      </c>
    </row>
    <row r="117" spans="1:14" x14ac:dyDescent="0.2">
      <c r="A117" s="166"/>
      <c r="B117" s="204" t="e">
        <f>VLOOKUP(A117,Adr!A:B,2,FALSE)</f>
        <v>#N/A</v>
      </c>
      <c r="C117" s="196"/>
      <c r="D117" s="291"/>
      <c r="E117" s="173"/>
      <c r="F117" s="166"/>
      <c r="G117" s="169"/>
      <c r="H117" s="169"/>
      <c r="I117" s="192" t="str">
        <f t="shared" si="15"/>
        <v/>
      </c>
      <c r="J117" s="167" t="str">
        <f t="shared" si="16"/>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5"/>
        <v/>
      </c>
      <c r="J118" s="167" t="str">
        <f t="shared" si="16"/>
        <v/>
      </c>
      <c r="K118" s="5"/>
      <c r="L118" s="167" t="str">
        <f t="shared" si="12"/>
        <v/>
      </c>
      <c r="M118" s="5" t="e">
        <f t="shared" si="13"/>
        <v>#N/A</v>
      </c>
      <c r="N118" s="3" t="str">
        <f t="shared" si="14"/>
        <v/>
      </c>
    </row>
    <row r="119" spans="1:14" x14ac:dyDescent="0.2">
      <c r="A119" s="202"/>
      <c r="B119" s="204" t="e">
        <f>VLOOKUP(A119,Adr!A:B,2,FALSE)</f>
        <v>#N/A</v>
      </c>
      <c r="C119" s="185"/>
      <c r="D119" s="289"/>
      <c r="E119" s="173"/>
      <c r="F119" s="166"/>
      <c r="G119" s="169"/>
      <c r="H119" s="169"/>
      <c r="I119" s="192" t="str">
        <f t="shared" si="15"/>
        <v/>
      </c>
      <c r="J119" s="167" t="str">
        <f t="shared" si="16"/>
        <v/>
      </c>
      <c r="K119" s="5"/>
      <c r="L119" s="167" t="str">
        <f t="shared" si="12"/>
        <v/>
      </c>
      <c r="M119" s="5" t="e">
        <f t="shared" si="13"/>
        <v>#N/A</v>
      </c>
      <c r="N119" s="3" t="str">
        <f t="shared" si="14"/>
        <v/>
      </c>
    </row>
    <row r="120" spans="1:14" x14ac:dyDescent="0.2">
      <c r="A120" s="166"/>
      <c r="B120" s="204" t="e">
        <f>VLOOKUP(A120,Adr!A:B,2,FALSE)</f>
        <v>#N/A</v>
      </c>
      <c r="C120" s="196"/>
      <c r="D120" s="291"/>
      <c r="E120" s="230"/>
      <c r="F120" s="166"/>
      <c r="G120" s="169"/>
      <c r="H120" s="169"/>
      <c r="I120" s="192" t="str">
        <f t="shared" si="15"/>
        <v/>
      </c>
      <c r="J120" s="167" t="str">
        <f t="shared" si="16"/>
        <v/>
      </c>
      <c r="K120" s="5"/>
      <c r="L120" s="167" t="str">
        <f t="shared" si="12"/>
        <v/>
      </c>
      <c r="M120" s="5" t="e">
        <f t="shared" si="13"/>
        <v>#N/A</v>
      </c>
      <c r="N120" s="3" t="str">
        <f t="shared" si="14"/>
        <v/>
      </c>
    </row>
    <row r="121" spans="1:14" x14ac:dyDescent="0.2">
      <c r="A121" s="198"/>
      <c r="B121" s="204" t="e">
        <f>VLOOKUP(A121,Adr!A:B,2,FALSE)</f>
        <v>#N/A</v>
      </c>
      <c r="C121" s="185"/>
      <c r="D121" s="289"/>
      <c r="E121" s="173"/>
      <c r="F121" s="166"/>
      <c r="G121" s="169"/>
      <c r="H121" s="169"/>
      <c r="I121" s="192" t="str">
        <f t="shared" si="15"/>
        <v/>
      </c>
      <c r="J121" s="167" t="str">
        <f t="shared" si="16"/>
        <v/>
      </c>
      <c r="K121" s="5"/>
      <c r="L121" s="167" t="str">
        <f t="shared" si="12"/>
        <v/>
      </c>
      <c r="M121" s="5" t="e">
        <f t="shared" si="13"/>
        <v>#N/A</v>
      </c>
      <c r="N121" s="3" t="str">
        <f t="shared" si="14"/>
        <v/>
      </c>
    </row>
    <row r="122" spans="1:14" x14ac:dyDescent="0.2">
      <c r="A122" s="202"/>
      <c r="B122" s="204" t="e">
        <f>VLOOKUP(A122,Adr!A:B,2,FALSE)</f>
        <v>#N/A</v>
      </c>
      <c r="C122" s="185"/>
      <c r="D122" s="289"/>
      <c r="E122" s="230"/>
      <c r="F122" s="166"/>
      <c r="G122" s="169"/>
      <c r="H122" s="169"/>
      <c r="I122" s="192" t="str">
        <f t="shared" si="15"/>
        <v/>
      </c>
      <c r="J122" s="167" t="str">
        <f t="shared" si="16"/>
        <v/>
      </c>
      <c r="K122" s="5"/>
      <c r="L122" s="167" t="str">
        <f t="shared" si="12"/>
        <v/>
      </c>
      <c r="M122" s="5" t="e">
        <f t="shared" si="13"/>
        <v>#N/A</v>
      </c>
      <c r="N122" s="3" t="str">
        <f t="shared" si="14"/>
        <v/>
      </c>
    </row>
    <row r="123" spans="1:14" x14ac:dyDescent="0.2">
      <c r="A123" s="202"/>
      <c r="B123" s="204" t="e">
        <f>VLOOKUP(A123,Adr!A:B,2,FALSE)</f>
        <v>#N/A</v>
      </c>
      <c r="C123" s="185"/>
      <c r="D123" s="289"/>
      <c r="E123" s="173"/>
      <c r="F123" s="166"/>
      <c r="G123" s="169"/>
      <c r="H123" s="169"/>
      <c r="I123" s="192" t="str">
        <f t="shared" si="15"/>
        <v/>
      </c>
      <c r="J123" s="167" t="str">
        <f t="shared" si="16"/>
        <v/>
      </c>
      <c r="K123" s="5"/>
      <c r="L123" s="167" t="str">
        <f t="shared" si="12"/>
        <v/>
      </c>
      <c r="M123" s="5" t="e">
        <f t="shared" si="13"/>
        <v>#N/A</v>
      </c>
      <c r="N123" s="3" t="str">
        <f t="shared" si="14"/>
        <v/>
      </c>
    </row>
    <row r="124" spans="1:14" x14ac:dyDescent="0.2">
      <c r="A124" s="166"/>
      <c r="B124" s="204" t="e">
        <f>VLOOKUP(A124,Adr!A:B,2,FALSE)</f>
        <v>#N/A</v>
      </c>
      <c r="C124" s="196"/>
      <c r="D124" s="291"/>
      <c r="E124" s="230"/>
      <c r="F124" s="166"/>
      <c r="G124" s="169"/>
      <c r="H124" s="169"/>
      <c r="I124" s="192" t="str">
        <f t="shared" si="15"/>
        <v/>
      </c>
      <c r="J124" s="167" t="str">
        <f t="shared" si="16"/>
        <v/>
      </c>
      <c r="K124" s="5"/>
      <c r="L124" s="167" t="str">
        <f t="shared" si="12"/>
        <v/>
      </c>
      <c r="M124" s="5" t="e">
        <f t="shared" si="13"/>
        <v>#N/A</v>
      </c>
      <c r="N124" s="3" t="str">
        <f t="shared" si="14"/>
        <v/>
      </c>
    </row>
    <row r="125" spans="1:14" x14ac:dyDescent="0.2">
      <c r="A125" s="166"/>
      <c r="B125" s="204" t="e">
        <f>VLOOKUP(A125,Adr!A:B,2,FALSE)</f>
        <v>#N/A</v>
      </c>
      <c r="C125" s="196"/>
      <c r="D125" s="291"/>
      <c r="E125" s="173"/>
      <c r="F125" s="166"/>
      <c r="G125" s="169"/>
      <c r="H125" s="169"/>
      <c r="I125" s="192" t="str">
        <f t="shared" si="15"/>
        <v/>
      </c>
      <c r="J125" s="167" t="str">
        <f t="shared" si="16"/>
        <v/>
      </c>
      <c r="K125" s="5"/>
      <c r="L125" s="167" t="str">
        <f t="shared" si="12"/>
        <v/>
      </c>
      <c r="M125" s="5" t="e">
        <f t="shared" si="13"/>
        <v>#N/A</v>
      </c>
      <c r="N125" s="3" t="str">
        <f t="shared" si="14"/>
        <v/>
      </c>
    </row>
    <row r="126" spans="1:14" x14ac:dyDescent="0.2">
      <c r="A126" s="202"/>
      <c r="B126" s="204" t="e">
        <f>VLOOKUP(A126,Adr!A:B,2,FALSE)</f>
        <v>#N/A</v>
      </c>
      <c r="C126" s="196"/>
      <c r="D126" s="289"/>
      <c r="E126" s="230"/>
      <c r="F126" s="166"/>
      <c r="G126" s="169"/>
      <c r="H126" s="169"/>
      <c r="I126" s="192" t="str">
        <f t="shared" si="15"/>
        <v/>
      </c>
      <c r="J126" s="167" t="str">
        <f t="shared" si="16"/>
        <v/>
      </c>
      <c r="K126" s="5"/>
      <c r="L126" s="167" t="str">
        <f t="shared" si="12"/>
        <v/>
      </c>
      <c r="M126" s="5" t="e">
        <f t="shared" si="13"/>
        <v>#N/A</v>
      </c>
      <c r="N126" s="3" t="str">
        <f t="shared" si="14"/>
        <v/>
      </c>
    </row>
    <row r="127" spans="1:14" x14ac:dyDescent="0.2">
      <c r="A127" s="202"/>
      <c r="B127" s="204" t="e">
        <f>VLOOKUP(A127,Adr!A:B,2,FALSE)</f>
        <v>#N/A</v>
      </c>
      <c r="C127" s="196"/>
      <c r="D127" s="289"/>
      <c r="E127" s="173"/>
      <c r="F127" s="166"/>
      <c r="G127" s="169"/>
      <c r="H127" s="169"/>
      <c r="I127" s="192" t="str">
        <f t="shared" si="15"/>
        <v/>
      </c>
      <c r="J127" s="167" t="str">
        <f t="shared" si="16"/>
        <v/>
      </c>
      <c r="K127" s="5"/>
      <c r="L127" s="167" t="str">
        <f t="shared" si="12"/>
        <v/>
      </c>
      <c r="M127" s="5" t="e">
        <f t="shared" si="13"/>
        <v>#N/A</v>
      </c>
      <c r="N127" s="3" t="str">
        <f t="shared" si="14"/>
        <v/>
      </c>
    </row>
    <row r="128" spans="1:14" x14ac:dyDescent="0.2">
      <c r="A128" s="202"/>
      <c r="B128" s="204" t="e">
        <f>VLOOKUP(A128,Adr!A:B,2,FALSE)</f>
        <v>#N/A</v>
      </c>
      <c r="C128" s="185"/>
      <c r="D128" s="289"/>
      <c r="E128" s="230"/>
      <c r="F128" s="166"/>
      <c r="G128" s="169"/>
      <c r="H128" s="169"/>
      <c r="I128" s="192" t="str">
        <f t="shared" si="15"/>
        <v/>
      </c>
      <c r="J128" s="167" t="str">
        <f t="shared" si="16"/>
        <v/>
      </c>
      <c r="K128" s="5"/>
      <c r="L128" s="167" t="str">
        <f t="shared" si="12"/>
        <v/>
      </c>
      <c r="M128" s="5" t="e">
        <f t="shared" si="13"/>
        <v>#N/A</v>
      </c>
      <c r="N128" s="3" t="str">
        <f t="shared" si="14"/>
        <v/>
      </c>
    </row>
    <row r="129" spans="1:14" x14ac:dyDescent="0.2">
      <c r="A129" s="202"/>
      <c r="B129" s="204" t="e">
        <f>VLOOKUP(A129,Adr!A:B,2,FALSE)</f>
        <v>#N/A</v>
      </c>
      <c r="C129" s="185"/>
      <c r="D129" s="289"/>
      <c r="E129" s="173"/>
      <c r="F129" s="166"/>
      <c r="G129" s="169"/>
      <c r="H129" s="169"/>
      <c r="I129" s="192" t="str">
        <f t="shared" si="15"/>
        <v/>
      </c>
      <c r="J129" s="167" t="str">
        <f t="shared" si="16"/>
        <v/>
      </c>
      <c r="K129" s="5"/>
      <c r="L129" s="167" t="str">
        <f t="shared" si="12"/>
        <v/>
      </c>
      <c r="M129" s="5" t="e">
        <f t="shared" si="13"/>
        <v>#N/A</v>
      </c>
      <c r="N129" s="3" t="str">
        <f t="shared" si="14"/>
        <v/>
      </c>
    </row>
    <row r="130" spans="1:14" x14ac:dyDescent="0.2">
      <c r="A130" s="166"/>
      <c r="B130" s="204" t="e">
        <f>VLOOKUP(A130,Adr!A:B,2,FALSE)</f>
        <v>#N/A</v>
      </c>
      <c r="C130" s="169"/>
      <c r="D130" s="290"/>
      <c r="E130" s="230"/>
      <c r="F130" s="166"/>
      <c r="G130" s="169"/>
      <c r="H130" s="169"/>
      <c r="I130" s="192" t="str">
        <f t="shared" si="15"/>
        <v/>
      </c>
      <c r="J130" s="167" t="str">
        <f t="shared" si="16"/>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5"/>
        <v/>
      </c>
      <c r="J131" s="167" t="str">
        <f t="shared" si="16"/>
        <v/>
      </c>
      <c r="K131" s="5"/>
      <c r="L131" s="167" t="str">
        <f t="shared" si="12"/>
        <v/>
      </c>
      <c r="M131" s="5" t="e">
        <f t="shared" si="13"/>
        <v>#N/A</v>
      </c>
      <c r="N131" s="3" t="str">
        <f t="shared" si="14"/>
        <v/>
      </c>
    </row>
    <row r="132" spans="1:14" x14ac:dyDescent="0.2">
      <c r="A132" s="202"/>
      <c r="B132" s="204" t="e">
        <f>VLOOKUP(A132,Adr!A:B,2,FALSE)</f>
        <v>#N/A</v>
      </c>
      <c r="C132" s="169"/>
      <c r="D132" s="290"/>
      <c r="E132" s="230"/>
      <c r="F132" s="166"/>
      <c r="G132" s="169"/>
      <c r="H132" s="169"/>
      <c r="I132" s="192" t="str">
        <f t="shared" si="15"/>
        <v/>
      </c>
      <c r="J132" s="167" t="str">
        <f t="shared" si="16"/>
        <v/>
      </c>
      <c r="K132" s="5"/>
      <c r="L132" s="167" t="str">
        <f t="shared" si="12"/>
        <v/>
      </c>
      <c r="M132" s="5" t="e">
        <f t="shared" si="13"/>
        <v>#N/A</v>
      </c>
      <c r="N132" s="3" t="str">
        <f t="shared" si="14"/>
        <v/>
      </c>
    </row>
    <row r="133" spans="1:14" x14ac:dyDescent="0.2">
      <c r="A133" s="178"/>
      <c r="B133" s="204" t="e">
        <f>VLOOKUP(A133,Adr!A:B,2,FALSE)</f>
        <v>#N/A</v>
      </c>
      <c r="C133" s="196"/>
      <c r="D133" s="289"/>
      <c r="E133" s="173"/>
      <c r="F133" s="166"/>
      <c r="G133" s="169"/>
      <c r="H133" s="169"/>
      <c r="I133" s="192" t="str">
        <f t="shared" si="15"/>
        <v/>
      </c>
      <c r="J133" s="167" t="str">
        <f t="shared" si="16"/>
        <v/>
      </c>
      <c r="K133" s="5"/>
      <c r="L133" s="167" t="str">
        <f t="shared" si="12"/>
        <v/>
      </c>
      <c r="M133" s="5" t="e">
        <f t="shared" si="13"/>
        <v>#N/A</v>
      </c>
      <c r="N133" s="3" t="str">
        <f t="shared" si="14"/>
        <v/>
      </c>
    </row>
    <row r="134" spans="1:14" x14ac:dyDescent="0.2">
      <c r="A134" s="202"/>
      <c r="B134" s="204" t="e">
        <f>VLOOKUP(A134,Adr!A:B,2,FALSE)</f>
        <v>#N/A</v>
      </c>
      <c r="C134" s="185"/>
      <c r="D134" s="289"/>
      <c r="E134" s="230"/>
      <c r="F134" s="166"/>
      <c r="G134" s="169"/>
      <c r="H134" s="169"/>
      <c r="I134" s="192" t="str">
        <f t="shared" si="15"/>
        <v/>
      </c>
      <c r="J134" s="167" t="str">
        <f t="shared" si="16"/>
        <v/>
      </c>
      <c r="K134" s="5"/>
      <c r="L134" s="167" t="str">
        <f t="shared" si="12"/>
        <v/>
      </c>
      <c r="M134" s="5" t="e">
        <f t="shared" si="13"/>
        <v>#N/A</v>
      </c>
      <c r="N134" s="3" t="str">
        <f t="shared" si="14"/>
        <v/>
      </c>
    </row>
    <row r="135" spans="1:14" x14ac:dyDescent="0.2">
      <c r="A135" s="202"/>
      <c r="B135" s="204" t="e">
        <f>VLOOKUP(A135,Adr!A:B,2,FALSE)</f>
        <v>#N/A</v>
      </c>
      <c r="C135" s="185"/>
      <c r="D135" s="289"/>
      <c r="E135" s="173"/>
      <c r="F135" s="166"/>
      <c r="G135" s="169"/>
      <c r="H135" s="169"/>
      <c r="I135" s="192" t="str">
        <f t="shared" si="15"/>
        <v/>
      </c>
      <c r="J135" s="167" t="str">
        <f t="shared" si="16"/>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5"/>
        <v/>
      </c>
      <c r="J136" s="167" t="str">
        <f t="shared" si="16"/>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5"/>
        <v/>
      </c>
      <c r="J137" s="167" t="str">
        <f t="shared" si="16"/>
        <v/>
      </c>
      <c r="K137" s="5"/>
      <c r="L137" s="167" t="str">
        <f t="shared" si="12"/>
        <v/>
      </c>
      <c r="M137" s="5" t="e">
        <f t="shared" si="13"/>
        <v>#N/A</v>
      </c>
      <c r="N137" s="3" t="str">
        <f t="shared" si="14"/>
        <v/>
      </c>
    </row>
    <row r="138" spans="1:14" x14ac:dyDescent="0.2">
      <c r="A138" s="178"/>
      <c r="B138" s="204" t="e">
        <f>VLOOKUP(A138,Adr!A:B,2,FALSE)</f>
        <v>#N/A</v>
      </c>
      <c r="C138" s="196"/>
      <c r="D138" s="291"/>
      <c r="E138" s="230"/>
      <c r="F138" s="166"/>
      <c r="G138" s="169"/>
      <c r="H138" s="169"/>
      <c r="I138" s="192" t="str">
        <f t="shared" si="15"/>
        <v/>
      </c>
      <c r="J138" s="167" t="str">
        <f t="shared" si="16"/>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5"/>
        <v/>
      </c>
      <c r="J139" s="167" t="str">
        <f t="shared" si="16"/>
        <v/>
      </c>
      <c r="K139" s="5"/>
      <c r="L139" s="167" t="str">
        <f t="shared" si="12"/>
        <v/>
      </c>
      <c r="M139" s="5" t="e">
        <f t="shared" si="13"/>
        <v>#N/A</v>
      </c>
      <c r="N139" s="3" t="str">
        <f t="shared" si="14"/>
        <v/>
      </c>
    </row>
    <row r="140" spans="1:14" x14ac:dyDescent="0.2">
      <c r="A140" s="202"/>
      <c r="B140" s="204" t="e">
        <f>VLOOKUP(A140,Adr!A:B,2,FALSE)</f>
        <v>#N/A</v>
      </c>
      <c r="C140" s="185"/>
      <c r="D140" s="289"/>
      <c r="E140" s="230"/>
      <c r="F140" s="166"/>
      <c r="G140" s="169"/>
      <c r="H140" s="169"/>
      <c r="I140" s="192" t="str">
        <f t="shared" si="15"/>
        <v/>
      </c>
      <c r="J140" s="167" t="str">
        <f t="shared" si="16"/>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5"/>
        <v/>
      </c>
      <c r="J141" s="167" t="str">
        <f t="shared" si="16"/>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5"/>
        <v/>
      </c>
      <c r="J142" s="167" t="str">
        <f t="shared" si="16"/>
        <v/>
      </c>
      <c r="K142" s="5"/>
      <c r="L142" s="167" t="str">
        <f t="shared" si="12"/>
        <v/>
      </c>
      <c r="M142" s="5" t="e">
        <f t="shared" si="13"/>
        <v>#N/A</v>
      </c>
      <c r="N142" s="3" t="str">
        <f t="shared" si="14"/>
        <v/>
      </c>
    </row>
    <row r="143" spans="1:14" x14ac:dyDescent="0.2">
      <c r="A143" s="202"/>
      <c r="B143" s="204" t="e">
        <f>VLOOKUP(A143,Adr!A:B,2,FALSE)</f>
        <v>#N/A</v>
      </c>
      <c r="C143" s="169"/>
      <c r="D143" s="290"/>
      <c r="E143" s="173"/>
      <c r="F143" s="166"/>
      <c r="G143" s="169"/>
      <c r="H143" s="169"/>
      <c r="I143" s="192" t="str">
        <f t="shared" si="15"/>
        <v/>
      </c>
      <c r="J143" s="167" t="str">
        <f t="shared" si="16"/>
        <v/>
      </c>
      <c r="K143" s="5"/>
      <c r="L143" s="167" t="str">
        <f t="shared" si="12"/>
        <v/>
      </c>
      <c r="M143" s="5" t="e">
        <f t="shared" si="13"/>
        <v>#N/A</v>
      </c>
      <c r="N143" s="3" t="str">
        <f t="shared" si="14"/>
        <v/>
      </c>
    </row>
    <row r="144" spans="1:14" x14ac:dyDescent="0.2">
      <c r="A144" s="182"/>
      <c r="B144" s="204" t="e">
        <f>VLOOKUP(A144,Adr!A:B,2,FALSE)</f>
        <v>#N/A</v>
      </c>
      <c r="C144" s="185"/>
      <c r="D144" s="289"/>
      <c r="E144" s="230"/>
      <c r="F144" s="166"/>
      <c r="G144" s="169"/>
      <c r="H144" s="169"/>
      <c r="I144" s="192" t="str">
        <f t="shared" si="15"/>
        <v/>
      </c>
      <c r="J144" s="167" t="str">
        <f t="shared" si="16"/>
        <v/>
      </c>
      <c r="K144" s="5"/>
      <c r="L144" s="167" t="str">
        <f t="shared" si="12"/>
        <v/>
      </c>
      <c r="M144" s="5" t="e">
        <f t="shared" si="13"/>
        <v>#N/A</v>
      </c>
      <c r="N144" s="3" t="str">
        <f t="shared" si="14"/>
        <v/>
      </c>
    </row>
    <row r="145" spans="1:14" x14ac:dyDescent="0.2">
      <c r="A145" s="166"/>
      <c r="B145" s="204" t="e">
        <f>VLOOKUP(A145,Adr!A:B,2,FALSE)</f>
        <v>#N/A</v>
      </c>
      <c r="C145" s="196"/>
      <c r="D145" s="291"/>
      <c r="E145" s="173"/>
      <c r="F145" s="166"/>
      <c r="G145" s="169"/>
      <c r="H145" s="169"/>
      <c r="I145" s="192" t="str">
        <f t="shared" si="15"/>
        <v/>
      </c>
      <c r="J145" s="167" t="str">
        <f t="shared" si="16"/>
        <v/>
      </c>
      <c r="K145" s="5"/>
      <c r="L145" s="167" t="str">
        <f t="shared" si="12"/>
        <v/>
      </c>
      <c r="M145" s="5" t="e">
        <f t="shared" si="13"/>
        <v>#N/A</v>
      </c>
      <c r="N145" s="3" t="str">
        <f t="shared" si="14"/>
        <v/>
      </c>
    </row>
    <row r="146" spans="1:14" x14ac:dyDescent="0.2">
      <c r="A146" s="202"/>
      <c r="B146" s="204" t="e">
        <f>VLOOKUP(A146,Adr!A:B,2,FALSE)</f>
        <v>#N/A</v>
      </c>
      <c r="C146" s="185"/>
      <c r="D146" s="289"/>
      <c r="E146" s="230"/>
      <c r="F146" s="166"/>
      <c r="G146" s="169"/>
      <c r="H146" s="169"/>
      <c r="I146" s="192" t="str">
        <f t="shared" si="15"/>
        <v/>
      </c>
      <c r="J146" s="167" t="str">
        <f t="shared" si="16"/>
        <v/>
      </c>
      <c r="K146" s="5"/>
      <c r="L146" s="167" t="str">
        <f t="shared" si="12"/>
        <v/>
      </c>
      <c r="M146" s="5" t="e">
        <f t="shared" si="13"/>
        <v>#N/A</v>
      </c>
      <c r="N146" s="3" t="str">
        <f t="shared" si="14"/>
        <v/>
      </c>
    </row>
    <row r="147" spans="1:14" x14ac:dyDescent="0.2">
      <c r="A147" s="202"/>
      <c r="B147" s="204" t="e">
        <f>VLOOKUP(A147,Adr!A:B,2,FALSE)</f>
        <v>#N/A</v>
      </c>
      <c r="C147" s="169"/>
      <c r="D147" s="290"/>
      <c r="E147" s="173"/>
      <c r="F147" s="166"/>
      <c r="G147" s="169"/>
      <c r="H147" s="169"/>
      <c r="I147" s="192" t="str">
        <f t="shared" si="15"/>
        <v/>
      </c>
      <c r="J147" s="167" t="str">
        <f t="shared" si="16"/>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5"/>
        <v/>
      </c>
      <c r="J148" s="167" t="str">
        <f t="shared" si="16"/>
        <v/>
      </c>
      <c r="K148" s="5"/>
      <c r="L148" s="167" t="str">
        <f t="shared" ref="L148:L206" si="17">A148&amp;G148&amp;H148</f>
        <v/>
      </c>
      <c r="M148" s="5" t="e">
        <f t="shared" ref="M148:M206" si="18">B148&amp;F148&amp;H148&amp;C148</f>
        <v>#N/A</v>
      </c>
      <c r="N148" s="3" t="str">
        <f t="shared" ref="N148:N206" si="19">+I148&amp;H148</f>
        <v/>
      </c>
    </row>
    <row r="149" spans="1:14" x14ac:dyDescent="0.2">
      <c r="A149" s="202"/>
      <c r="B149" s="204" t="e">
        <f>VLOOKUP(A149,Adr!A:B,2,FALSE)</f>
        <v>#N/A</v>
      </c>
      <c r="C149" s="185"/>
      <c r="D149" s="289"/>
      <c r="E149" s="173"/>
      <c r="F149" s="166"/>
      <c r="G149" s="169"/>
      <c r="H149" s="169"/>
      <c r="I149" s="192" t="str">
        <f t="shared" si="15"/>
        <v/>
      </c>
      <c r="J149" s="167" t="str">
        <f t="shared" si="16"/>
        <v/>
      </c>
      <c r="K149" s="5"/>
      <c r="L149" s="167" t="str">
        <f t="shared" si="17"/>
        <v/>
      </c>
      <c r="M149" s="5" t="e">
        <f t="shared" si="18"/>
        <v>#N/A</v>
      </c>
      <c r="N149" s="3" t="str">
        <f t="shared" si="19"/>
        <v/>
      </c>
    </row>
    <row r="150" spans="1:14" x14ac:dyDescent="0.2">
      <c r="A150" s="198"/>
      <c r="B150" s="204" t="e">
        <f>VLOOKUP(A150,Adr!A:B,2,FALSE)</f>
        <v>#N/A</v>
      </c>
      <c r="C150" s="185"/>
      <c r="D150" s="289"/>
      <c r="E150" s="230"/>
      <c r="F150" s="166"/>
      <c r="G150" s="169"/>
      <c r="H150" s="169"/>
      <c r="I150" s="192" t="str">
        <f t="shared" si="15"/>
        <v/>
      </c>
      <c r="J150" s="167" t="str">
        <f t="shared" si="16"/>
        <v/>
      </c>
      <c r="K150" s="5"/>
      <c r="L150" s="167" t="str">
        <f t="shared" si="17"/>
        <v/>
      </c>
      <c r="M150" s="5" t="e">
        <f t="shared" si="18"/>
        <v>#N/A</v>
      </c>
      <c r="N150" s="3" t="str">
        <f t="shared" si="19"/>
        <v/>
      </c>
    </row>
    <row r="151" spans="1:14" x14ac:dyDescent="0.2">
      <c r="A151" s="202"/>
      <c r="B151" s="204" t="e">
        <f>VLOOKUP(A151,Adr!A:B,2,FALSE)</f>
        <v>#N/A</v>
      </c>
      <c r="C151" s="185"/>
      <c r="D151" s="289"/>
      <c r="E151" s="173"/>
      <c r="F151" s="166"/>
      <c r="G151" s="169"/>
      <c r="H151" s="169"/>
      <c r="I151" s="192" t="str">
        <f t="shared" si="15"/>
        <v/>
      </c>
      <c r="J151" s="167" t="str">
        <f t="shared" si="16"/>
        <v/>
      </c>
      <c r="K151" s="5"/>
      <c r="L151" s="167" t="str">
        <f t="shared" si="17"/>
        <v/>
      </c>
      <c r="M151" s="5" t="e">
        <f t="shared" si="18"/>
        <v>#N/A</v>
      </c>
      <c r="N151" s="3" t="str">
        <f t="shared" si="19"/>
        <v/>
      </c>
    </row>
    <row r="152" spans="1:14" x14ac:dyDescent="0.2">
      <c r="A152" s="202"/>
      <c r="B152" s="204" t="e">
        <f>VLOOKUP(A152,Adr!A:B,2,FALSE)</f>
        <v>#N/A</v>
      </c>
      <c r="C152" s="196"/>
      <c r="D152" s="291"/>
      <c r="E152" s="230"/>
      <c r="F152" s="166"/>
      <c r="G152" s="169"/>
      <c r="H152" s="169"/>
      <c r="I152" s="192" t="str">
        <f t="shared" si="15"/>
        <v/>
      </c>
      <c r="J152" s="167" t="str">
        <f t="shared" si="16"/>
        <v/>
      </c>
      <c r="K152" s="5"/>
      <c r="L152" s="167" t="str">
        <f t="shared" si="17"/>
        <v/>
      </c>
      <c r="M152" s="5" t="e">
        <f t="shared" si="18"/>
        <v>#N/A</v>
      </c>
      <c r="N152" s="3" t="str">
        <f t="shared" si="19"/>
        <v/>
      </c>
    </row>
    <row r="153" spans="1:14" x14ac:dyDescent="0.2">
      <c r="A153" s="166"/>
      <c r="B153" s="204" t="e">
        <f>VLOOKUP(A153,Adr!A:B,2,FALSE)</f>
        <v>#N/A</v>
      </c>
      <c r="C153" s="196"/>
      <c r="D153" s="291"/>
      <c r="E153" s="173"/>
      <c r="F153" s="166"/>
      <c r="G153" s="169"/>
      <c r="H153" s="169"/>
      <c r="I153" s="192" t="str">
        <f t="shared" si="15"/>
        <v/>
      </c>
      <c r="J153" s="167" t="str">
        <f t="shared" si="16"/>
        <v/>
      </c>
      <c r="K153" s="5"/>
      <c r="L153" s="167" t="str">
        <f t="shared" si="17"/>
        <v/>
      </c>
      <c r="M153" s="5" t="e">
        <f t="shared" si="18"/>
        <v>#N/A</v>
      </c>
      <c r="N153" s="3" t="str">
        <f t="shared" si="19"/>
        <v/>
      </c>
    </row>
    <row r="154" spans="1:14" x14ac:dyDescent="0.2">
      <c r="A154" s="202"/>
      <c r="B154" s="204" t="e">
        <f>VLOOKUP(A154,Adr!A:B,2,FALSE)</f>
        <v>#N/A</v>
      </c>
      <c r="C154" s="185"/>
      <c r="D154" s="289"/>
      <c r="E154" s="230"/>
      <c r="F154" s="166"/>
      <c r="G154" s="169"/>
      <c r="H154" s="169"/>
      <c r="I154" s="192" t="str">
        <f t="shared" si="15"/>
        <v/>
      </c>
      <c r="J154" s="167" t="str">
        <f t="shared" si="16"/>
        <v/>
      </c>
      <c r="K154" s="5"/>
      <c r="L154" s="167" t="str">
        <f t="shared" si="17"/>
        <v/>
      </c>
      <c r="M154" s="5" t="e">
        <f t="shared" si="18"/>
        <v>#N/A</v>
      </c>
      <c r="N154" s="3" t="str">
        <f t="shared" si="19"/>
        <v/>
      </c>
    </row>
    <row r="155" spans="1:14" x14ac:dyDescent="0.2">
      <c r="A155" s="198"/>
      <c r="B155" s="204" t="e">
        <f>VLOOKUP(A155,Adr!A:B,2,FALSE)</f>
        <v>#N/A</v>
      </c>
      <c r="C155" s="185"/>
      <c r="D155" s="289"/>
      <c r="E155" s="173"/>
      <c r="F155" s="166"/>
      <c r="G155" s="169"/>
      <c r="H155" s="169"/>
      <c r="I155" s="192" t="str">
        <f t="shared" si="15"/>
        <v/>
      </c>
      <c r="J155" s="167" t="str">
        <f t="shared" si="16"/>
        <v/>
      </c>
      <c r="K155" s="5"/>
      <c r="L155" s="167" t="str">
        <f t="shared" si="17"/>
        <v/>
      </c>
      <c r="M155" s="5" t="e">
        <f t="shared" si="18"/>
        <v>#N/A</v>
      </c>
      <c r="N155" s="3" t="str">
        <f t="shared" si="19"/>
        <v/>
      </c>
    </row>
    <row r="156" spans="1:14" x14ac:dyDescent="0.2">
      <c r="A156" s="202"/>
      <c r="B156" s="204" t="e">
        <f>VLOOKUP(A156,Adr!A:B,2,FALSE)</f>
        <v>#N/A</v>
      </c>
      <c r="C156" s="185"/>
      <c r="D156" s="289"/>
      <c r="E156" s="230"/>
      <c r="F156" s="166"/>
      <c r="G156" s="169"/>
      <c r="H156" s="169"/>
      <c r="I156" s="192" t="str">
        <f t="shared" si="15"/>
        <v/>
      </c>
      <c r="J156" s="167" t="str">
        <f t="shared" si="16"/>
        <v/>
      </c>
      <c r="K156" s="5"/>
      <c r="L156" s="167" t="str">
        <f t="shared" si="17"/>
        <v/>
      </c>
      <c r="M156" s="5" t="e">
        <f t="shared" si="18"/>
        <v>#N/A</v>
      </c>
      <c r="N156" s="3" t="str">
        <f t="shared" si="19"/>
        <v/>
      </c>
    </row>
    <row r="157" spans="1:14" x14ac:dyDescent="0.2">
      <c r="A157" s="166"/>
      <c r="B157" s="204" t="e">
        <f>VLOOKUP(A157,Adr!A:B,2,FALSE)</f>
        <v>#N/A</v>
      </c>
      <c r="C157" s="196"/>
      <c r="D157" s="291"/>
      <c r="E157" s="173"/>
      <c r="F157" s="166"/>
      <c r="G157" s="169"/>
      <c r="H157" s="169"/>
      <c r="I157" s="192" t="str">
        <f t="shared" si="15"/>
        <v/>
      </c>
      <c r="J157" s="167" t="str">
        <f t="shared" si="16"/>
        <v/>
      </c>
      <c r="K157" s="5"/>
      <c r="L157" s="167" t="str">
        <f t="shared" si="17"/>
        <v/>
      </c>
      <c r="M157" s="5" t="e">
        <f t="shared" si="18"/>
        <v>#N/A</v>
      </c>
      <c r="N157" s="3" t="str">
        <f t="shared" si="19"/>
        <v/>
      </c>
    </row>
    <row r="158" spans="1:14" x14ac:dyDescent="0.2">
      <c r="A158" s="166"/>
      <c r="B158" s="204" t="e">
        <f>VLOOKUP(A158,Adr!A:B,2,FALSE)</f>
        <v>#N/A</v>
      </c>
      <c r="C158" s="169"/>
      <c r="D158" s="290"/>
      <c r="E158" s="230"/>
      <c r="F158" s="166"/>
      <c r="G158" s="169"/>
      <c r="H158" s="169"/>
      <c r="I158" s="192" t="str">
        <f t="shared" ref="I158:I221" si="20">A158&amp;F158</f>
        <v/>
      </c>
      <c r="J158" s="167" t="str">
        <f t="shared" ref="J158:J221" si="21">A158&amp;G158</f>
        <v/>
      </c>
      <c r="K158" s="5"/>
      <c r="L158" s="167" t="str">
        <f t="shared" si="17"/>
        <v/>
      </c>
      <c r="M158" s="5" t="e">
        <f t="shared" si="18"/>
        <v>#N/A</v>
      </c>
      <c r="N158" s="3" t="str">
        <f t="shared" si="19"/>
        <v/>
      </c>
    </row>
    <row r="159" spans="1:14" x14ac:dyDescent="0.2">
      <c r="A159" s="166"/>
      <c r="B159" s="204" t="e">
        <f>VLOOKUP(A159,Adr!A:B,2,FALSE)</f>
        <v>#N/A</v>
      </c>
      <c r="C159" s="196"/>
      <c r="D159" s="291"/>
      <c r="E159" s="173"/>
      <c r="F159" s="166"/>
      <c r="G159" s="169"/>
      <c r="H159" s="169"/>
      <c r="I159" s="192" t="str">
        <f t="shared" si="20"/>
        <v/>
      </c>
      <c r="J159" s="167" t="str">
        <f t="shared" si="21"/>
        <v/>
      </c>
      <c r="K159" s="5"/>
      <c r="L159" s="167" t="str">
        <f t="shared" si="17"/>
        <v/>
      </c>
      <c r="M159" s="5" t="e">
        <f t="shared" si="18"/>
        <v>#N/A</v>
      </c>
      <c r="N159" s="3" t="str">
        <f t="shared" si="19"/>
        <v/>
      </c>
    </row>
    <row r="160" spans="1:14" x14ac:dyDescent="0.2">
      <c r="A160" s="182"/>
      <c r="B160" s="204" t="e">
        <f>VLOOKUP(A160,Adr!A:B,2,FALSE)</f>
        <v>#N/A</v>
      </c>
      <c r="C160" s="185"/>
      <c r="D160" s="289"/>
      <c r="E160" s="230"/>
      <c r="F160" s="166"/>
      <c r="G160" s="169"/>
      <c r="H160" s="169"/>
      <c r="I160" s="192" t="str">
        <f t="shared" si="20"/>
        <v/>
      </c>
      <c r="J160" s="167" t="str">
        <f t="shared" si="21"/>
        <v/>
      </c>
      <c r="K160" s="5"/>
      <c r="L160" s="167" t="str">
        <f t="shared" si="17"/>
        <v/>
      </c>
      <c r="M160" s="5" t="e">
        <f t="shared" si="18"/>
        <v>#N/A</v>
      </c>
      <c r="N160" s="3" t="str">
        <f t="shared" si="19"/>
        <v/>
      </c>
    </row>
    <row r="161" spans="1:14" x14ac:dyDescent="0.2">
      <c r="A161" s="166"/>
      <c r="B161" s="204" t="e">
        <f>VLOOKUP(A161,Adr!A:B,2,FALSE)</f>
        <v>#N/A</v>
      </c>
      <c r="C161" s="197"/>
      <c r="D161" s="292"/>
      <c r="E161" s="173"/>
      <c r="F161" s="166"/>
      <c r="G161" s="169"/>
      <c r="H161" s="169"/>
      <c r="I161" s="192" t="str">
        <f t="shared" si="20"/>
        <v/>
      </c>
      <c r="J161" s="167" t="str">
        <f t="shared" si="21"/>
        <v/>
      </c>
      <c r="K161" s="5"/>
      <c r="L161" s="167" t="str">
        <f t="shared" si="17"/>
        <v/>
      </c>
      <c r="M161" s="5" t="e">
        <f t="shared" si="18"/>
        <v>#N/A</v>
      </c>
      <c r="N161" s="3" t="str">
        <f t="shared" si="19"/>
        <v/>
      </c>
    </row>
    <row r="162" spans="1:14" x14ac:dyDescent="0.2">
      <c r="A162" s="198"/>
      <c r="B162" s="204" t="e">
        <f>VLOOKUP(A162,Adr!A:B,2,FALSE)</f>
        <v>#N/A</v>
      </c>
      <c r="C162" s="169"/>
      <c r="D162" s="290"/>
      <c r="E162" s="230"/>
      <c r="F162" s="166"/>
      <c r="G162" s="169"/>
      <c r="H162" s="169"/>
      <c r="I162" s="192" t="str">
        <f t="shared" si="20"/>
        <v/>
      </c>
      <c r="J162" s="167" t="str">
        <f t="shared" si="21"/>
        <v/>
      </c>
      <c r="K162" s="5"/>
      <c r="L162" s="167" t="str">
        <f t="shared" si="17"/>
        <v/>
      </c>
      <c r="M162" s="5" t="e">
        <f t="shared" si="18"/>
        <v>#N/A</v>
      </c>
      <c r="N162" s="3" t="str">
        <f t="shared" si="19"/>
        <v/>
      </c>
    </row>
    <row r="163" spans="1:14" x14ac:dyDescent="0.2">
      <c r="A163" s="202"/>
      <c r="B163" s="204" t="e">
        <f>VLOOKUP(A163,Adr!A:B,2,FALSE)</f>
        <v>#N/A</v>
      </c>
      <c r="C163" s="185"/>
      <c r="D163" s="289"/>
      <c r="E163" s="173"/>
      <c r="F163" s="166"/>
      <c r="G163" s="169"/>
      <c r="H163" s="169"/>
      <c r="I163" s="192" t="str">
        <f t="shared" si="20"/>
        <v/>
      </c>
      <c r="J163" s="167" t="str">
        <f t="shared" si="21"/>
        <v/>
      </c>
      <c r="K163" s="5"/>
      <c r="L163" s="167" t="str">
        <f t="shared" si="17"/>
        <v/>
      </c>
      <c r="M163" s="5" t="e">
        <f t="shared" si="18"/>
        <v>#N/A</v>
      </c>
      <c r="N163" s="3" t="str">
        <f t="shared" si="19"/>
        <v/>
      </c>
    </row>
    <row r="164" spans="1:14" x14ac:dyDescent="0.2">
      <c r="A164" s="166"/>
      <c r="B164" s="204" t="e">
        <f>VLOOKUP(A164,Adr!A:B,2,FALSE)</f>
        <v>#N/A</v>
      </c>
      <c r="C164" s="196"/>
      <c r="D164" s="291"/>
      <c r="E164" s="230"/>
      <c r="F164" s="166"/>
      <c r="G164" s="169"/>
      <c r="H164" s="169"/>
      <c r="I164" s="192" t="str">
        <f t="shared" si="20"/>
        <v/>
      </c>
      <c r="J164" s="167" t="str">
        <f t="shared" si="21"/>
        <v/>
      </c>
      <c r="K164" s="5"/>
      <c r="L164" s="167" t="str">
        <f t="shared" si="17"/>
        <v/>
      </c>
      <c r="M164" s="5" t="e">
        <f t="shared" si="18"/>
        <v>#N/A</v>
      </c>
      <c r="N164" s="3" t="str">
        <f t="shared" si="19"/>
        <v/>
      </c>
    </row>
    <row r="165" spans="1:14" x14ac:dyDescent="0.2">
      <c r="A165" s="202"/>
      <c r="B165" s="204" t="e">
        <f>VLOOKUP(A165,Adr!A:B,2,FALSE)</f>
        <v>#N/A</v>
      </c>
      <c r="C165" s="196"/>
      <c r="D165" s="289"/>
      <c r="E165" s="173"/>
      <c r="F165" s="166"/>
      <c r="G165" s="169"/>
      <c r="H165" s="169"/>
      <c r="I165" s="192" t="str">
        <f t="shared" si="20"/>
        <v/>
      </c>
      <c r="J165" s="167" t="str">
        <f t="shared" si="21"/>
        <v/>
      </c>
      <c r="K165" s="5"/>
      <c r="L165" s="167" t="str">
        <f t="shared" si="17"/>
        <v/>
      </c>
      <c r="M165" s="5" t="e">
        <f t="shared" si="18"/>
        <v>#N/A</v>
      </c>
      <c r="N165" s="3" t="str">
        <f t="shared" si="19"/>
        <v/>
      </c>
    </row>
    <row r="166" spans="1:14" x14ac:dyDescent="0.2">
      <c r="A166" s="178"/>
      <c r="B166" s="204" t="e">
        <f>VLOOKUP(A166,Adr!A:B,2,FALSE)</f>
        <v>#N/A</v>
      </c>
      <c r="C166" s="169"/>
      <c r="D166" s="290"/>
      <c r="E166" s="230"/>
      <c r="F166" s="166"/>
      <c r="G166" s="169"/>
      <c r="H166" s="169"/>
      <c r="I166" s="192" t="str">
        <f t="shared" si="20"/>
        <v/>
      </c>
      <c r="J166" s="167" t="str">
        <f t="shared" si="21"/>
        <v/>
      </c>
      <c r="K166" s="5"/>
      <c r="L166" s="167" t="str">
        <f t="shared" si="17"/>
        <v/>
      </c>
      <c r="M166" s="5" t="e">
        <f t="shared" si="18"/>
        <v>#N/A</v>
      </c>
      <c r="N166" s="3" t="str">
        <f t="shared" si="19"/>
        <v/>
      </c>
    </row>
    <row r="167" spans="1:14" x14ac:dyDescent="0.2">
      <c r="A167" s="198"/>
      <c r="B167" s="204" t="e">
        <f>VLOOKUP(A167,Adr!A:B,2,FALSE)</f>
        <v>#N/A</v>
      </c>
      <c r="C167" s="185"/>
      <c r="D167" s="289"/>
      <c r="E167" s="173"/>
      <c r="F167" s="166"/>
      <c r="G167" s="169"/>
      <c r="H167" s="169"/>
      <c r="I167" s="192" t="str">
        <f t="shared" si="20"/>
        <v/>
      </c>
      <c r="J167" s="167" t="str">
        <f t="shared" si="21"/>
        <v/>
      </c>
      <c r="K167" s="5"/>
      <c r="L167" s="167" t="str">
        <f t="shared" si="17"/>
        <v/>
      </c>
      <c r="M167" s="5" t="e">
        <f t="shared" si="18"/>
        <v>#N/A</v>
      </c>
      <c r="N167" s="3" t="str">
        <f t="shared" si="19"/>
        <v/>
      </c>
    </row>
    <row r="168" spans="1:14" x14ac:dyDescent="0.2">
      <c r="A168" s="202"/>
      <c r="B168" s="204" t="e">
        <f>VLOOKUP(A168,Adr!A:B,2,FALSE)</f>
        <v>#N/A</v>
      </c>
      <c r="C168" s="185"/>
      <c r="D168" s="289"/>
      <c r="E168" s="230"/>
      <c r="F168" s="166"/>
      <c r="G168" s="169"/>
      <c r="H168" s="169"/>
      <c r="I168" s="192" t="str">
        <f t="shared" si="20"/>
        <v/>
      </c>
      <c r="J168" s="167" t="str">
        <f t="shared" si="21"/>
        <v/>
      </c>
      <c r="K168" s="5"/>
      <c r="L168" s="167" t="str">
        <f t="shared" si="17"/>
        <v/>
      </c>
      <c r="M168" s="5" t="e">
        <f t="shared" si="18"/>
        <v>#N/A</v>
      </c>
      <c r="N168" s="3" t="str">
        <f t="shared" si="19"/>
        <v/>
      </c>
    </row>
    <row r="169" spans="1:14" x14ac:dyDescent="0.2">
      <c r="A169" s="166"/>
      <c r="B169" s="204" t="e">
        <f>VLOOKUP(A169,Adr!A:B,2,FALSE)</f>
        <v>#N/A</v>
      </c>
      <c r="C169" s="196"/>
      <c r="D169" s="291"/>
      <c r="E169" s="173"/>
      <c r="F169" s="166"/>
      <c r="G169" s="169"/>
      <c r="H169" s="169"/>
      <c r="I169" s="192" t="str">
        <f t="shared" si="20"/>
        <v/>
      </c>
      <c r="J169" s="167" t="str">
        <f t="shared" si="21"/>
        <v/>
      </c>
      <c r="K169" s="5"/>
      <c r="L169" s="167" t="str">
        <f t="shared" si="17"/>
        <v/>
      </c>
      <c r="M169" s="5" t="e">
        <f t="shared" si="18"/>
        <v>#N/A</v>
      </c>
      <c r="N169" s="3" t="str">
        <f t="shared" si="19"/>
        <v/>
      </c>
    </row>
    <row r="170" spans="1:14" x14ac:dyDescent="0.2">
      <c r="A170" s="202"/>
      <c r="B170" s="204" t="e">
        <f>VLOOKUP(A170,Adr!A:B,2,FALSE)</f>
        <v>#N/A</v>
      </c>
      <c r="C170" s="169"/>
      <c r="D170" s="290"/>
      <c r="E170" s="230"/>
      <c r="F170" s="166"/>
      <c r="G170" s="169"/>
      <c r="H170" s="169"/>
      <c r="I170" s="192" t="str">
        <f t="shared" si="20"/>
        <v/>
      </c>
      <c r="J170" s="167" t="str">
        <f t="shared" si="21"/>
        <v/>
      </c>
      <c r="K170" s="5"/>
      <c r="L170" s="167" t="str">
        <f t="shared" si="17"/>
        <v/>
      </c>
      <c r="M170" s="5" t="e">
        <f t="shared" si="18"/>
        <v>#N/A</v>
      </c>
      <c r="N170" s="3" t="str">
        <f t="shared" si="19"/>
        <v/>
      </c>
    </row>
    <row r="171" spans="1:14" x14ac:dyDescent="0.2">
      <c r="A171" s="202"/>
      <c r="B171" s="204" t="e">
        <f>VLOOKUP(A171,Adr!A:B,2,FALSE)</f>
        <v>#N/A</v>
      </c>
      <c r="C171" s="185"/>
      <c r="D171" s="289"/>
      <c r="E171" s="173"/>
      <c r="F171" s="166"/>
      <c r="G171" s="169"/>
      <c r="H171" s="169"/>
      <c r="I171" s="192" t="str">
        <f t="shared" si="20"/>
        <v/>
      </c>
      <c r="J171" s="167" t="str">
        <f t="shared" si="21"/>
        <v/>
      </c>
      <c r="K171" s="5"/>
      <c r="L171" s="167" t="str">
        <f t="shared" si="17"/>
        <v/>
      </c>
      <c r="M171" s="5" t="e">
        <f t="shared" si="18"/>
        <v>#N/A</v>
      </c>
      <c r="N171" s="3" t="str">
        <f t="shared" si="19"/>
        <v/>
      </c>
    </row>
    <row r="172" spans="1:14" x14ac:dyDescent="0.2">
      <c r="A172" s="178"/>
      <c r="B172" s="204" t="e">
        <f>VLOOKUP(A172,Adr!A:B,2,FALSE)</f>
        <v>#N/A</v>
      </c>
      <c r="C172" s="190"/>
      <c r="D172" s="290"/>
      <c r="E172" s="230"/>
      <c r="F172" s="166"/>
      <c r="G172" s="169"/>
      <c r="H172" s="169"/>
      <c r="I172" s="192" t="str">
        <f t="shared" si="20"/>
        <v/>
      </c>
      <c r="J172" s="167" t="str">
        <f t="shared" si="21"/>
        <v/>
      </c>
      <c r="K172" s="5"/>
      <c r="L172" s="167" t="str">
        <f t="shared" si="17"/>
        <v/>
      </c>
      <c r="M172" s="5" t="e">
        <f t="shared" si="18"/>
        <v>#N/A</v>
      </c>
      <c r="N172" s="3" t="str">
        <f t="shared" si="19"/>
        <v/>
      </c>
    </row>
    <row r="173" spans="1:14" x14ac:dyDescent="0.2">
      <c r="A173" s="202"/>
      <c r="B173" s="204" t="e">
        <f>VLOOKUP(A173,Adr!A:B,2,FALSE)</f>
        <v>#N/A</v>
      </c>
      <c r="C173" s="185"/>
      <c r="D173" s="289"/>
      <c r="E173" s="173"/>
      <c r="F173" s="166"/>
      <c r="G173" s="169"/>
      <c r="H173" s="169"/>
      <c r="I173" s="192" t="str">
        <f t="shared" si="20"/>
        <v/>
      </c>
      <c r="J173" s="167" t="str">
        <f t="shared" si="21"/>
        <v/>
      </c>
      <c r="K173" s="5"/>
      <c r="L173" s="167" t="str">
        <f t="shared" si="17"/>
        <v/>
      </c>
      <c r="M173" s="5" t="e">
        <f t="shared" si="18"/>
        <v>#N/A</v>
      </c>
      <c r="N173" s="3" t="str">
        <f t="shared" si="19"/>
        <v/>
      </c>
    </row>
    <row r="174" spans="1:14" x14ac:dyDescent="0.2">
      <c r="A174" s="166"/>
      <c r="B174" s="204" t="e">
        <f>VLOOKUP(A174,Adr!A:B,2,FALSE)</f>
        <v>#N/A</v>
      </c>
      <c r="C174" s="196"/>
      <c r="D174" s="291"/>
      <c r="E174" s="230"/>
      <c r="F174" s="166"/>
      <c r="G174" s="169"/>
      <c r="H174" s="169"/>
      <c r="I174" s="192" t="str">
        <f t="shared" si="20"/>
        <v/>
      </c>
      <c r="J174" s="167" t="str">
        <f t="shared" si="21"/>
        <v/>
      </c>
      <c r="K174" s="5"/>
      <c r="L174" s="167" t="str">
        <f t="shared" si="17"/>
        <v/>
      </c>
      <c r="M174" s="5" t="e">
        <f t="shared" si="18"/>
        <v>#N/A</v>
      </c>
      <c r="N174" s="3" t="str">
        <f t="shared" si="19"/>
        <v/>
      </c>
    </row>
    <row r="175" spans="1:14" x14ac:dyDescent="0.2">
      <c r="A175" s="166"/>
      <c r="B175" s="204" t="e">
        <f>VLOOKUP(A175,Adr!A:B,2,FALSE)</f>
        <v>#N/A</v>
      </c>
      <c r="C175" s="196"/>
      <c r="D175" s="291"/>
      <c r="E175" s="173"/>
      <c r="F175" s="166"/>
      <c r="G175" s="169"/>
      <c r="H175" s="169"/>
      <c r="I175" s="192" t="str">
        <f t="shared" si="20"/>
        <v/>
      </c>
      <c r="J175" s="167" t="str">
        <f t="shared" si="21"/>
        <v/>
      </c>
      <c r="K175" s="5"/>
      <c r="L175" s="167" t="str">
        <f t="shared" si="17"/>
        <v/>
      </c>
      <c r="M175" s="5" t="e">
        <f t="shared" si="18"/>
        <v>#N/A</v>
      </c>
      <c r="N175" s="3" t="str">
        <f t="shared" si="19"/>
        <v/>
      </c>
    </row>
    <row r="176" spans="1:14" x14ac:dyDescent="0.2">
      <c r="A176" s="166"/>
      <c r="B176" s="204" t="e">
        <f>VLOOKUP(A176,Adr!A:B,2,FALSE)</f>
        <v>#N/A</v>
      </c>
      <c r="C176" s="196"/>
      <c r="D176" s="291"/>
      <c r="E176" s="230"/>
      <c r="F176" s="166"/>
      <c r="G176" s="169"/>
      <c r="H176" s="169"/>
      <c r="I176" s="192" t="str">
        <f t="shared" si="20"/>
        <v/>
      </c>
      <c r="J176" s="167" t="str">
        <f t="shared" si="21"/>
        <v/>
      </c>
      <c r="K176" s="5"/>
      <c r="L176" s="167" t="str">
        <f t="shared" si="17"/>
        <v/>
      </c>
      <c r="M176" s="5" t="e">
        <f t="shared" si="18"/>
        <v>#N/A</v>
      </c>
      <c r="N176" s="3" t="str">
        <f t="shared" si="19"/>
        <v/>
      </c>
    </row>
    <row r="177" spans="1:14" x14ac:dyDescent="0.2">
      <c r="A177" s="202"/>
      <c r="B177" s="204" t="e">
        <f>VLOOKUP(A177,Adr!A:B,2,FALSE)</f>
        <v>#N/A</v>
      </c>
      <c r="C177" s="185"/>
      <c r="D177" s="289"/>
      <c r="E177" s="173"/>
      <c r="F177" s="166"/>
      <c r="G177" s="169"/>
      <c r="H177" s="169"/>
      <c r="I177" s="192" t="str">
        <f t="shared" si="20"/>
        <v/>
      </c>
      <c r="J177" s="167" t="str">
        <f t="shared" si="21"/>
        <v/>
      </c>
      <c r="K177" s="5"/>
      <c r="L177" s="167" t="str">
        <f t="shared" si="17"/>
        <v/>
      </c>
      <c r="M177" s="5" t="e">
        <f t="shared" si="18"/>
        <v>#N/A</v>
      </c>
      <c r="N177" s="3" t="str">
        <f t="shared" si="19"/>
        <v/>
      </c>
    </row>
    <row r="178" spans="1:14" x14ac:dyDescent="0.2">
      <c r="A178" s="202"/>
      <c r="B178" s="204" t="e">
        <f>VLOOKUP(A178,Adr!A:B,2,FALSE)</f>
        <v>#N/A</v>
      </c>
      <c r="C178" s="196"/>
      <c r="D178" s="289"/>
      <c r="E178" s="230"/>
      <c r="F178" s="166"/>
      <c r="G178" s="169"/>
      <c r="H178" s="169"/>
      <c r="I178" s="192" t="str">
        <f t="shared" si="20"/>
        <v/>
      </c>
      <c r="J178" s="167" t="str">
        <f t="shared" si="21"/>
        <v/>
      </c>
      <c r="K178" s="5"/>
      <c r="L178" s="167" t="str">
        <f t="shared" si="17"/>
        <v/>
      </c>
      <c r="M178" s="5" t="e">
        <f t="shared" si="18"/>
        <v>#N/A</v>
      </c>
      <c r="N178" s="3" t="str">
        <f t="shared" si="19"/>
        <v/>
      </c>
    </row>
    <row r="179" spans="1:14" x14ac:dyDescent="0.2">
      <c r="A179" s="198"/>
      <c r="B179" s="204" t="e">
        <f>VLOOKUP(A179,Adr!A:B,2,FALSE)</f>
        <v>#N/A</v>
      </c>
      <c r="C179" s="169"/>
      <c r="D179" s="290"/>
      <c r="E179" s="173"/>
      <c r="F179" s="166"/>
      <c r="G179" s="169"/>
      <c r="H179" s="169"/>
      <c r="I179" s="192" t="str">
        <f t="shared" si="20"/>
        <v/>
      </c>
      <c r="J179" s="167" t="str">
        <f t="shared" si="21"/>
        <v/>
      </c>
      <c r="K179" s="5"/>
      <c r="L179" s="167" t="str">
        <f t="shared" si="17"/>
        <v/>
      </c>
      <c r="M179" s="5" t="e">
        <f t="shared" si="18"/>
        <v>#N/A</v>
      </c>
      <c r="N179" s="3" t="str">
        <f t="shared" si="19"/>
        <v/>
      </c>
    </row>
    <row r="180" spans="1:14" x14ac:dyDescent="0.2">
      <c r="A180" s="198"/>
      <c r="B180" s="204" t="e">
        <f>VLOOKUP(A180,Adr!A:B,2,FALSE)</f>
        <v>#N/A</v>
      </c>
      <c r="C180" s="190"/>
      <c r="D180" s="290"/>
      <c r="E180" s="230"/>
      <c r="F180" s="166"/>
      <c r="G180" s="169"/>
      <c r="H180" s="169"/>
      <c r="I180" s="192" t="str">
        <f t="shared" si="20"/>
        <v/>
      </c>
      <c r="J180" s="167" t="str">
        <f t="shared" si="21"/>
        <v/>
      </c>
      <c r="K180" s="5"/>
      <c r="L180" s="167" t="str">
        <f t="shared" si="17"/>
        <v/>
      </c>
      <c r="M180" s="5" t="e">
        <f t="shared" si="18"/>
        <v>#N/A</v>
      </c>
      <c r="N180" s="3" t="str">
        <f t="shared" si="19"/>
        <v/>
      </c>
    </row>
    <row r="181" spans="1:14" x14ac:dyDescent="0.2">
      <c r="A181" s="198"/>
      <c r="B181" s="204" t="e">
        <f>VLOOKUP(A181,Adr!A:B,2,FALSE)</f>
        <v>#N/A</v>
      </c>
      <c r="C181" s="185"/>
      <c r="D181" s="289"/>
      <c r="E181" s="173"/>
      <c r="F181" s="166"/>
      <c r="G181" s="169"/>
      <c r="H181" s="169"/>
      <c r="I181" s="192" t="str">
        <f t="shared" si="20"/>
        <v/>
      </c>
      <c r="J181" s="167" t="str">
        <f t="shared" si="21"/>
        <v/>
      </c>
      <c r="K181" s="5"/>
      <c r="L181" s="167" t="str">
        <f t="shared" si="17"/>
        <v/>
      </c>
      <c r="M181" s="5" t="e">
        <f t="shared" si="18"/>
        <v>#N/A</v>
      </c>
      <c r="N181" s="3" t="str">
        <f t="shared" si="19"/>
        <v/>
      </c>
    </row>
    <row r="182" spans="1:14" x14ac:dyDescent="0.2">
      <c r="A182" s="166"/>
      <c r="B182" s="204" t="e">
        <f>VLOOKUP(A182,Adr!A:B,2,FALSE)</f>
        <v>#N/A</v>
      </c>
      <c r="C182" s="185"/>
      <c r="D182" s="289"/>
      <c r="E182" s="230"/>
      <c r="F182" s="166"/>
      <c r="G182" s="169"/>
      <c r="H182" s="169"/>
      <c r="I182" s="192" t="str">
        <f t="shared" si="20"/>
        <v/>
      </c>
      <c r="J182" s="167" t="str">
        <f t="shared" si="21"/>
        <v/>
      </c>
      <c r="K182" s="5"/>
      <c r="L182" s="167" t="str">
        <f t="shared" si="17"/>
        <v/>
      </c>
      <c r="M182" s="5" t="e">
        <f t="shared" si="18"/>
        <v>#N/A</v>
      </c>
      <c r="N182" s="3" t="str">
        <f t="shared" si="19"/>
        <v/>
      </c>
    </row>
    <row r="183" spans="1:14" x14ac:dyDescent="0.2">
      <c r="A183" s="166"/>
      <c r="B183" s="204" t="e">
        <f>VLOOKUP(A183,Adr!A:B,2,FALSE)</f>
        <v>#N/A</v>
      </c>
      <c r="C183" s="196"/>
      <c r="D183" s="291"/>
      <c r="E183" s="173"/>
      <c r="F183" s="166"/>
      <c r="G183" s="169"/>
      <c r="H183" s="169"/>
      <c r="I183" s="192" t="str">
        <f t="shared" si="20"/>
        <v/>
      </c>
      <c r="J183" s="167" t="str">
        <f t="shared" si="21"/>
        <v/>
      </c>
      <c r="K183" s="5"/>
      <c r="L183" s="167" t="str">
        <f t="shared" si="17"/>
        <v/>
      </c>
      <c r="M183" s="5" t="e">
        <f t="shared" si="18"/>
        <v>#N/A</v>
      </c>
      <c r="N183" s="3" t="str">
        <f t="shared" si="19"/>
        <v/>
      </c>
    </row>
    <row r="184" spans="1:14" x14ac:dyDescent="0.2">
      <c r="A184" s="202"/>
      <c r="B184" s="204" t="e">
        <f>VLOOKUP(A184,Adr!A:B,2,FALSE)</f>
        <v>#N/A</v>
      </c>
      <c r="C184" s="169"/>
      <c r="D184" s="290"/>
      <c r="E184" s="230"/>
      <c r="F184" s="166"/>
      <c r="G184" s="169"/>
      <c r="H184" s="169"/>
      <c r="I184" s="192" t="str">
        <f t="shared" si="20"/>
        <v/>
      </c>
      <c r="J184" s="167" t="str">
        <f t="shared" si="21"/>
        <v/>
      </c>
      <c r="K184" s="5"/>
      <c r="L184" s="167" t="str">
        <f t="shared" si="17"/>
        <v/>
      </c>
      <c r="M184" s="5" t="e">
        <f t="shared" si="18"/>
        <v>#N/A</v>
      </c>
      <c r="N184" s="3" t="str">
        <f t="shared" si="19"/>
        <v/>
      </c>
    </row>
    <row r="185" spans="1:14" x14ac:dyDescent="0.2">
      <c r="A185" s="198"/>
      <c r="B185" s="204" t="e">
        <f>VLOOKUP(A185,Adr!A:B,2,FALSE)</f>
        <v>#N/A</v>
      </c>
      <c r="C185" s="196"/>
      <c r="D185" s="289"/>
      <c r="E185" s="173"/>
      <c r="F185" s="166"/>
      <c r="G185" s="169"/>
      <c r="H185" s="169"/>
      <c r="I185" s="192" t="str">
        <f t="shared" si="20"/>
        <v/>
      </c>
      <c r="J185" s="167" t="str">
        <f t="shared" si="21"/>
        <v/>
      </c>
      <c r="K185" s="5"/>
      <c r="L185" s="167" t="str">
        <f t="shared" si="17"/>
        <v/>
      </c>
      <c r="M185" s="5" t="e">
        <f t="shared" si="18"/>
        <v>#N/A</v>
      </c>
      <c r="N185" s="3" t="str">
        <f t="shared" si="19"/>
        <v/>
      </c>
    </row>
    <row r="186" spans="1:14" x14ac:dyDescent="0.2">
      <c r="A186" s="198"/>
      <c r="B186" s="204" t="e">
        <f>VLOOKUP(A186,Adr!A:B,2,FALSE)</f>
        <v>#N/A</v>
      </c>
      <c r="C186" s="196"/>
      <c r="D186" s="289"/>
      <c r="E186" s="230"/>
      <c r="F186" s="166"/>
      <c r="G186" s="169"/>
      <c r="H186" s="169"/>
      <c r="I186" s="192" t="str">
        <f t="shared" si="20"/>
        <v/>
      </c>
      <c r="J186" s="167" t="str">
        <f t="shared" si="21"/>
        <v/>
      </c>
      <c r="K186" s="5"/>
      <c r="L186" s="167" t="str">
        <f t="shared" si="17"/>
        <v/>
      </c>
      <c r="M186" s="5" t="e">
        <f t="shared" si="18"/>
        <v>#N/A</v>
      </c>
      <c r="N186" s="3" t="str">
        <f t="shared" si="19"/>
        <v/>
      </c>
    </row>
    <row r="187" spans="1:14" x14ac:dyDescent="0.2">
      <c r="A187" s="202"/>
      <c r="B187" s="204" t="e">
        <f>VLOOKUP(A187,Adr!A:B,2,FALSE)</f>
        <v>#N/A</v>
      </c>
      <c r="C187" s="185"/>
      <c r="D187" s="289"/>
      <c r="E187" s="173"/>
      <c r="F187" s="166"/>
      <c r="G187" s="169"/>
      <c r="H187" s="169"/>
      <c r="I187" s="192" t="str">
        <f t="shared" si="20"/>
        <v/>
      </c>
      <c r="J187" s="167" t="str">
        <f t="shared" si="21"/>
        <v/>
      </c>
      <c r="K187" s="5"/>
      <c r="L187" s="167" t="str">
        <f t="shared" si="17"/>
        <v/>
      </c>
      <c r="M187" s="5" t="e">
        <f t="shared" si="18"/>
        <v>#N/A</v>
      </c>
      <c r="N187" s="3" t="str">
        <f t="shared" si="19"/>
        <v/>
      </c>
    </row>
    <row r="188" spans="1:14" x14ac:dyDescent="0.2">
      <c r="A188" s="202"/>
      <c r="B188" s="204" t="e">
        <f>VLOOKUP(A188,Adr!A:B,2,FALSE)</f>
        <v>#N/A</v>
      </c>
      <c r="C188" s="185"/>
      <c r="D188" s="289"/>
      <c r="E188" s="230"/>
      <c r="F188" s="166"/>
      <c r="G188" s="169"/>
      <c r="H188" s="169"/>
      <c r="I188" s="192" t="str">
        <f t="shared" si="20"/>
        <v/>
      </c>
      <c r="J188" s="167" t="str">
        <f t="shared" si="21"/>
        <v/>
      </c>
      <c r="K188" s="5"/>
      <c r="L188" s="167" t="str">
        <f t="shared" si="17"/>
        <v/>
      </c>
      <c r="M188" s="5" t="e">
        <f t="shared" si="18"/>
        <v>#N/A</v>
      </c>
      <c r="N188" s="3" t="str">
        <f t="shared" si="19"/>
        <v/>
      </c>
    </row>
    <row r="189" spans="1:14" x14ac:dyDescent="0.2">
      <c r="A189" s="202"/>
      <c r="B189" s="204" t="e">
        <f>VLOOKUP(A189,Adr!A:B,2,FALSE)</f>
        <v>#N/A</v>
      </c>
      <c r="C189" s="169"/>
      <c r="D189" s="290"/>
      <c r="E189" s="173"/>
      <c r="F189" s="166"/>
      <c r="G189" s="169"/>
      <c r="H189" s="169"/>
      <c r="I189" s="192" t="str">
        <f t="shared" si="20"/>
        <v/>
      </c>
      <c r="J189" s="167" t="str">
        <f t="shared" si="21"/>
        <v/>
      </c>
      <c r="K189" s="5"/>
      <c r="L189" s="167" t="str">
        <f t="shared" si="17"/>
        <v/>
      </c>
      <c r="M189" s="5" t="e">
        <f t="shared" si="18"/>
        <v>#N/A</v>
      </c>
      <c r="N189" s="3" t="str">
        <f t="shared" si="19"/>
        <v/>
      </c>
    </row>
    <row r="190" spans="1:14" x14ac:dyDescent="0.2">
      <c r="A190" s="198"/>
      <c r="B190" s="204" t="e">
        <f>VLOOKUP(A190,Adr!A:B,2,FALSE)</f>
        <v>#N/A</v>
      </c>
      <c r="C190" s="169"/>
      <c r="D190" s="290"/>
      <c r="E190" s="230"/>
      <c r="F190" s="166"/>
      <c r="G190" s="169"/>
      <c r="H190" s="169"/>
      <c r="I190" s="192" t="str">
        <f t="shared" si="20"/>
        <v/>
      </c>
      <c r="J190" s="167" t="str">
        <f t="shared" si="21"/>
        <v/>
      </c>
      <c r="K190" s="5"/>
      <c r="L190" s="167" t="str">
        <f t="shared" si="17"/>
        <v/>
      </c>
      <c r="M190" s="5" t="e">
        <f t="shared" si="18"/>
        <v>#N/A</v>
      </c>
      <c r="N190" s="3" t="str">
        <f t="shared" si="19"/>
        <v/>
      </c>
    </row>
    <row r="191" spans="1:14" x14ac:dyDescent="0.2">
      <c r="A191" s="202"/>
      <c r="B191" s="204" t="e">
        <f>VLOOKUP(A191,Adr!A:B,2,FALSE)</f>
        <v>#N/A</v>
      </c>
      <c r="C191" s="185"/>
      <c r="D191" s="289"/>
      <c r="E191" s="173"/>
      <c r="F191" s="166"/>
      <c r="G191" s="169"/>
      <c r="H191" s="169"/>
      <c r="I191" s="192" t="str">
        <f t="shared" si="20"/>
        <v/>
      </c>
      <c r="J191" s="167" t="str">
        <f t="shared" si="21"/>
        <v/>
      </c>
      <c r="K191" s="5"/>
      <c r="L191" s="167" t="str">
        <f t="shared" si="17"/>
        <v/>
      </c>
      <c r="M191" s="5" t="e">
        <f t="shared" si="18"/>
        <v>#N/A</v>
      </c>
      <c r="N191" s="3" t="str">
        <f t="shared" si="19"/>
        <v/>
      </c>
    </row>
    <row r="192" spans="1:14" x14ac:dyDescent="0.2">
      <c r="A192" s="182"/>
      <c r="B192" s="204" t="e">
        <f>VLOOKUP(A192,Adr!A:B,2,FALSE)</f>
        <v>#N/A</v>
      </c>
      <c r="C192" s="196"/>
      <c r="D192" s="291"/>
      <c r="E192" s="230"/>
      <c r="F192" s="166"/>
      <c r="G192" s="169"/>
      <c r="H192" s="169"/>
      <c r="I192" s="192" t="str">
        <f t="shared" si="20"/>
        <v/>
      </c>
      <c r="J192" s="167" t="str">
        <f t="shared" si="21"/>
        <v/>
      </c>
      <c r="K192" s="5"/>
      <c r="L192" s="167" t="str">
        <f t="shared" si="17"/>
        <v/>
      </c>
      <c r="M192" s="5" t="e">
        <f t="shared" si="18"/>
        <v>#N/A</v>
      </c>
      <c r="N192" s="3" t="str">
        <f t="shared" si="19"/>
        <v/>
      </c>
    </row>
    <row r="193" spans="1:14" x14ac:dyDescent="0.2">
      <c r="A193" s="202"/>
      <c r="B193" s="204" t="e">
        <f>VLOOKUP(A193,Adr!A:B,2,FALSE)</f>
        <v>#N/A</v>
      </c>
      <c r="C193" s="196"/>
      <c r="D193" s="291"/>
      <c r="E193" s="173"/>
      <c r="F193" s="166"/>
      <c r="G193" s="169"/>
      <c r="H193" s="169"/>
      <c r="I193" s="192" t="str">
        <f t="shared" si="20"/>
        <v/>
      </c>
      <c r="J193" s="167" t="str">
        <f t="shared" si="21"/>
        <v/>
      </c>
      <c r="K193" s="5"/>
      <c r="L193" s="167" t="str">
        <f t="shared" si="17"/>
        <v/>
      </c>
      <c r="M193" s="5" t="e">
        <f t="shared" si="18"/>
        <v>#N/A</v>
      </c>
      <c r="N193" s="3" t="str">
        <f t="shared" si="19"/>
        <v/>
      </c>
    </row>
    <row r="194" spans="1:14" x14ac:dyDescent="0.2">
      <c r="A194" s="198"/>
      <c r="B194" s="204" t="e">
        <f>VLOOKUP(A194,Adr!A:B,2,FALSE)</f>
        <v>#N/A</v>
      </c>
      <c r="C194" s="169"/>
      <c r="D194" s="290"/>
      <c r="E194" s="230"/>
      <c r="F194" s="166"/>
      <c r="G194" s="169"/>
      <c r="H194" s="169"/>
      <c r="I194" s="192" t="str">
        <f t="shared" si="20"/>
        <v/>
      </c>
      <c r="J194" s="167" t="str">
        <f t="shared" si="21"/>
        <v/>
      </c>
      <c r="K194" s="5"/>
      <c r="L194" s="167" t="str">
        <f t="shared" si="17"/>
        <v/>
      </c>
      <c r="M194" s="5" t="e">
        <f t="shared" si="18"/>
        <v>#N/A</v>
      </c>
      <c r="N194" s="3" t="str">
        <f t="shared" si="19"/>
        <v/>
      </c>
    </row>
    <row r="195" spans="1:14" x14ac:dyDescent="0.2">
      <c r="A195" s="166"/>
      <c r="B195" s="204" t="e">
        <f>VLOOKUP(A195,Adr!A:B,2,FALSE)</f>
        <v>#N/A</v>
      </c>
      <c r="C195" s="196"/>
      <c r="D195" s="291"/>
      <c r="E195" s="173"/>
      <c r="F195" s="166"/>
      <c r="G195" s="169"/>
      <c r="H195" s="169"/>
      <c r="I195" s="192" t="str">
        <f t="shared" si="20"/>
        <v/>
      </c>
      <c r="J195" s="167" t="str">
        <f t="shared" si="21"/>
        <v/>
      </c>
      <c r="K195" s="5"/>
      <c r="L195" s="167" t="str">
        <f t="shared" si="17"/>
        <v/>
      </c>
      <c r="M195" s="5" t="e">
        <f t="shared" si="18"/>
        <v>#N/A</v>
      </c>
      <c r="N195" s="3" t="str">
        <f t="shared" si="19"/>
        <v/>
      </c>
    </row>
    <row r="196" spans="1:14" x14ac:dyDescent="0.2">
      <c r="A196" s="166"/>
      <c r="B196" s="204" t="e">
        <f>VLOOKUP(A196,Adr!A:B,2,FALSE)</f>
        <v>#N/A</v>
      </c>
      <c r="C196" s="196"/>
      <c r="D196" s="291"/>
      <c r="E196" s="230"/>
      <c r="F196" s="166"/>
      <c r="G196" s="169"/>
      <c r="H196" s="169"/>
      <c r="I196" s="192" t="str">
        <f t="shared" si="20"/>
        <v/>
      </c>
      <c r="J196" s="167" t="str">
        <f t="shared" si="21"/>
        <v/>
      </c>
      <c r="K196" s="5"/>
      <c r="L196" s="167" t="str">
        <f t="shared" si="17"/>
        <v/>
      </c>
      <c r="M196" s="5" t="e">
        <f t="shared" si="18"/>
        <v>#N/A</v>
      </c>
      <c r="N196" s="3" t="str">
        <f t="shared" si="19"/>
        <v/>
      </c>
    </row>
    <row r="197" spans="1:14" x14ac:dyDescent="0.2">
      <c r="A197" s="182"/>
      <c r="B197" s="204" t="e">
        <f>VLOOKUP(A197,Adr!A:B,2,FALSE)</f>
        <v>#N/A</v>
      </c>
      <c r="C197" s="185"/>
      <c r="D197" s="289"/>
      <c r="E197" s="173"/>
      <c r="F197" s="166"/>
      <c r="G197" s="169"/>
      <c r="H197" s="169"/>
      <c r="I197" s="192" t="str">
        <f t="shared" si="20"/>
        <v/>
      </c>
      <c r="J197" s="167" t="str">
        <f t="shared" si="21"/>
        <v/>
      </c>
      <c r="K197" s="5"/>
      <c r="L197" s="167" t="str">
        <f t="shared" si="17"/>
        <v/>
      </c>
      <c r="M197" s="5" t="e">
        <f t="shared" si="18"/>
        <v>#N/A</v>
      </c>
      <c r="N197" s="3" t="str">
        <f t="shared" si="19"/>
        <v/>
      </c>
    </row>
    <row r="198" spans="1:14" x14ac:dyDescent="0.2">
      <c r="A198" s="202"/>
      <c r="B198" s="204" t="e">
        <f>VLOOKUP(A198,Adr!A:B,2,FALSE)</f>
        <v>#N/A</v>
      </c>
      <c r="C198" s="169"/>
      <c r="D198" s="291"/>
      <c r="E198" s="230"/>
      <c r="F198" s="166"/>
      <c r="G198" s="169"/>
      <c r="H198" s="169"/>
      <c r="I198" s="192" t="str">
        <f t="shared" si="20"/>
        <v/>
      </c>
      <c r="J198" s="167" t="str">
        <f t="shared" si="21"/>
        <v/>
      </c>
      <c r="K198" s="5"/>
      <c r="L198" s="167" t="str">
        <f t="shared" si="17"/>
        <v/>
      </c>
      <c r="M198" s="5" t="e">
        <f t="shared" si="18"/>
        <v>#N/A</v>
      </c>
      <c r="N198" s="3" t="str">
        <f t="shared" si="19"/>
        <v/>
      </c>
    </row>
    <row r="199" spans="1:14" x14ac:dyDescent="0.2">
      <c r="A199" s="182"/>
      <c r="B199" s="204" t="e">
        <f>VLOOKUP(A199,Adr!A:B,2,FALSE)</f>
        <v>#N/A</v>
      </c>
      <c r="C199" s="185"/>
      <c r="D199" s="289"/>
      <c r="E199" s="173"/>
      <c r="F199" s="166"/>
      <c r="G199" s="169"/>
      <c r="H199" s="169"/>
      <c r="I199" s="192" t="str">
        <f t="shared" si="20"/>
        <v/>
      </c>
      <c r="J199" s="167" t="str">
        <f t="shared" si="21"/>
        <v/>
      </c>
      <c r="K199" s="5"/>
      <c r="L199" s="167" t="str">
        <f t="shared" si="17"/>
        <v/>
      </c>
      <c r="M199" s="5" t="e">
        <f t="shared" si="18"/>
        <v>#N/A</v>
      </c>
      <c r="N199" s="3" t="str">
        <f t="shared" si="19"/>
        <v/>
      </c>
    </row>
    <row r="200" spans="1:14" x14ac:dyDescent="0.2">
      <c r="A200" s="166"/>
      <c r="B200" s="204" t="e">
        <f>VLOOKUP(A200,Adr!A:B,2,FALSE)</f>
        <v>#N/A</v>
      </c>
      <c r="C200" s="196"/>
      <c r="D200" s="291"/>
      <c r="E200" s="230"/>
      <c r="F200" s="166"/>
      <c r="G200" s="169"/>
      <c r="H200" s="169"/>
      <c r="I200" s="192" t="str">
        <f t="shared" si="20"/>
        <v/>
      </c>
      <c r="J200" s="167" t="str">
        <f t="shared" si="21"/>
        <v/>
      </c>
      <c r="K200" s="5"/>
      <c r="L200" s="167" t="str">
        <f t="shared" si="17"/>
        <v/>
      </c>
      <c r="M200" s="5" t="e">
        <f t="shared" si="18"/>
        <v>#N/A</v>
      </c>
      <c r="N200" s="3" t="str">
        <f t="shared" si="19"/>
        <v/>
      </c>
    </row>
    <row r="201" spans="1:14" x14ac:dyDescent="0.2">
      <c r="A201" s="182"/>
      <c r="B201" s="204" t="e">
        <f>VLOOKUP(A201,Adr!A:B,2,FALSE)</f>
        <v>#N/A</v>
      </c>
      <c r="C201" s="185"/>
      <c r="D201" s="289"/>
      <c r="E201" s="173"/>
      <c r="F201" s="166"/>
      <c r="G201" s="169"/>
      <c r="H201" s="169"/>
      <c r="I201" s="192" t="str">
        <f t="shared" si="20"/>
        <v/>
      </c>
      <c r="J201" s="167" t="str">
        <f t="shared" si="21"/>
        <v/>
      </c>
      <c r="K201" s="5"/>
      <c r="L201" s="167" t="str">
        <f t="shared" si="17"/>
        <v/>
      </c>
      <c r="M201" s="5" t="e">
        <f t="shared" si="18"/>
        <v>#N/A</v>
      </c>
      <c r="N201" s="3" t="str">
        <f t="shared" si="19"/>
        <v/>
      </c>
    </row>
    <row r="202" spans="1:14" x14ac:dyDescent="0.2">
      <c r="A202" s="202"/>
      <c r="B202" s="204" t="e">
        <f>VLOOKUP(A202,Adr!A:B,2,FALSE)</f>
        <v>#N/A</v>
      </c>
      <c r="C202" s="169"/>
      <c r="D202" s="290"/>
      <c r="E202" s="230"/>
      <c r="F202" s="166"/>
      <c r="G202" s="169"/>
      <c r="H202" s="169"/>
      <c r="I202" s="192" t="str">
        <f t="shared" si="20"/>
        <v/>
      </c>
      <c r="J202" s="167" t="str">
        <f t="shared" si="21"/>
        <v/>
      </c>
      <c r="K202" s="5"/>
      <c r="L202" s="167" t="str">
        <f t="shared" si="17"/>
        <v/>
      </c>
      <c r="M202" s="5" t="e">
        <f t="shared" si="18"/>
        <v>#N/A</v>
      </c>
      <c r="N202" s="3" t="str">
        <f t="shared" si="19"/>
        <v/>
      </c>
    </row>
    <row r="203" spans="1:14" x14ac:dyDescent="0.2">
      <c r="A203" s="198"/>
      <c r="B203" s="204" t="e">
        <f>VLOOKUP(A203,Adr!A:B,2,FALSE)</f>
        <v>#N/A</v>
      </c>
      <c r="C203" s="185"/>
      <c r="D203" s="289"/>
      <c r="E203" s="173"/>
      <c r="F203" s="166"/>
      <c r="G203" s="169"/>
      <c r="H203" s="169"/>
      <c r="I203" s="192" t="str">
        <f t="shared" si="20"/>
        <v/>
      </c>
      <c r="J203" s="167" t="str">
        <f t="shared" si="21"/>
        <v/>
      </c>
      <c r="K203" s="5"/>
      <c r="L203" s="167" t="str">
        <f t="shared" si="17"/>
        <v/>
      </c>
      <c r="M203" s="5" t="e">
        <f t="shared" si="18"/>
        <v>#N/A</v>
      </c>
      <c r="N203" s="3" t="str">
        <f t="shared" si="19"/>
        <v/>
      </c>
    </row>
    <row r="204" spans="1:14" x14ac:dyDescent="0.2">
      <c r="A204" s="202"/>
      <c r="B204" s="204" t="e">
        <f>VLOOKUP(A204,Adr!A:B,2,FALSE)</f>
        <v>#N/A</v>
      </c>
      <c r="C204" s="185"/>
      <c r="D204" s="289"/>
      <c r="E204" s="230"/>
      <c r="F204" s="166"/>
      <c r="G204" s="169"/>
      <c r="H204" s="169"/>
      <c r="I204" s="192" t="str">
        <f t="shared" si="20"/>
        <v/>
      </c>
      <c r="J204" s="167" t="str">
        <f t="shared" si="21"/>
        <v/>
      </c>
      <c r="K204" s="5"/>
      <c r="L204" s="167" t="str">
        <f t="shared" si="17"/>
        <v/>
      </c>
      <c r="M204" s="5" t="e">
        <f t="shared" si="18"/>
        <v>#N/A</v>
      </c>
      <c r="N204" s="3" t="str">
        <f t="shared" si="19"/>
        <v/>
      </c>
    </row>
    <row r="205" spans="1:14" x14ac:dyDescent="0.2">
      <c r="A205" s="198"/>
      <c r="B205" s="204" t="e">
        <f>VLOOKUP(A205,Adr!A:B,2,FALSE)</f>
        <v>#N/A</v>
      </c>
      <c r="C205" s="169"/>
      <c r="D205" s="290"/>
      <c r="E205" s="173"/>
      <c r="F205" s="166"/>
      <c r="G205" s="169"/>
      <c r="H205" s="169"/>
      <c r="I205" s="192" t="str">
        <f t="shared" si="20"/>
        <v/>
      </c>
      <c r="J205" s="167" t="str">
        <f t="shared" si="21"/>
        <v/>
      </c>
      <c r="K205" s="5"/>
      <c r="L205" s="167" t="str">
        <f t="shared" si="17"/>
        <v/>
      </c>
      <c r="M205" s="5" t="e">
        <f t="shared" si="18"/>
        <v>#N/A</v>
      </c>
      <c r="N205" s="3" t="str">
        <f t="shared" si="19"/>
        <v/>
      </c>
    </row>
    <row r="206" spans="1:14" x14ac:dyDescent="0.2">
      <c r="A206" s="166"/>
      <c r="B206" s="204" t="e">
        <f>VLOOKUP(A206,Adr!A:B,2,FALSE)</f>
        <v>#N/A</v>
      </c>
      <c r="C206" s="185"/>
      <c r="D206" s="291"/>
      <c r="E206" s="230"/>
      <c r="F206" s="166"/>
      <c r="G206" s="169"/>
      <c r="H206" s="169"/>
      <c r="I206" s="192" t="str">
        <f t="shared" si="20"/>
        <v/>
      </c>
      <c r="J206" s="167" t="str">
        <f t="shared" si="21"/>
        <v/>
      </c>
      <c r="K206" s="5"/>
      <c r="L206" s="167" t="str">
        <f t="shared" si="17"/>
        <v/>
      </c>
      <c r="M206" s="5" t="e">
        <f t="shared" si="18"/>
        <v>#N/A</v>
      </c>
      <c r="N206" s="3" t="str">
        <f t="shared" si="19"/>
        <v/>
      </c>
    </row>
    <row r="207" spans="1:14" x14ac:dyDescent="0.2">
      <c r="A207" s="166"/>
      <c r="B207" s="204" t="e">
        <f>VLOOKUP(A207,Adr!A:B,2,FALSE)</f>
        <v>#N/A</v>
      </c>
      <c r="C207" s="196"/>
      <c r="D207" s="291"/>
      <c r="E207" s="173"/>
      <c r="F207" s="166"/>
      <c r="G207" s="169"/>
      <c r="H207" s="169"/>
      <c r="I207" s="192" t="str">
        <f t="shared" si="20"/>
        <v/>
      </c>
      <c r="J207" s="167" t="str">
        <f t="shared" si="21"/>
        <v/>
      </c>
      <c r="K207" s="5"/>
      <c r="L207" s="167" t="str">
        <f t="shared" ref="L207:L221" si="22">A207&amp;G207&amp;H207</f>
        <v/>
      </c>
      <c r="M207" s="5" t="e">
        <f t="shared" ref="M207:M268" si="23">B207&amp;F207&amp;H207&amp;C207</f>
        <v>#N/A</v>
      </c>
      <c r="N207" s="3" t="str">
        <f t="shared" ref="N207:N268" si="24">+I207&amp;H207</f>
        <v/>
      </c>
    </row>
    <row r="208" spans="1:14" x14ac:dyDescent="0.2">
      <c r="A208" s="198"/>
      <c r="B208" s="204" t="e">
        <f>VLOOKUP(A208,Adr!A:B,2,FALSE)</f>
        <v>#N/A</v>
      </c>
      <c r="C208" s="169"/>
      <c r="D208" s="290"/>
      <c r="E208" s="230"/>
      <c r="F208" s="166"/>
      <c r="G208" s="169"/>
      <c r="H208" s="169"/>
      <c r="I208" s="192" t="str">
        <f t="shared" si="20"/>
        <v/>
      </c>
      <c r="J208" s="167" t="str">
        <f t="shared" si="21"/>
        <v/>
      </c>
      <c r="K208" s="5"/>
      <c r="L208" s="167" t="str">
        <f t="shared" si="22"/>
        <v/>
      </c>
      <c r="M208" s="5" t="e">
        <f t="shared" si="23"/>
        <v>#N/A</v>
      </c>
      <c r="N208" s="3" t="str">
        <f t="shared" si="24"/>
        <v/>
      </c>
    </row>
    <row r="209" spans="1:14" x14ac:dyDescent="0.2">
      <c r="A209" s="198"/>
      <c r="B209" s="204" t="e">
        <f>VLOOKUP(A209,Adr!A:B,2,FALSE)</f>
        <v>#N/A</v>
      </c>
      <c r="C209" s="169"/>
      <c r="D209" s="291"/>
      <c r="E209" s="173"/>
      <c r="F209" s="166"/>
      <c r="G209" s="169"/>
      <c r="H209" s="169"/>
      <c r="I209" s="192" t="str">
        <f t="shared" si="20"/>
        <v/>
      </c>
      <c r="J209" s="167" t="str">
        <f t="shared" si="21"/>
        <v/>
      </c>
      <c r="K209" s="5"/>
      <c r="L209" s="167" t="str">
        <f t="shared" si="22"/>
        <v/>
      </c>
      <c r="M209" s="5" t="e">
        <f t="shared" si="23"/>
        <v>#N/A</v>
      </c>
      <c r="N209" s="3" t="str">
        <f t="shared" si="24"/>
        <v/>
      </c>
    </row>
    <row r="210" spans="1:14" x14ac:dyDescent="0.2">
      <c r="A210" s="182"/>
      <c r="B210" s="204" t="e">
        <f>VLOOKUP(A210,Adr!A:B,2,FALSE)</f>
        <v>#N/A</v>
      </c>
      <c r="C210" s="169"/>
      <c r="D210" s="290"/>
      <c r="E210" s="230"/>
      <c r="F210" s="166"/>
      <c r="G210" s="169"/>
      <c r="H210" s="169"/>
      <c r="I210" s="192" t="str">
        <f t="shared" si="20"/>
        <v/>
      </c>
      <c r="J210" s="167" t="str">
        <f t="shared" si="21"/>
        <v/>
      </c>
      <c r="K210" s="5"/>
      <c r="L210" s="167" t="str">
        <f t="shared" si="22"/>
        <v/>
      </c>
      <c r="M210" s="5" t="e">
        <f t="shared" si="23"/>
        <v>#N/A</v>
      </c>
      <c r="N210" s="3" t="str">
        <f t="shared" si="24"/>
        <v/>
      </c>
    </row>
    <row r="211" spans="1:14" x14ac:dyDescent="0.2">
      <c r="A211" s="182"/>
      <c r="B211" s="204" t="e">
        <f>VLOOKUP(A211,Adr!A:B,2,FALSE)</f>
        <v>#N/A</v>
      </c>
      <c r="C211" s="185"/>
      <c r="D211" s="289"/>
      <c r="E211" s="173"/>
      <c r="F211" s="166"/>
      <c r="G211" s="169"/>
      <c r="H211" s="169"/>
      <c r="I211" s="192" t="str">
        <f t="shared" si="20"/>
        <v/>
      </c>
      <c r="J211" s="167" t="str">
        <f t="shared" si="21"/>
        <v/>
      </c>
      <c r="K211" s="5"/>
      <c r="L211" s="167" t="str">
        <f t="shared" si="22"/>
        <v/>
      </c>
      <c r="M211" s="5" t="e">
        <f t="shared" si="23"/>
        <v>#N/A</v>
      </c>
      <c r="N211" s="3" t="str">
        <f t="shared" si="24"/>
        <v/>
      </c>
    </row>
    <row r="212" spans="1:14" x14ac:dyDescent="0.2">
      <c r="A212" s="202"/>
      <c r="B212" s="204" t="e">
        <f>VLOOKUP(A212,Adr!A:B,2,FALSE)</f>
        <v>#N/A</v>
      </c>
      <c r="C212" s="196"/>
      <c r="D212" s="291"/>
      <c r="E212" s="230"/>
      <c r="F212" s="166"/>
      <c r="G212" s="169"/>
      <c r="H212" s="169"/>
      <c r="I212" s="192" t="str">
        <f t="shared" si="20"/>
        <v/>
      </c>
      <c r="J212" s="167" t="str">
        <f t="shared" si="21"/>
        <v/>
      </c>
      <c r="K212" s="5"/>
      <c r="L212" s="167" t="str">
        <f t="shared" si="22"/>
        <v/>
      </c>
      <c r="M212" s="5" t="e">
        <f t="shared" si="23"/>
        <v>#N/A</v>
      </c>
      <c r="N212" s="3" t="str">
        <f t="shared" si="24"/>
        <v/>
      </c>
    </row>
    <row r="213" spans="1:14" x14ac:dyDescent="0.2">
      <c r="A213" s="166"/>
      <c r="B213" s="204" t="e">
        <f>VLOOKUP(A213,Adr!A:B,2,FALSE)</f>
        <v>#N/A</v>
      </c>
      <c r="C213" s="185"/>
      <c r="D213" s="289"/>
      <c r="E213" s="173"/>
      <c r="F213" s="166"/>
      <c r="G213" s="169"/>
      <c r="H213" s="169"/>
      <c r="I213" s="192" t="str">
        <f t="shared" si="20"/>
        <v/>
      </c>
      <c r="J213" s="167" t="str">
        <f t="shared" si="21"/>
        <v/>
      </c>
      <c r="K213" s="5"/>
      <c r="L213" s="167" t="str">
        <f t="shared" si="22"/>
        <v/>
      </c>
      <c r="M213" s="5" t="e">
        <f t="shared" si="23"/>
        <v>#N/A</v>
      </c>
      <c r="N213" s="3" t="str">
        <f t="shared" si="24"/>
        <v/>
      </c>
    </row>
    <row r="214" spans="1:14" x14ac:dyDescent="0.2">
      <c r="A214" s="198"/>
      <c r="B214" s="204" t="e">
        <f>VLOOKUP(A214,Adr!A:B,2,FALSE)</f>
        <v>#N/A</v>
      </c>
      <c r="C214" s="185"/>
      <c r="D214" s="289"/>
      <c r="E214" s="230"/>
      <c r="F214" s="166"/>
      <c r="G214" s="169"/>
      <c r="H214" s="169"/>
      <c r="I214" s="192" t="str">
        <f t="shared" si="20"/>
        <v/>
      </c>
      <c r="J214" s="167" t="str">
        <f t="shared" si="21"/>
        <v/>
      </c>
      <c r="K214" s="5"/>
      <c r="L214" s="167" t="str">
        <f t="shared" si="22"/>
        <v/>
      </c>
      <c r="M214" s="5" t="e">
        <f t="shared" si="23"/>
        <v>#N/A</v>
      </c>
      <c r="N214" s="3" t="str">
        <f t="shared" si="24"/>
        <v/>
      </c>
    </row>
    <row r="215" spans="1:14" x14ac:dyDescent="0.2">
      <c r="A215" s="202"/>
      <c r="B215" s="204" t="e">
        <f>VLOOKUP(A215,Adr!A:B,2,FALSE)</f>
        <v>#N/A</v>
      </c>
      <c r="C215" s="185"/>
      <c r="D215" s="289"/>
      <c r="E215" s="173"/>
      <c r="F215" s="166"/>
      <c r="G215" s="169"/>
      <c r="H215" s="169"/>
      <c r="I215" s="192" t="str">
        <f t="shared" si="20"/>
        <v/>
      </c>
      <c r="J215" s="167" t="str">
        <f t="shared" si="21"/>
        <v/>
      </c>
      <c r="K215" s="5"/>
      <c r="L215" s="167" t="str">
        <f t="shared" si="22"/>
        <v/>
      </c>
      <c r="M215" s="5" t="e">
        <f t="shared" si="23"/>
        <v>#N/A</v>
      </c>
      <c r="N215" s="3" t="str">
        <f t="shared" si="24"/>
        <v/>
      </c>
    </row>
    <row r="216" spans="1:14" x14ac:dyDescent="0.2">
      <c r="A216" s="202"/>
      <c r="B216" s="204" t="e">
        <f>VLOOKUP(A216,Adr!A:B,2,FALSE)</f>
        <v>#N/A</v>
      </c>
      <c r="C216" s="196"/>
      <c r="D216" s="291"/>
      <c r="E216" s="230"/>
      <c r="F216" s="166"/>
      <c r="G216" s="169"/>
      <c r="H216" s="169"/>
      <c r="I216" s="192" t="str">
        <f t="shared" si="20"/>
        <v/>
      </c>
      <c r="J216" s="167" t="str">
        <f t="shared" si="21"/>
        <v/>
      </c>
      <c r="K216" s="5"/>
      <c r="L216" s="167" t="str">
        <f t="shared" si="22"/>
        <v/>
      </c>
      <c r="M216" s="5" t="e">
        <f t="shared" si="23"/>
        <v>#N/A</v>
      </c>
      <c r="N216" s="3" t="str">
        <f t="shared" si="24"/>
        <v/>
      </c>
    </row>
    <row r="217" spans="1:14" x14ac:dyDescent="0.2">
      <c r="A217" s="202"/>
      <c r="B217" s="204" t="e">
        <f>VLOOKUP(A217,Adr!A:B,2,FALSE)</f>
        <v>#N/A</v>
      </c>
      <c r="C217" s="190"/>
      <c r="D217" s="290"/>
      <c r="E217" s="173"/>
      <c r="F217" s="166"/>
      <c r="G217" s="169"/>
      <c r="H217" s="169"/>
      <c r="I217" s="192" t="str">
        <f t="shared" si="20"/>
        <v/>
      </c>
      <c r="J217" s="167" t="str">
        <f t="shared" si="21"/>
        <v/>
      </c>
      <c r="K217" s="5"/>
      <c r="L217" s="167" t="str">
        <f t="shared" si="22"/>
        <v/>
      </c>
      <c r="M217" s="5" t="e">
        <f t="shared" si="23"/>
        <v>#N/A</v>
      </c>
      <c r="N217" s="3" t="str">
        <f t="shared" si="24"/>
        <v/>
      </c>
    </row>
    <row r="218" spans="1:14" x14ac:dyDescent="0.2">
      <c r="A218" s="202"/>
      <c r="B218" s="204" t="e">
        <f>VLOOKUP(A218,Adr!A:B,2,FALSE)</f>
        <v>#N/A</v>
      </c>
      <c r="C218" s="185"/>
      <c r="D218" s="291"/>
      <c r="E218" s="230"/>
      <c r="F218" s="166"/>
      <c r="G218" s="169"/>
      <c r="H218" s="169"/>
      <c r="I218" s="192" t="str">
        <f t="shared" si="20"/>
        <v/>
      </c>
      <c r="J218" s="167" t="str">
        <f t="shared" si="21"/>
        <v/>
      </c>
      <c r="K218" s="5"/>
      <c r="L218" s="167" t="str">
        <f t="shared" si="22"/>
        <v/>
      </c>
      <c r="M218" s="5" t="e">
        <f t="shared" si="23"/>
        <v>#N/A</v>
      </c>
      <c r="N218" s="3" t="str">
        <f t="shared" si="24"/>
        <v/>
      </c>
    </row>
    <row r="219" spans="1:14" x14ac:dyDescent="0.2">
      <c r="A219" s="198"/>
      <c r="B219" s="204" t="e">
        <f>VLOOKUP(A219,Adr!A:B,2,FALSE)</f>
        <v>#N/A</v>
      </c>
      <c r="C219" s="169"/>
      <c r="D219" s="290"/>
      <c r="E219" s="173"/>
      <c r="F219" s="166"/>
      <c r="G219" s="169"/>
      <c r="H219" s="169"/>
      <c r="I219" s="192" t="str">
        <f t="shared" si="20"/>
        <v/>
      </c>
      <c r="J219" s="167" t="str">
        <f t="shared" si="21"/>
        <v/>
      </c>
      <c r="K219" s="5"/>
      <c r="L219" s="167" t="str">
        <f t="shared" si="22"/>
        <v/>
      </c>
      <c r="M219" s="5" t="e">
        <f t="shared" si="23"/>
        <v>#N/A</v>
      </c>
      <c r="N219" s="3" t="str">
        <f t="shared" si="24"/>
        <v/>
      </c>
    </row>
    <row r="220" spans="1:14" x14ac:dyDescent="0.2">
      <c r="A220" s="198"/>
      <c r="B220" s="204" t="e">
        <f>VLOOKUP(A220,Adr!A:B,2,FALSE)</f>
        <v>#N/A</v>
      </c>
      <c r="C220" s="169"/>
      <c r="D220" s="290"/>
      <c r="E220" s="230"/>
      <c r="F220" s="166"/>
      <c r="G220" s="169"/>
      <c r="H220" s="169"/>
      <c r="I220" s="192" t="str">
        <f t="shared" si="20"/>
        <v/>
      </c>
      <c r="J220" s="167" t="str">
        <f t="shared" si="21"/>
        <v/>
      </c>
      <c r="K220" s="5"/>
      <c r="L220" s="167" t="str">
        <f t="shared" si="22"/>
        <v/>
      </c>
      <c r="M220" s="5" t="e">
        <f t="shared" si="23"/>
        <v>#N/A</v>
      </c>
      <c r="N220" s="3" t="str">
        <f t="shared" si="24"/>
        <v/>
      </c>
    </row>
    <row r="221" spans="1:14" x14ac:dyDescent="0.2">
      <c r="A221" s="198"/>
      <c r="B221" s="204" t="e">
        <f>VLOOKUP(A221,Adr!A:B,2,FALSE)</f>
        <v>#N/A</v>
      </c>
      <c r="C221" s="185"/>
      <c r="D221" s="289"/>
      <c r="E221" s="173"/>
      <c r="F221" s="166"/>
      <c r="G221" s="169"/>
      <c r="H221" s="169"/>
      <c r="I221" s="192" t="str">
        <f t="shared" si="20"/>
        <v/>
      </c>
      <c r="J221" s="167" t="str">
        <f t="shared" si="21"/>
        <v/>
      </c>
      <c r="K221" s="5"/>
      <c r="L221" s="167" t="str">
        <f t="shared" si="22"/>
        <v/>
      </c>
      <c r="M221" s="5" t="e">
        <f t="shared" si="23"/>
        <v>#N/A</v>
      </c>
      <c r="N221" s="3" t="str">
        <f t="shared" si="24"/>
        <v/>
      </c>
    </row>
    <row r="222" spans="1:14" x14ac:dyDescent="0.2">
      <c r="A222" s="166"/>
      <c r="B222" s="204" t="e">
        <f>VLOOKUP(A222,Adr!A:B,2,FALSE)</f>
        <v>#N/A</v>
      </c>
      <c r="C222" s="196"/>
      <c r="D222" s="291"/>
      <c r="E222" s="230"/>
      <c r="F222" s="166"/>
      <c r="G222" s="169"/>
      <c r="H222" s="169"/>
      <c r="I222" s="192" t="str">
        <f t="shared" ref="I222:I285" si="25">A222&amp;F222</f>
        <v/>
      </c>
      <c r="J222" s="167" t="str">
        <f t="shared" ref="J222:J285" si="26">A222&amp;G222</f>
        <v/>
      </c>
      <c r="K222" s="5"/>
      <c r="L222" s="167" t="str">
        <f t="shared" ref="L222:L285" si="27">A222&amp;G222&amp;H222</f>
        <v/>
      </c>
      <c r="M222" s="5" t="e">
        <f t="shared" si="23"/>
        <v>#N/A</v>
      </c>
      <c r="N222" s="3" t="str">
        <f t="shared" si="24"/>
        <v/>
      </c>
    </row>
    <row r="223" spans="1:14" x14ac:dyDescent="0.2">
      <c r="A223" s="182"/>
      <c r="B223" s="204" t="e">
        <f>VLOOKUP(A223,Adr!A:B,2,FALSE)</f>
        <v>#N/A</v>
      </c>
      <c r="C223" s="185"/>
      <c r="D223" s="289"/>
      <c r="E223" s="173"/>
      <c r="F223" s="166"/>
      <c r="G223" s="169"/>
      <c r="H223" s="169"/>
      <c r="I223" s="192" t="str">
        <f t="shared" si="25"/>
        <v/>
      </c>
      <c r="J223" s="167" t="str">
        <f t="shared" si="26"/>
        <v/>
      </c>
      <c r="K223" s="5"/>
      <c r="L223" s="167" t="str">
        <f t="shared" si="27"/>
        <v/>
      </c>
      <c r="M223" s="5" t="e">
        <f t="shared" si="23"/>
        <v>#N/A</v>
      </c>
      <c r="N223" s="3" t="str">
        <f t="shared" si="24"/>
        <v/>
      </c>
    </row>
    <row r="224" spans="1:14" x14ac:dyDescent="0.2">
      <c r="A224" s="202"/>
      <c r="B224" s="204" t="e">
        <f>VLOOKUP(A224,Adr!A:B,2,FALSE)</f>
        <v>#N/A</v>
      </c>
      <c r="C224" s="185"/>
      <c r="D224" s="289"/>
      <c r="E224" s="230"/>
      <c r="F224" s="166"/>
      <c r="G224" s="169"/>
      <c r="H224" s="169"/>
      <c r="I224" s="192" t="str">
        <f t="shared" si="25"/>
        <v/>
      </c>
      <c r="J224" s="167" t="str">
        <f t="shared" si="26"/>
        <v/>
      </c>
      <c r="K224" s="5"/>
      <c r="L224" s="167" t="str">
        <f t="shared" si="27"/>
        <v/>
      </c>
      <c r="M224" s="5" t="e">
        <f t="shared" si="23"/>
        <v>#N/A</v>
      </c>
      <c r="N224" s="3" t="str">
        <f t="shared" si="24"/>
        <v/>
      </c>
    </row>
    <row r="225" spans="1:14" x14ac:dyDescent="0.2">
      <c r="A225" s="166"/>
      <c r="B225" s="204" t="e">
        <f>VLOOKUP(A225,Adr!A:B,2,FALSE)</f>
        <v>#N/A</v>
      </c>
      <c r="C225" s="196"/>
      <c r="D225" s="291"/>
      <c r="E225" s="173"/>
      <c r="F225" s="166"/>
      <c r="G225" s="169"/>
      <c r="H225" s="169"/>
      <c r="I225" s="192" t="str">
        <f t="shared" si="25"/>
        <v/>
      </c>
      <c r="J225" s="167" t="str">
        <f t="shared" si="26"/>
        <v/>
      </c>
      <c r="K225" s="5"/>
      <c r="L225" s="167" t="str">
        <f t="shared" si="27"/>
        <v/>
      </c>
      <c r="M225" s="5" t="e">
        <f t="shared" si="23"/>
        <v>#N/A</v>
      </c>
      <c r="N225" s="3" t="str">
        <f t="shared" si="24"/>
        <v/>
      </c>
    </row>
    <row r="226" spans="1:14" x14ac:dyDescent="0.2">
      <c r="A226" s="202"/>
      <c r="B226" s="204" t="e">
        <f>VLOOKUP(A226,Adr!A:B,2,FALSE)</f>
        <v>#N/A</v>
      </c>
      <c r="C226" s="196"/>
      <c r="D226" s="291"/>
      <c r="E226" s="230"/>
      <c r="F226" s="166"/>
      <c r="G226" s="169"/>
      <c r="H226" s="169"/>
      <c r="I226" s="192" t="str">
        <f t="shared" si="25"/>
        <v/>
      </c>
      <c r="J226" s="167" t="str">
        <f t="shared" si="26"/>
        <v/>
      </c>
      <c r="K226" s="5"/>
      <c r="L226" s="167" t="str">
        <f t="shared" si="27"/>
        <v/>
      </c>
      <c r="M226" s="5" t="e">
        <f t="shared" si="23"/>
        <v>#N/A</v>
      </c>
      <c r="N226" s="3" t="str">
        <f t="shared" si="24"/>
        <v/>
      </c>
    </row>
    <row r="227" spans="1:14" x14ac:dyDescent="0.2">
      <c r="A227" s="198"/>
      <c r="B227" s="204" t="e">
        <f>VLOOKUP(A227,Adr!A:B,2,FALSE)</f>
        <v>#N/A</v>
      </c>
      <c r="C227" s="196"/>
      <c r="D227" s="291"/>
      <c r="E227" s="173"/>
      <c r="F227" s="166"/>
      <c r="G227" s="169"/>
      <c r="H227" s="169"/>
      <c r="I227" s="192" t="str">
        <f t="shared" si="25"/>
        <v/>
      </c>
      <c r="J227" s="167" t="str">
        <f t="shared" si="26"/>
        <v/>
      </c>
      <c r="K227" s="5"/>
      <c r="L227" s="167" t="str">
        <f t="shared" si="27"/>
        <v/>
      </c>
      <c r="M227" s="5" t="e">
        <f t="shared" si="23"/>
        <v>#N/A</v>
      </c>
      <c r="N227" s="3" t="str">
        <f t="shared" si="24"/>
        <v/>
      </c>
    </row>
    <row r="228" spans="1:14" x14ac:dyDescent="0.2">
      <c r="A228" s="166"/>
      <c r="B228" s="204" t="e">
        <f>VLOOKUP(A228,Adr!A:B,2,FALSE)</f>
        <v>#N/A</v>
      </c>
      <c r="C228" s="185"/>
      <c r="D228" s="289"/>
      <c r="E228" s="230"/>
      <c r="F228" s="166"/>
      <c r="G228" s="169"/>
      <c r="H228" s="169"/>
      <c r="I228" s="192" t="str">
        <f t="shared" si="25"/>
        <v/>
      </c>
      <c r="J228" s="167" t="str">
        <f t="shared" si="26"/>
        <v/>
      </c>
      <c r="K228" s="5"/>
      <c r="L228" s="167" t="str">
        <f t="shared" si="27"/>
        <v/>
      </c>
      <c r="M228" s="5" t="e">
        <f t="shared" si="23"/>
        <v>#N/A</v>
      </c>
      <c r="N228" s="3" t="str">
        <f t="shared" si="24"/>
        <v/>
      </c>
    </row>
    <row r="229" spans="1:14" x14ac:dyDescent="0.2">
      <c r="A229" s="198"/>
      <c r="B229" s="204" t="e">
        <f>VLOOKUP(A229,Adr!A:B,2,FALSE)</f>
        <v>#N/A</v>
      </c>
      <c r="C229" s="169"/>
      <c r="D229" s="290"/>
      <c r="E229" s="173"/>
      <c r="F229" s="166"/>
      <c r="G229" s="169"/>
      <c r="H229" s="169"/>
      <c r="I229" s="192" t="str">
        <f t="shared" si="25"/>
        <v/>
      </c>
      <c r="J229" s="167" t="str">
        <f t="shared" si="26"/>
        <v/>
      </c>
      <c r="K229" s="5"/>
      <c r="L229" s="167" t="str">
        <f t="shared" si="27"/>
        <v/>
      </c>
      <c r="M229" s="5" t="e">
        <f t="shared" si="23"/>
        <v>#N/A</v>
      </c>
      <c r="N229" s="3" t="str">
        <f t="shared" si="24"/>
        <v/>
      </c>
    </row>
    <row r="230" spans="1:14" x14ac:dyDescent="0.2">
      <c r="A230" s="202"/>
      <c r="B230" s="204" t="e">
        <f>VLOOKUP(A230,Adr!A:B,2,FALSE)</f>
        <v>#N/A</v>
      </c>
      <c r="C230" s="185"/>
      <c r="D230" s="289"/>
      <c r="E230" s="230"/>
      <c r="F230" s="166"/>
      <c r="G230" s="169"/>
      <c r="H230" s="169"/>
      <c r="I230" s="192" t="str">
        <f t="shared" si="25"/>
        <v/>
      </c>
      <c r="J230" s="167" t="str">
        <f t="shared" si="26"/>
        <v/>
      </c>
      <c r="K230" s="5"/>
      <c r="L230" s="167" t="str">
        <f t="shared" si="27"/>
        <v/>
      </c>
      <c r="M230" s="5" t="e">
        <f t="shared" si="23"/>
        <v>#N/A</v>
      </c>
      <c r="N230" s="3" t="str">
        <f t="shared" si="24"/>
        <v/>
      </c>
    </row>
    <row r="231" spans="1:14" x14ac:dyDescent="0.2">
      <c r="A231" s="202"/>
      <c r="B231" s="204" t="e">
        <f>VLOOKUP(A231,Adr!A:B,2,FALSE)</f>
        <v>#N/A</v>
      </c>
      <c r="C231" s="185"/>
      <c r="D231" s="289"/>
      <c r="E231" s="173"/>
      <c r="F231" s="166"/>
      <c r="G231" s="169"/>
      <c r="H231" s="169"/>
      <c r="I231" s="192" t="str">
        <f t="shared" si="25"/>
        <v/>
      </c>
      <c r="J231" s="167" t="str">
        <f t="shared" si="26"/>
        <v/>
      </c>
      <c r="K231" s="5"/>
      <c r="L231" s="167" t="str">
        <f t="shared" si="27"/>
        <v/>
      </c>
      <c r="M231" s="5" t="e">
        <f t="shared" si="23"/>
        <v>#N/A</v>
      </c>
      <c r="N231" s="3" t="str">
        <f t="shared" si="24"/>
        <v/>
      </c>
    </row>
    <row r="232" spans="1:14" x14ac:dyDescent="0.2">
      <c r="A232" s="202"/>
      <c r="B232" s="204" t="e">
        <f>VLOOKUP(A232,Adr!A:B,2,FALSE)</f>
        <v>#N/A</v>
      </c>
      <c r="C232" s="185"/>
      <c r="D232" s="289"/>
      <c r="E232" s="230"/>
      <c r="F232" s="166"/>
      <c r="G232" s="169"/>
      <c r="H232" s="169"/>
      <c r="I232" s="192" t="str">
        <f t="shared" si="25"/>
        <v/>
      </c>
      <c r="J232" s="167" t="str">
        <f t="shared" si="26"/>
        <v/>
      </c>
      <c r="K232" s="5"/>
      <c r="L232" s="167" t="str">
        <f t="shared" si="27"/>
        <v/>
      </c>
      <c r="M232" s="5" t="e">
        <f t="shared" si="23"/>
        <v>#N/A</v>
      </c>
      <c r="N232" s="3" t="str">
        <f t="shared" si="24"/>
        <v/>
      </c>
    </row>
    <row r="233" spans="1:14" x14ac:dyDescent="0.2">
      <c r="A233" s="166"/>
      <c r="B233" s="204" t="e">
        <f>VLOOKUP(A233,Adr!A:B,2,FALSE)</f>
        <v>#N/A</v>
      </c>
      <c r="C233" s="196"/>
      <c r="D233" s="291"/>
      <c r="E233" s="173"/>
      <c r="F233" s="166"/>
      <c r="G233" s="169"/>
      <c r="H233" s="169"/>
      <c r="I233" s="192" t="str">
        <f t="shared" si="25"/>
        <v/>
      </c>
      <c r="J233" s="167" t="str">
        <f t="shared" si="26"/>
        <v/>
      </c>
      <c r="K233" s="5"/>
      <c r="L233" s="167" t="str">
        <f t="shared" si="27"/>
        <v/>
      </c>
      <c r="M233" s="5" t="e">
        <f t="shared" si="23"/>
        <v>#N/A</v>
      </c>
      <c r="N233" s="3" t="str">
        <f t="shared" si="24"/>
        <v/>
      </c>
    </row>
    <row r="234" spans="1:14" x14ac:dyDescent="0.2">
      <c r="A234" s="202"/>
      <c r="B234" s="204" t="e">
        <f>VLOOKUP(A234,Adr!A:B,2,FALSE)</f>
        <v>#N/A</v>
      </c>
      <c r="C234" s="185"/>
      <c r="D234" s="289"/>
      <c r="E234" s="230"/>
      <c r="F234" s="166"/>
      <c r="G234" s="169"/>
      <c r="H234" s="169"/>
      <c r="I234" s="192" t="str">
        <f t="shared" si="25"/>
        <v/>
      </c>
      <c r="J234" s="167" t="str">
        <f t="shared" si="26"/>
        <v/>
      </c>
      <c r="K234" s="5"/>
      <c r="L234" s="167" t="str">
        <f t="shared" si="27"/>
        <v/>
      </c>
      <c r="M234" s="5" t="e">
        <f t="shared" si="23"/>
        <v>#N/A</v>
      </c>
      <c r="N234" s="3" t="str">
        <f t="shared" si="24"/>
        <v/>
      </c>
    </row>
    <row r="235" spans="1:14" x14ac:dyDescent="0.2">
      <c r="A235" s="166"/>
      <c r="B235" s="204" t="e">
        <f>VLOOKUP(A235,Adr!A:B,2,FALSE)</f>
        <v>#N/A</v>
      </c>
      <c r="C235" s="196"/>
      <c r="D235" s="291"/>
      <c r="E235" s="173"/>
      <c r="F235" s="166"/>
      <c r="G235" s="169"/>
      <c r="H235" s="169"/>
      <c r="I235" s="192" t="str">
        <f t="shared" si="25"/>
        <v/>
      </c>
      <c r="J235" s="167" t="str">
        <f t="shared" si="26"/>
        <v/>
      </c>
      <c r="K235" s="5"/>
      <c r="L235" s="167" t="str">
        <f t="shared" si="27"/>
        <v/>
      </c>
      <c r="M235" s="5" t="e">
        <f t="shared" si="23"/>
        <v>#N/A</v>
      </c>
      <c r="N235" s="3" t="str">
        <f t="shared" si="24"/>
        <v/>
      </c>
    </row>
    <row r="236" spans="1:14" x14ac:dyDescent="0.2">
      <c r="A236" s="202"/>
      <c r="B236" s="204" t="e">
        <f>VLOOKUP(A236,Adr!A:B,2,FALSE)</f>
        <v>#N/A</v>
      </c>
      <c r="C236" s="185"/>
      <c r="D236" s="289"/>
      <c r="E236" s="230"/>
      <c r="F236" s="166"/>
      <c r="G236" s="169"/>
      <c r="H236" s="169"/>
      <c r="I236" s="192" t="str">
        <f t="shared" si="25"/>
        <v/>
      </c>
      <c r="J236" s="167" t="str">
        <f t="shared" si="26"/>
        <v/>
      </c>
      <c r="K236" s="5"/>
      <c r="L236" s="167" t="str">
        <f t="shared" si="27"/>
        <v/>
      </c>
      <c r="M236" s="5" t="e">
        <f t="shared" si="23"/>
        <v>#N/A</v>
      </c>
      <c r="N236" s="3" t="str">
        <f t="shared" si="24"/>
        <v/>
      </c>
    </row>
    <row r="237" spans="1:14" x14ac:dyDescent="0.2">
      <c r="A237" s="202"/>
      <c r="B237" s="204" t="e">
        <f>VLOOKUP(A237,Adr!A:B,2,FALSE)</f>
        <v>#N/A</v>
      </c>
      <c r="C237" s="185"/>
      <c r="D237" s="289"/>
      <c r="E237" s="173"/>
      <c r="F237" s="166"/>
      <c r="G237" s="169"/>
      <c r="H237" s="169"/>
      <c r="I237" s="192" t="str">
        <f t="shared" si="25"/>
        <v/>
      </c>
      <c r="J237" s="167" t="str">
        <f t="shared" si="26"/>
        <v/>
      </c>
      <c r="K237" s="5"/>
      <c r="L237" s="167" t="str">
        <f t="shared" si="27"/>
        <v/>
      </c>
      <c r="M237" s="5" t="e">
        <f t="shared" si="23"/>
        <v>#N/A</v>
      </c>
      <c r="N237" s="3" t="str">
        <f t="shared" si="24"/>
        <v/>
      </c>
    </row>
    <row r="238" spans="1:14" x14ac:dyDescent="0.2">
      <c r="A238" s="198"/>
      <c r="B238" s="204" t="e">
        <f>VLOOKUP(A238,Adr!A:B,2,FALSE)</f>
        <v>#N/A</v>
      </c>
      <c r="C238" s="196"/>
      <c r="D238" s="291"/>
      <c r="E238" s="230"/>
      <c r="F238" s="166"/>
      <c r="G238" s="169"/>
      <c r="H238" s="169"/>
      <c r="I238" s="192" t="str">
        <f t="shared" si="25"/>
        <v/>
      </c>
      <c r="J238" s="167" t="str">
        <f t="shared" si="26"/>
        <v/>
      </c>
      <c r="K238" s="5"/>
      <c r="L238" s="167" t="str">
        <f t="shared" si="27"/>
        <v/>
      </c>
      <c r="M238" s="5" t="e">
        <f t="shared" si="23"/>
        <v>#N/A</v>
      </c>
      <c r="N238" s="3" t="str">
        <f t="shared" si="24"/>
        <v/>
      </c>
    </row>
    <row r="239" spans="1:14" x14ac:dyDescent="0.2">
      <c r="A239" s="166"/>
      <c r="B239" s="204" t="e">
        <f>VLOOKUP(A239,Adr!A:B,2,FALSE)</f>
        <v>#N/A</v>
      </c>
      <c r="C239" s="196"/>
      <c r="D239" s="291"/>
      <c r="E239" s="173"/>
      <c r="F239" s="166"/>
      <c r="G239" s="169"/>
      <c r="H239" s="169"/>
      <c r="I239" s="192" t="str">
        <f t="shared" si="25"/>
        <v/>
      </c>
      <c r="J239" s="167" t="str">
        <f t="shared" si="26"/>
        <v/>
      </c>
      <c r="K239" s="5"/>
      <c r="L239" s="167" t="str">
        <f t="shared" si="27"/>
        <v/>
      </c>
      <c r="M239" s="5" t="e">
        <f t="shared" si="23"/>
        <v>#N/A</v>
      </c>
      <c r="N239" s="3" t="str">
        <f t="shared" si="24"/>
        <v/>
      </c>
    </row>
    <row r="240" spans="1:14" x14ac:dyDescent="0.2">
      <c r="A240" s="198"/>
      <c r="B240" s="204" t="e">
        <f>VLOOKUP(A240,Adr!A:B,2,FALSE)</f>
        <v>#N/A</v>
      </c>
      <c r="C240" s="185"/>
      <c r="D240" s="289"/>
      <c r="E240" s="230"/>
      <c r="F240" s="166"/>
      <c r="G240" s="169"/>
      <c r="H240" s="169"/>
      <c r="I240" s="192" t="str">
        <f t="shared" si="25"/>
        <v/>
      </c>
      <c r="J240" s="167" t="str">
        <f t="shared" si="26"/>
        <v/>
      </c>
      <c r="K240" s="5"/>
      <c r="L240" s="167" t="str">
        <f t="shared" si="27"/>
        <v/>
      </c>
      <c r="M240" s="5" t="e">
        <f t="shared" si="23"/>
        <v>#N/A</v>
      </c>
      <c r="N240" s="3" t="str">
        <f t="shared" si="24"/>
        <v/>
      </c>
    </row>
    <row r="241" spans="1:14" x14ac:dyDescent="0.2">
      <c r="A241" s="166"/>
      <c r="B241" s="204" t="e">
        <f>VLOOKUP(A241,Adr!A:B,2,FALSE)</f>
        <v>#N/A</v>
      </c>
      <c r="C241" s="196"/>
      <c r="D241" s="291"/>
      <c r="E241" s="173"/>
      <c r="F241" s="166"/>
      <c r="G241" s="169"/>
      <c r="H241" s="169"/>
      <c r="I241" s="192" t="str">
        <f t="shared" si="25"/>
        <v/>
      </c>
      <c r="J241" s="167" t="str">
        <f t="shared" si="26"/>
        <v/>
      </c>
      <c r="K241" s="5"/>
      <c r="L241" s="167" t="str">
        <f t="shared" si="27"/>
        <v/>
      </c>
      <c r="M241" s="5" t="e">
        <f t="shared" si="23"/>
        <v>#N/A</v>
      </c>
      <c r="N241" s="3" t="str">
        <f t="shared" si="24"/>
        <v/>
      </c>
    </row>
    <row r="242" spans="1:14" x14ac:dyDescent="0.2">
      <c r="A242" s="182"/>
      <c r="B242" s="204" t="e">
        <f>VLOOKUP(A242,Adr!A:B,2,FALSE)</f>
        <v>#N/A</v>
      </c>
      <c r="C242" s="185"/>
      <c r="D242" s="289"/>
      <c r="E242" s="230"/>
      <c r="F242" s="166"/>
      <c r="G242" s="169"/>
      <c r="H242" s="169"/>
      <c r="I242" s="192" t="str">
        <f t="shared" si="25"/>
        <v/>
      </c>
      <c r="J242" s="167" t="str">
        <f t="shared" si="26"/>
        <v/>
      </c>
      <c r="K242" s="5"/>
      <c r="L242" s="167" t="str">
        <f t="shared" si="27"/>
        <v/>
      </c>
      <c r="M242" s="5" t="e">
        <f t="shared" si="23"/>
        <v>#N/A</v>
      </c>
      <c r="N242" s="3" t="str">
        <f t="shared" si="24"/>
        <v/>
      </c>
    </row>
    <row r="243" spans="1:14" x14ac:dyDescent="0.2">
      <c r="A243" s="198"/>
      <c r="B243" s="204" t="e">
        <f>VLOOKUP(A243,Adr!A:B,2,FALSE)</f>
        <v>#N/A</v>
      </c>
      <c r="C243" s="169"/>
      <c r="D243" s="290"/>
      <c r="E243" s="173"/>
      <c r="F243" s="166"/>
      <c r="G243" s="169"/>
      <c r="H243" s="169"/>
      <c r="I243" s="192" t="str">
        <f t="shared" si="25"/>
        <v/>
      </c>
      <c r="J243" s="167" t="str">
        <f t="shared" si="26"/>
        <v/>
      </c>
      <c r="K243" s="5"/>
      <c r="L243" s="167" t="str">
        <f t="shared" si="27"/>
        <v/>
      </c>
      <c r="M243" s="5" t="e">
        <f t="shared" si="23"/>
        <v>#N/A</v>
      </c>
      <c r="N243" s="3" t="str">
        <f t="shared" si="24"/>
        <v/>
      </c>
    </row>
    <row r="244" spans="1:14" x14ac:dyDescent="0.2">
      <c r="A244" s="202"/>
      <c r="B244" s="204" t="e">
        <f>VLOOKUP(A244,Adr!A:B,2,FALSE)</f>
        <v>#N/A</v>
      </c>
      <c r="C244" s="185"/>
      <c r="D244" s="289"/>
      <c r="E244" s="230"/>
      <c r="F244" s="166"/>
      <c r="G244" s="169"/>
      <c r="H244" s="169"/>
      <c r="I244" s="192" t="str">
        <f t="shared" si="25"/>
        <v/>
      </c>
      <c r="J244" s="167" t="str">
        <f t="shared" si="26"/>
        <v/>
      </c>
      <c r="K244" s="5"/>
      <c r="L244" s="167" t="str">
        <f t="shared" si="27"/>
        <v/>
      </c>
      <c r="M244" s="5" t="e">
        <f t="shared" si="23"/>
        <v>#N/A</v>
      </c>
      <c r="N244" s="3" t="str">
        <f t="shared" si="24"/>
        <v/>
      </c>
    </row>
    <row r="245" spans="1:14" x14ac:dyDescent="0.2">
      <c r="A245" s="198"/>
      <c r="B245" s="204" t="e">
        <f>VLOOKUP(A245,Adr!A:B,2,FALSE)</f>
        <v>#N/A</v>
      </c>
      <c r="C245" s="185"/>
      <c r="D245" s="289"/>
      <c r="E245" s="173"/>
      <c r="F245" s="166"/>
      <c r="G245" s="169"/>
      <c r="H245" s="169"/>
      <c r="I245" s="192" t="str">
        <f t="shared" si="25"/>
        <v/>
      </c>
      <c r="J245" s="167" t="str">
        <f t="shared" si="26"/>
        <v/>
      </c>
      <c r="K245" s="5"/>
      <c r="L245" s="167" t="str">
        <f t="shared" si="27"/>
        <v/>
      </c>
      <c r="M245" s="5" t="e">
        <f t="shared" si="23"/>
        <v>#N/A</v>
      </c>
      <c r="N245" s="3" t="str">
        <f t="shared" si="24"/>
        <v/>
      </c>
    </row>
    <row r="246" spans="1:14" x14ac:dyDescent="0.2">
      <c r="A246" s="182"/>
      <c r="B246" s="204" t="e">
        <f>VLOOKUP(A246,Adr!A:B,2,FALSE)</f>
        <v>#N/A</v>
      </c>
      <c r="C246" s="185"/>
      <c r="D246" s="289"/>
      <c r="E246" s="230"/>
      <c r="F246" s="166"/>
      <c r="G246" s="169"/>
      <c r="H246" s="169"/>
      <c r="I246" s="192" t="str">
        <f t="shared" si="25"/>
        <v/>
      </c>
      <c r="J246" s="167" t="str">
        <f t="shared" si="26"/>
        <v/>
      </c>
      <c r="K246" s="5"/>
      <c r="L246" s="167" t="str">
        <f t="shared" si="27"/>
        <v/>
      </c>
      <c r="M246" s="5" t="e">
        <f t="shared" si="23"/>
        <v>#N/A</v>
      </c>
      <c r="N246" s="3" t="str">
        <f t="shared" si="24"/>
        <v/>
      </c>
    </row>
    <row r="247" spans="1:14" x14ac:dyDescent="0.2">
      <c r="A247" s="198"/>
      <c r="B247" s="204" t="e">
        <f>VLOOKUP(A247,Adr!A:B,2,FALSE)</f>
        <v>#N/A</v>
      </c>
      <c r="C247" s="169"/>
      <c r="D247" s="290"/>
      <c r="E247" s="173"/>
      <c r="F247" s="166"/>
      <c r="G247" s="169"/>
      <c r="H247" s="169"/>
      <c r="I247" s="192" t="str">
        <f t="shared" si="25"/>
        <v/>
      </c>
      <c r="J247" s="167" t="str">
        <f t="shared" si="26"/>
        <v/>
      </c>
      <c r="K247" s="5"/>
      <c r="L247" s="167" t="str">
        <f t="shared" si="27"/>
        <v/>
      </c>
      <c r="M247" s="5" t="e">
        <f t="shared" si="23"/>
        <v>#N/A</v>
      </c>
      <c r="N247" s="3" t="str">
        <f t="shared" si="24"/>
        <v/>
      </c>
    </row>
    <row r="248" spans="1:14" x14ac:dyDescent="0.2">
      <c r="A248" s="166"/>
      <c r="B248" s="204" t="e">
        <f>VLOOKUP(A248,Adr!A:B,2,FALSE)</f>
        <v>#N/A</v>
      </c>
      <c r="C248" s="196"/>
      <c r="D248" s="291"/>
      <c r="E248" s="230"/>
      <c r="F248" s="166"/>
      <c r="G248" s="169"/>
      <c r="H248" s="169"/>
      <c r="I248" s="192" t="str">
        <f t="shared" si="25"/>
        <v/>
      </c>
      <c r="J248" s="167" t="str">
        <f t="shared" si="26"/>
        <v/>
      </c>
      <c r="K248" s="5"/>
      <c r="L248" s="167" t="str">
        <f t="shared" si="27"/>
        <v/>
      </c>
      <c r="M248" s="5" t="e">
        <f t="shared" si="23"/>
        <v>#N/A</v>
      </c>
      <c r="N248" s="3" t="str">
        <f t="shared" si="24"/>
        <v/>
      </c>
    </row>
    <row r="249" spans="1:14" x14ac:dyDescent="0.2">
      <c r="A249" s="202"/>
      <c r="B249" s="204" t="e">
        <f>VLOOKUP(A249,Adr!A:B,2,FALSE)</f>
        <v>#N/A</v>
      </c>
      <c r="C249" s="185"/>
      <c r="D249" s="289"/>
      <c r="E249" s="173"/>
      <c r="F249" s="166"/>
      <c r="G249" s="169"/>
      <c r="H249" s="169"/>
      <c r="I249" s="192" t="str">
        <f t="shared" si="25"/>
        <v/>
      </c>
      <c r="J249" s="167" t="str">
        <f t="shared" si="26"/>
        <v/>
      </c>
      <c r="K249" s="5"/>
      <c r="L249" s="167" t="str">
        <f t="shared" si="27"/>
        <v/>
      </c>
      <c r="M249" s="5" t="e">
        <f t="shared" si="23"/>
        <v>#N/A</v>
      </c>
      <c r="N249" s="3" t="str">
        <f t="shared" si="24"/>
        <v/>
      </c>
    </row>
    <row r="250" spans="1:14" x14ac:dyDescent="0.2">
      <c r="A250" s="198"/>
      <c r="B250" s="204" t="e">
        <f>VLOOKUP(A250,Adr!A:B,2,FALSE)</f>
        <v>#N/A</v>
      </c>
      <c r="C250" s="185"/>
      <c r="D250" s="289"/>
      <c r="E250" s="230"/>
      <c r="F250" s="166"/>
      <c r="G250" s="169"/>
      <c r="H250" s="169"/>
      <c r="I250" s="192" t="str">
        <f t="shared" si="25"/>
        <v/>
      </c>
      <c r="J250" s="167" t="str">
        <f t="shared" si="26"/>
        <v/>
      </c>
      <c r="K250" s="5"/>
      <c r="L250" s="167" t="str">
        <f t="shared" si="27"/>
        <v/>
      </c>
      <c r="M250" s="5" t="e">
        <f t="shared" si="23"/>
        <v>#N/A</v>
      </c>
      <c r="N250" s="3" t="str">
        <f t="shared" si="24"/>
        <v/>
      </c>
    </row>
    <row r="251" spans="1:14" x14ac:dyDescent="0.2">
      <c r="A251" s="202"/>
      <c r="B251" s="204" t="e">
        <f>VLOOKUP(A251,Adr!A:B,2,FALSE)</f>
        <v>#N/A</v>
      </c>
      <c r="C251" s="185"/>
      <c r="D251" s="289"/>
      <c r="E251" s="173"/>
      <c r="F251" s="166"/>
      <c r="G251" s="169"/>
      <c r="H251" s="169"/>
      <c r="I251" s="192" t="str">
        <f t="shared" si="25"/>
        <v/>
      </c>
      <c r="J251" s="167" t="str">
        <f t="shared" si="26"/>
        <v/>
      </c>
      <c r="K251" s="5"/>
      <c r="L251" s="167" t="str">
        <f t="shared" si="27"/>
        <v/>
      </c>
      <c r="M251" s="5" t="e">
        <f t="shared" si="23"/>
        <v>#N/A</v>
      </c>
      <c r="N251" s="3" t="str">
        <f t="shared" si="24"/>
        <v/>
      </c>
    </row>
    <row r="252" spans="1:14" x14ac:dyDescent="0.2">
      <c r="A252" s="202"/>
      <c r="B252" s="204" t="e">
        <f>VLOOKUP(A252,Adr!A:B,2,FALSE)</f>
        <v>#N/A</v>
      </c>
      <c r="C252" s="185"/>
      <c r="D252" s="289"/>
      <c r="E252" s="230"/>
      <c r="F252" s="166"/>
      <c r="G252" s="169"/>
      <c r="H252" s="169"/>
      <c r="I252" s="192" t="str">
        <f t="shared" si="25"/>
        <v/>
      </c>
      <c r="J252" s="167" t="str">
        <f t="shared" si="26"/>
        <v/>
      </c>
      <c r="K252" s="5"/>
      <c r="L252" s="167" t="str">
        <f t="shared" si="27"/>
        <v/>
      </c>
      <c r="M252" s="5" t="e">
        <f t="shared" si="23"/>
        <v>#N/A</v>
      </c>
      <c r="N252" s="3" t="str">
        <f t="shared" si="24"/>
        <v/>
      </c>
    </row>
    <row r="253" spans="1:14" x14ac:dyDescent="0.2">
      <c r="A253" s="178"/>
      <c r="B253" s="204" t="e">
        <f>VLOOKUP(A253,Adr!A:B,2,FALSE)</f>
        <v>#N/A</v>
      </c>
      <c r="C253" s="169"/>
      <c r="D253" s="290"/>
      <c r="E253" s="173"/>
      <c r="F253" s="166"/>
      <c r="G253" s="169"/>
      <c r="H253" s="169"/>
      <c r="I253" s="192" t="str">
        <f t="shared" si="25"/>
        <v/>
      </c>
      <c r="J253" s="167" t="str">
        <f t="shared" si="26"/>
        <v/>
      </c>
      <c r="K253" s="5"/>
      <c r="L253" s="167" t="str">
        <f t="shared" si="27"/>
        <v/>
      </c>
      <c r="M253" s="5" t="e">
        <f t="shared" si="23"/>
        <v>#N/A</v>
      </c>
      <c r="N253" s="3" t="str">
        <f t="shared" si="24"/>
        <v/>
      </c>
    </row>
    <row r="254" spans="1:14" x14ac:dyDescent="0.2">
      <c r="A254" s="198"/>
      <c r="B254" s="204" t="e">
        <f>VLOOKUP(A254,Adr!A:B,2,FALSE)</f>
        <v>#N/A</v>
      </c>
      <c r="C254" s="185"/>
      <c r="D254" s="290"/>
      <c r="E254" s="230"/>
      <c r="F254" s="166"/>
      <c r="G254" s="169"/>
      <c r="H254" s="169"/>
      <c r="I254" s="192" t="str">
        <f t="shared" si="25"/>
        <v/>
      </c>
      <c r="J254" s="167" t="str">
        <f t="shared" si="26"/>
        <v/>
      </c>
      <c r="K254" s="5"/>
      <c r="L254" s="167" t="str">
        <f t="shared" si="27"/>
        <v/>
      </c>
      <c r="M254" s="5" t="e">
        <f t="shared" si="23"/>
        <v>#N/A</v>
      </c>
      <c r="N254" s="3" t="str">
        <f t="shared" si="24"/>
        <v/>
      </c>
    </row>
    <row r="255" spans="1:14" x14ac:dyDescent="0.2">
      <c r="A255" s="166"/>
      <c r="B255" s="204" t="e">
        <f>VLOOKUP(A255,Adr!A:B,2,FALSE)</f>
        <v>#N/A</v>
      </c>
      <c r="C255" s="169"/>
      <c r="D255" s="290"/>
      <c r="E255" s="173"/>
      <c r="F255" s="166"/>
      <c r="G255" s="169"/>
      <c r="H255" s="169"/>
      <c r="I255" s="192" t="str">
        <f t="shared" si="25"/>
        <v/>
      </c>
      <c r="J255" s="167" t="str">
        <f t="shared" si="26"/>
        <v/>
      </c>
      <c r="K255" s="5"/>
      <c r="L255" s="167" t="str">
        <f t="shared" si="27"/>
        <v/>
      </c>
      <c r="M255" s="5" t="e">
        <f t="shared" si="23"/>
        <v>#N/A</v>
      </c>
      <c r="N255" s="3" t="str">
        <f t="shared" si="24"/>
        <v/>
      </c>
    </row>
    <row r="256" spans="1:14" x14ac:dyDescent="0.2">
      <c r="A256" s="202"/>
      <c r="B256" s="204" t="e">
        <f>VLOOKUP(A256,Adr!A:B,2,FALSE)</f>
        <v>#N/A</v>
      </c>
      <c r="C256" s="185"/>
      <c r="D256" s="289"/>
      <c r="E256" s="230"/>
      <c r="F256" s="166"/>
      <c r="G256" s="169"/>
      <c r="H256" s="169"/>
      <c r="I256" s="192" t="str">
        <f t="shared" si="25"/>
        <v/>
      </c>
      <c r="J256" s="167" t="str">
        <f t="shared" si="26"/>
        <v/>
      </c>
      <c r="K256" s="5"/>
      <c r="L256" s="167" t="str">
        <f t="shared" si="27"/>
        <v/>
      </c>
      <c r="M256" s="5" t="e">
        <f t="shared" si="23"/>
        <v>#N/A</v>
      </c>
      <c r="N256" s="3" t="str">
        <f t="shared" si="24"/>
        <v/>
      </c>
    </row>
    <row r="257" spans="1:14" x14ac:dyDescent="0.2">
      <c r="A257" s="166"/>
      <c r="B257" s="204" t="e">
        <f>VLOOKUP(A257,Adr!A:B,2,FALSE)</f>
        <v>#N/A</v>
      </c>
      <c r="C257" s="196"/>
      <c r="D257" s="291"/>
      <c r="E257" s="173"/>
      <c r="F257" s="166"/>
      <c r="G257" s="169"/>
      <c r="H257" s="169"/>
      <c r="I257" s="192" t="str">
        <f t="shared" si="25"/>
        <v/>
      </c>
      <c r="J257" s="167" t="str">
        <f t="shared" si="26"/>
        <v/>
      </c>
      <c r="K257" s="5"/>
      <c r="L257" s="167" t="str">
        <f t="shared" si="27"/>
        <v/>
      </c>
      <c r="M257" s="5" t="e">
        <f t="shared" si="23"/>
        <v>#N/A</v>
      </c>
      <c r="N257" s="3" t="str">
        <f t="shared" si="24"/>
        <v/>
      </c>
    </row>
    <row r="258" spans="1:14" x14ac:dyDescent="0.2">
      <c r="A258" s="202"/>
      <c r="B258" s="204" t="e">
        <f>VLOOKUP(A258,Adr!A:B,2,FALSE)</f>
        <v>#N/A</v>
      </c>
      <c r="C258" s="185"/>
      <c r="D258" s="289"/>
      <c r="E258" s="230"/>
      <c r="F258" s="166"/>
      <c r="G258" s="169"/>
      <c r="H258" s="169"/>
      <c r="I258" s="192" t="str">
        <f t="shared" si="25"/>
        <v/>
      </c>
      <c r="J258" s="167" t="str">
        <f t="shared" si="26"/>
        <v/>
      </c>
      <c r="K258" s="5"/>
      <c r="L258" s="167" t="str">
        <f t="shared" si="27"/>
        <v/>
      </c>
      <c r="M258" s="5" t="e">
        <f t="shared" si="23"/>
        <v>#N/A</v>
      </c>
      <c r="N258" s="3" t="str">
        <f t="shared" si="24"/>
        <v/>
      </c>
    </row>
    <row r="259" spans="1:14" x14ac:dyDescent="0.2">
      <c r="A259" s="202"/>
      <c r="B259" s="204" t="e">
        <f>VLOOKUP(A259,Adr!A:B,2,FALSE)</f>
        <v>#N/A</v>
      </c>
      <c r="C259" s="185"/>
      <c r="D259" s="289"/>
      <c r="E259" s="173"/>
      <c r="F259" s="166"/>
      <c r="G259" s="169"/>
      <c r="H259" s="169"/>
      <c r="I259" s="192" t="str">
        <f t="shared" si="25"/>
        <v/>
      </c>
      <c r="J259" s="167" t="str">
        <f t="shared" si="26"/>
        <v/>
      </c>
      <c r="K259" s="5"/>
      <c r="L259" s="167" t="str">
        <f t="shared" si="27"/>
        <v/>
      </c>
      <c r="M259" s="5" t="e">
        <f t="shared" si="23"/>
        <v>#N/A</v>
      </c>
      <c r="N259" s="3" t="str">
        <f t="shared" si="24"/>
        <v/>
      </c>
    </row>
    <row r="260" spans="1:14" x14ac:dyDescent="0.2">
      <c r="A260" s="166"/>
      <c r="B260" s="204" t="e">
        <f>VLOOKUP(A260,Adr!A:B,2,FALSE)</f>
        <v>#N/A</v>
      </c>
      <c r="C260" s="196"/>
      <c r="D260" s="291"/>
      <c r="E260" s="230"/>
      <c r="F260" s="166"/>
      <c r="G260" s="169"/>
      <c r="H260" s="169"/>
      <c r="I260" s="192" t="str">
        <f t="shared" si="25"/>
        <v/>
      </c>
      <c r="J260" s="167" t="str">
        <f t="shared" si="26"/>
        <v/>
      </c>
      <c r="K260" s="5"/>
      <c r="L260" s="167" t="str">
        <f t="shared" si="27"/>
        <v/>
      </c>
      <c r="M260" s="5" t="e">
        <f t="shared" si="23"/>
        <v>#N/A</v>
      </c>
      <c r="N260" s="3" t="str">
        <f t="shared" si="24"/>
        <v/>
      </c>
    </row>
    <row r="261" spans="1:14" x14ac:dyDescent="0.2">
      <c r="A261" s="166"/>
      <c r="B261" s="204" t="e">
        <f>VLOOKUP(A261,Adr!A:B,2,FALSE)</f>
        <v>#N/A</v>
      </c>
      <c r="C261" s="185"/>
      <c r="D261" s="289"/>
      <c r="E261" s="173"/>
      <c r="F261" s="166"/>
      <c r="G261" s="169"/>
      <c r="H261" s="169"/>
      <c r="I261" s="192" t="str">
        <f t="shared" si="25"/>
        <v/>
      </c>
      <c r="J261" s="167" t="str">
        <f t="shared" si="26"/>
        <v/>
      </c>
      <c r="K261" s="5"/>
      <c r="L261" s="167" t="str">
        <f t="shared" si="27"/>
        <v/>
      </c>
      <c r="M261" s="5" t="e">
        <f t="shared" si="23"/>
        <v>#N/A</v>
      </c>
      <c r="N261" s="3" t="str">
        <f t="shared" si="24"/>
        <v/>
      </c>
    </row>
    <row r="262" spans="1:14" x14ac:dyDescent="0.2">
      <c r="A262" s="198"/>
      <c r="B262" s="204" t="e">
        <f>VLOOKUP(A262,Adr!A:B,2,FALSE)</f>
        <v>#N/A</v>
      </c>
      <c r="C262" s="185"/>
      <c r="D262" s="289"/>
      <c r="E262" s="230"/>
      <c r="F262" s="166"/>
      <c r="G262" s="169"/>
      <c r="H262" s="169"/>
      <c r="I262" s="192" t="str">
        <f t="shared" si="25"/>
        <v/>
      </c>
      <c r="J262" s="167" t="str">
        <f t="shared" si="26"/>
        <v/>
      </c>
      <c r="K262" s="5"/>
      <c r="L262" s="167" t="str">
        <f t="shared" si="27"/>
        <v/>
      </c>
      <c r="M262" s="5" t="e">
        <f t="shared" si="23"/>
        <v>#N/A</v>
      </c>
      <c r="N262" s="3" t="str">
        <f t="shared" si="24"/>
        <v/>
      </c>
    </row>
    <row r="263" spans="1:14" x14ac:dyDescent="0.2">
      <c r="A263" s="198"/>
      <c r="B263" s="204" t="e">
        <f>VLOOKUP(A263,Adr!A:B,2,FALSE)</f>
        <v>#N/A</v>
      </c>
      <c r="C263" s="185"/>
      <c r="D263" s="289"/>
      <c r="E263" s="173"/>
      <c r="F263" s="166"/>
      <c r="G263" s="169"/>
      <c r="H263" s="169"/>
      <c r="I263" s="192" t="str">
        <f t="shared" si="25"/>
        <v/>
      </c>
      <c r="J263" s="167" t="str">
        <f t="shared" si="26"/>
        <v/>
      </c>
      <c r="K263" s="5"/>
      <c r="L263" s="167" t="str">
        <f t="shared" si="27"/>
        <v/>
      </c>
      <c r="M263" s="5" t="e">
        <f t="shared" si="23"/>
        <v>#N/A</v>
      </c>
      <c r="N263" s="3" t="str">
        <f t="shared" si="24"/>
        <v/>
      </c>
    </row>
    <row r="264" spans="1:14" x14ac:dyDescent="0.2">
      <c r="A264" s="182"/>
      <c r="B264" s="204" t="e">
        <f>VLOOKUP(A264,Adr!A:B,2,FALSE)</f>
        <v>#N/A</v>
      </c>
      <c r="C264" s="185"/>
      <c r="D264" s="289"/>
      <c r="E264" s="230"/>
      <c r="F264" s="166"/>
      <c r="G264" s="169"/>
      <c r="H264" s="169"/>
      <c r="I264" s="192" t="str">
        <f t="shared" si="25"/>
        <v/>
      </c>
      <c r="J264" s="167" t="str">
        <f t="shared" si="26"/>
        <v/>
      </c>
      <c r="K264" s="5"/>
      <c r="L264" s="167" t="str">
        <f t="shared" si="27"/>
        <v/>
      </c>
      <c r="M264" s="5" t="e">
        <f t="shared" si="23"/>
        <v>#N/A</v>
      </c>
      <c r="N264" s="3" t="str">
        <f t="shared" si="24"/>
        <v/>
      </c>
    </row>
    <row r="265" spans="1:14" x14ac:dyDescent="0.2">
      <c r="A265" s="182"/>
      <c r="B265" s="204" t="e">
        <f>VLOOKUP(A265,Adr!A:B,2,FALSE)</f>
        <v>#N/A</v>
      </c>
      <c r="C265" s="185"/>
      <c r="D265" s="289"/>
      <c r="E265" s="173"/>
      <c r="F265" s="166"/>
      <c r="G265" s="169"/>
      <c r="H265" s="169"/>
      <c r="I265" s="192" t="str">
        <f t="shared" si="25"/>
        <v/>
      </c>
      <c r="J265" s="167" t="str">
        <f t="shared" si="26"/>
        <v/>
      </c>
      <c r="K265" s="5"/>
      <c r="L265" s="167" t="str">
        <f t="shared" si="27"/>
        <v/>
      </c>
      <c r="M265" s="5" t="e">
        <f t="shared" si="23"/>
        <v>#N/A</v>
      </c>
      <c r="N265" s="3" t="str">
        <f t="shared" si="24"/>
        <v/>
      </c>
    </row>
    <row r="266" spans="1:14" x14ac:dyDescent="0.2">
      <c r="A266" s="182"/>
      <c r="B266" s="204" t="e">
        <f>VLOOKUP(A266,Adr!A:B,2,FALSE)</f>
        <v>#N/A</v>
      </c>
      <c r="C266" s="185"/>
      <c r="D266" s="289"/>
      <c r="E266" s="230"/>
      <c r="F266" s="166"/>
      <c r="G266" s="169"/>
      <c r="H266" s="169"/>
      <c r="I266" s="192" t="str">
        <f t="shared" si="25"/>
        <v/>
      </c>
      <c r="J266" s="167" t="str">
        <f t="shared" si="26"/>
        <v/>
      </c>
      <c r="K266" s="5"/>
      <c r="L266" s="167" t="str">
        <f t="shared" si="27"/>
        <v/>
      </c>
      <c r="M266" s="5" t="e">
        <f t="shared" si="23"/>
        <v>#N/A</v>
      </c>
      <c r="N266" s="3" t="str">
        <f t="shared" si="24"/>
        <v/>
      </c>
    </row>
    <row r="267" spans="1:14" x14ac:dyDescent="0.2">
      <c r="A267" s="182"/>
      <c r="B267" s="204" t="e">
        <f>VLOOKUP(A267,Adr!A:B,2,FALSE)</f>
        <v>#N/A</v>
      </c>
      <c r="C267" s="185"/>
      <c r="D267" s="289"/>
      <c r="E267" s="173"/>
      <c r="F267" s="166"/>
      <c r="G267" s="169"/>
      <c r="H267" s="169"/>
      <c r="I267" s="192" t="str">
        <f t="shared" si="25"/>
        <v/>
      </c>
      <c r="J267" s="167" t="str">
        <f t="shared" si="26"/>
        <v/>
      </c>
      <c r="K267" s="5"/>
      <c r="L267" s="167" t="str">
        <f t="shared" si="27"/>
        <v/>
      </c>
      <c r="M267" s="5" t="e">
        <f t="shared" si="23"/>
        <v>#N/A</v>
      </c>
      <c r="N267" s="3" t="str">
        <f t="shared" si="24"/>
        <v/>
      </c>
    </row>
    <row r="268" spans="1:14" x14ac:dyDescent="0.2">
      <c r="A268" s="182"/>
      <c r="B268" s="204" t="e">
        <f>VLOOKUP(A268,Adr!A:B,2,FALSE)</f>
        <v>#N/A</v>
      </c>
      <c r="C268" s="185"/>
      <c r="D268" s="289"/>
      <c r="E268" s="230"/>
      <c r="F268" s="166"/>
      <c r="G268" s="169"/>
      <c r="H268" s="169"/>
      <c r="I268" s="192" t="str">
        <f t="shared" si="25"/>
        <v/>
      </c>
      <c r="J268" s="167" t="str">
        <f t="shared" si="26"/>
        <v/>
      </c>
      <c r="K268" s="5"/>
      <c r="L268" s="167" t="str">
        <f t="shared" si="27"/>
        <v/>
      </c>
      <c r="M268" s="5" t="e">
        <f t="shared" si="23"/>
        <v>#N/A</v>
      </c>
      <c r="N268" s="3" t="str">
        <f t="shared" si="24"/>
        <v/>
      </c>
    </row>
    <row r="269" spans="1:14" x14ac:dyDescent="0.2">
      <c r="A269" s="182"/>
      <c r="B269" s="204" t="e">
        <f>VLOOKUP(A269,Adr!A:B,2,FALSE)</f>
        <v>#N/A</v>
      </c>
      <c r="C269" s="185"/>
      <c r="D269" s="289"/>
      <c r="E269" s="173"/>
      <c r="F269" s="166"/>
      <c r="G269" s="169"/>
      <c r="H269" s="169"/>
      <c r="I269" s="192" t="str">
        <f t="shared" si="25"/>
        <v/>
      </c>
      <c r="J269" s="167" t="str">
        <f t="shared" si="26"/>
        <v/>
      </c>
      <c r="K269" s="5"/>
      <c r="L269" s="167" t="str">
        <f t="shared" si="27"/>
        <v/>
      </c>
      <c r="M269" s="5" t="e">
        <f t="shared" ref="M269:M332" si="28">B269&amp;F269&amp;H269&amp;C269</f>
        <v>#N/A</v>
      </c>
      <c r="N269" s="3" t="str">
        <f t="shared" ref="N269:N332" si="29">+I269&amp;H269</f>
        <v/>
      </c>
    </row>
    <row r="270" spans="1:14" x14ac:dyDescent="0.2">
      <c r="A270" s="198"/>
      <c r="B270" s="204" t="e">
        <f>VLOOKUP(A270,Adr!A:B,2,FALSE)</f>
        <v>#N/A</v>
      </c>
      <c r="C270" s="169"/>
      <c r="D270" s="290"/>
      <c r="E270" s="230"/>
      <c r="F270" s="166"/>
      <c r="G270" s="169"/>
      <c r="H270" s="169"/>
      <c r="I270" s="192" t="str">
        <f t="shared" si="25"/>
        <v/>
      </c>
      <c r="J270" s="167" t="str">
        <f t="shared" si="26"/>
        <v/>
      </c>
      <c r="K270" s="5"/>
      <c r="L270" s="167" t="str">
        <f t="shared" si="27"/>
        <v/>
      </c>
      <c r="M270" s="5" t="e">
        <f t="shared" si="28"/>
        <v>#N/A</v>
      </c>
      <c r="N270" s="3" t="str">
        <f t="shared" si="29"/>
        <v/>
      </c>
    </row>
    <row r="271" spans="1:14" x14ac:dyDescent="0.2">
      <c r="A271" s="182"/>
      <c r="B271" s="204" t="e">
        <f>VLOOKUP(A271,Adr!A:B,2,FALSE)</f>
        <v>#N/A</v>
      </c>
      <c r="C271" s="185"/>
      <c r="D271" s="289"/>
      <c r="E271" s="173"/>
      <c r="F271" s="166"/>
      <c r="G271" s="169"/>
      <c r="H271" s="169"/>
      <c r="I271" s="192" t="str">
        <f t="shared" si="25"/>
        <v/>
      </c>
      <c r="J271" s="167" t="str">
        <f t="shared" si="26"/>
        <v/>
      </c>
      <c r="K271" s="5"/>
      <c r="L271" s="167" t="str">
        <f t="shared" si="27"/>
        <v/>
      </c>
      <c r="M271" s="5" t="e">
        <f t="shared" si="28"/>
        <v>#N/A</v>
      </c>
      <c r="N271" s="3" t="str">
        <f t="shared" si="29"/>
        <v/>
      </c>
    </row>
    <row r="272" spans="1:14" x14ac:dyDescent="0.2">
      <c r="A272" s="182"/>
      <c r="B272" s="204" t="e">
        <f>VLOOKUP(A272,Adr!A:B,2,FALSE)</f>
        <v>#N/A</v>
      </c>
      <c r="C272" s="185"/>
      <c r="D272" s="289"/>
      <c r="E272" s="230"/>
      <c r="F272" s="166"/>
      <c r="G272" s="169"/>
      <c r="H272" s="169"/>
      <c r="I272" s="192" t="str">
        <f t="shared" si="25"/>
        <v/>
      </c>
      <c r="J272" s="167" t="str">
        <f t="shared" si="26"/>
        <v/>
      </c>
      <c r="K272" s="5"/>
      <c r="L272" s="167" t="str">
        <f t="shared" si="27"/>
        <v/>
      </c>
      <c r="M272" s="5" t="e">
        <f t="shared" si="28"/>
        <v>#N/A</v>
      </c>
      <c r="N272" s="3" t="str">
        <f t="shared" si="29"/>
        <v/>
      </c>
    </row>
    <row r="273" spans="1:14" x14ac:dyDescent="0.2">
      <c r="A273" s="202"/>
      <c r="B273" s="204" t="e">
        <f>VLOOKUP(A273,Adr!A:B,2,FALSE)</f>
        <v>#N/A</v>
      </c>
      <c r="C273" s="185"/>
      <c r="D273" s="289"/>
      <c r="E273" s="173"/>
      <c r="F273" s="166"/>
      <c r="G273" s="169"/>
      <c r="H273" s="169"/>
      <c r="I273" s="192" t="str">
        <f t="shared" si="25"/>
        <v/>
      </c>
      <c r="J273" s="167" t="str">
        <f t="shared" si="26"/>
        <v/>
      </c>
      <c r="K273" s="5"/>
      <c r="L273" s="167" t="str">
        <f t="shared" si="27"/>
        <v/>
      </c>
      <c r="M273" s="5" t="e">
        <f t="shared" si="28"/>
        <v>#N/A</v>
      </c>
      <c r="N273" s="3" t="str">
        <f t="shared" si="29"/>
        <v/>
      </c>
    </row>
    <row r="274" spans="1:14" x14ac:dyDescent="0.2">
      <c r="A274" s="198"/>
      <c r="B274" s="204" t="e">
        <f>VLOOKUP(A274,Adr!A:B,2,FALSE)</f>
        <v>#N/A</v>
      </c>
      <c r="C274" s="185"/>
      <c r="D274" s="289"/>
      <c r="E274" s="230"/>
      <c r="F274" s="166"/>
      <c r="G274" s="169"/>
      <c r="H274" s="169"/>
      <c r="I274" s="192" t="str">
        <f t="shared" si="25"/>
        <v/>
      </c>
      <c r="J274" s="167" t="str">
        <f t="shared" si="26"/>
        <v/>
      </c>
      <c r="K274" s="5"/>
      <c r="L274" s="167" t="str">
        <f t="shared" si="27"/>
        <v/>
      </c>
      <c r="M274" s="5" t="e">
        <f t="shared" si="28"/>
        <v>#N/A</v>
      </c>
      <c r="N274" s="3" t="str">
        <f t="shared" si="29"/>
        <v/>
      </c>
    </row>
    <row r="275" spans="1:14" x14ac:dyDescent="0.2">
      <c r="A275" s="202"/>
      <c r="B275" s="204" t="e">
        <f>VLOOKUP(A275,Adr!A:B,2,FALSE)</f>
        <v>#N/A</v>
      </c>
      <c r="C275" s="185"/>
      <c r="D275" s="289"/>
      <c r="E275" s="173"/>
      <c r="F275" s="166"/>
      <c r="G275" s="169"/>
      <c r="H275" s="169"/>
      <c r="I275" s="192" t="str">
        <f t="shared" si="25"/>
        <v/>
      </c>
      <c r="J275" s="167" t="str">
        <f t="shared" si="26"/>
        <v/>
      </c>
      <c r="K275" s="5"/>
      <c r="L275" s="167" t="str">
        <f t="shared" si="27"/>
        <v/>
      </c>
      <c r="M275" s="5" t="e">
        <f t="shared" si="28"/>
        <v>#N/A</v>
      </c>
      <c r="N275" s="3" t="str">
        <f t="shared" si="29"/>
        <v/>
      </c>
    </row>
    <row r="276" spans="1:14" x14ac:dyDescent="0.2">
      <c r="A276" s="202"/>
      <c r="B276" s="204" t="e">
        <f>VLOOKUP(A276,Adr!A:B,2,FALSE)</f>
        <v>#N/A</v>
      </c>
      <c r="C276" s="185"/>
      <c r="D276" s="289"/>
      <c r="E276" s="230"/>
      <c r="F276" s="166"/>
      <c r="G276" s="169"/>
      <c r="H276" s="169"/>
      <c r="I276" s="192" t="str">
        <f t="shared" si="25"/>
        <v/>
      </c>
      <c r="J276" s="167" t="str">
        <f t="shared" si="26"/>
        <v/>
      </c>
      <c r="K276" s="5"/>
      <c r="L276" s="167" t="str">
        <f t="shared" si="27"/>
        <v/>
      </c>
      <c r="M276" s="5" t="e">
        <f t="shared" si="28"/>
        <v>#N/A</v>
      </c>
      <c r="N276" s="3" t="str">
        <f t="shared" si="29"/>
        <v/>
      </c>
    </row>
    <row r="277" spans="1:14" x14ac:dyDescent="0.2">
      <c r="A277" s="202"/>
      <c r="B277" s="204" t="e">
        <f>VLOOKUP(A277,Adr!A:B,2,FALSE)</f>
        <v>#N/A</v>
      </c>
      <c r="C277" s="196"/>
      <c r="D277" s="289"/>
      <c r="E277" s="173"/>
      <c r="F277" s="166"/>
      <c r="G277" s="169"/>
      <c r="H277" s="169"/>
      <c r="I277" s="192" t="str">
        <f t="shared" si="25"/>
        <v/>
      </c>
      <c r="J277" s="167" t="str">
        <f t="shared" si="26"/>
        <v/>
      </c>
      <c r="K277" s="5"/>
      <c r="L277" s="167" t="str">
        <f t="shared" si="27"/>
        <v/>
      </c>
      <c r="M277" s="5" t="e">
        <f t="shared" si="28"/>
        <v>#N/A</v>
      </c>
      <c r="N277" s="3" t="str">
        <f t="shared" si="29"/>
        <v/>
      </c>
    </row>
    <row r="278" spans="1:14" x14ac:dyDescent="0.2">
      <c r="A278" s="198"/>
      <c r="B278" s="204" t="e">
        <f>VLOOKUP(A278,Adr!A:B,2,FALSE)</f>
        <v>#N/A</v>
      </c>
      <c r="C278" s="169"/>
      <c r="D278" s="290"/>
      <c r="E278" s="230"/>
      <c r="F278" s="166"/>
      <c r="G278" s="169"/>
      <c r="H278" s="169"/>
      <c r="I278" s="192" t="str">
        <f t="shared" si="25"/>
        <v/>
      </c>
      <c r="J278" s="167" t="str">
        <f t="shared" si="26"/>
        <v/>
      </c>
      <c r="K278" s="5"/>
      <c r="L278" s="167" t="str">
        <f t="shared" si="27"/>
        <v/>
      </c>
      <c r="M278" s="5" t="e">
        <f t="shared" si="28"/>
        <v>#N/A</v>
      </c>
      <c r="N278" s="3" t="str">
        <f t="shared" si="29"/>
        <v/>
      </c>
    </row>
    <row r="279" spans="1:14" x14ac:dyDescent="0.2">
      <c r="A279" s="202"/>
      <c r="B279" s="204" t="e">
        <f>VLOOKUP(A279,Adr!A:B,2,FALSE)</f>
        <v>#N/A</v>
      </c>
      <c r="C279" s="185"/>
      <c r="D279" s="289"/>
      <c r="E279" s="173"/>
      <c r="F279" s="166"/>
      <c r="G279" s="169"/>
      <c r="H279" s="169"/>
      <c r="I279" s="192" t="str">
        <f t="shared" si="25"/>
        <v/>
      </c>
      <c r="J279" s="167" t="str">
        <f t="shared" si="26"/>
        <v/>
      </c>
      <c r="K279" s="5"/>
      <c r="L279" s="167" t="str">
        <f t="shared" si="27"/>
        <v/>
      </c>
      <c r="M279" s="5" t="e">
        <f t="shared" si="28"/>
        <v>#N/A</v>
      </c>
      <c r="N279" s="3" t="str">
        <f t="shared" si="29"/>
        <v/>
      </c>
    </row>
    <row r="280" spans="1:14" x14ac:dyDescent="0.2">
      <c r="A280" s="202"/>
      <c r="B280" s="204" t="e">
        <f>VLOOKUP(A280,Adr!A:B,2,FALSE)</f>
        <v>#N/A</v>
      </c>
      <c r="C280" s="185"/>
      <c r="D280" s="289"/>
      <c r="E280" s="230"/>
      <c r="F280" s="166"/>
      <c r="G280" s="169"/>
      <c r="H280" s="169"/>
      <c r="I280" s="192" t="str">
        <f t="shared" si="25"/>
        <v/>
      </c>
      <c r="J280" s="167" t="str">
        <f t="shared" si="26"/>
        <v/>
      </c>
      <c r="K280" s="5"/>
      <c r="L280" s="167" t="str">
        <f t="shared" si="27"/>
        <v/>
      </c>
      <c r="M280" s="5" t="e">
        <f t="shared" si="28"/>
        <v>#N/A</v>
      </c>
      <c r="N280" s="3" t="str">
        <f t="shared" si="29"/>
        <v/>
      </c>
    </row>
    <row r="281" spans="1:14" x14ac:dyDescent="0.2">
      <c r="A281" s="198"/>
      <c r="B281" s="204" t="e">
        <f>VLOOKUP(A281,Adr!A:B,2,FALSE)</f>
        <v>#N/A</v>
      </c>
      <c r="C281" s="185"/>
      <c r="D281" s="289"/>
      <c r="E281" s="173"/>
      <c r="F281" s="166"/>
      <c r="G281" s="169"/>
      <c r="H281" s="169"/>
      <c r="I281" s="192" t="str">
        <f t="shared" si="25"/>
        <v/>
      </c>
      <c r="J281" s="167" t="str">
        <f t="shared" si="26"/>
        <v/>
      </c>
      <c r="K281" s="5"/>
      <c r="L281" s="167" t="str">
        <f t="shared" si="27"/>
        <v/>
      </c>
      <c r="M281" s="5" t="e">
        <f t="shared" si="28"/>
        <v>#N/A</v>
      </c>
      <c r="N281" s="3" t="str">
        <f t="shared" si="29"/>
        <v/>
      </c>
    </row>
    <row r="282" spans="1:14" x14ac:dyDescent="0.2">
      <c r="A282" s="202"/>
      <c r="B282" s="204" t="e">
        <f>VLOOKUP(A282,Adr!A:B,2,FALSE)</f>
        <v>#N/A</v>
      </c>
      <c r="C282" s="185"/>
      <c r="D282" s="289"/>
      <c r="E282" s="230"/>
      <c r="F282" s="166"/>
      <c r="G282" s="169"/>
      <c r="H282" s="169"/>
      <c r="I282" s="192" t="str">
        <f t="shared" si="25"/>
        <v/>
      </c>
      <c r="J282" s="167" t="str">
        <f t="shared" si="26"/>
        <v/>
      </c>
      <c r="K282" s="5"/>
      <c r="L282" s="167" t="str">
        <f t="shared" si="27"/>
        <v/>
      </c>
      <c r="M282" s="5" t="e">
        <f t="shared" si="28"/>
        <v>#N/A</v>
      </c>
      <c r="N282" s="3" t="str">
        <f t="shared" si="29"/>
        <v/>
      </c>
    </row>
    <row r="283" spans="1:14" x14ac:dyDescent="0.2">
      <c r="A283" s="202"/>
      <c r="B283" s="204" t="e">
        <f>VLOOKUP(A283,Adr!A:B,2,FALSE)</f>
        <v>#N/A</v>
      </c>
      <c r="C283" s="185"/>
      <c r="D283" s="289"/>
      <c r="E283" s="173"/>
      <c r="F283" s="166"/>
      <c r="G283" s="169"/>
      <c r="H283" s="169"/>
      <c r="I283" s="192" t="str">
        <f t="shared" si="25"/>
        <v/>
      </c>
      <c r="J283" s="167" t="str">
        <f t="shared" si="26"/>
        <v/>
      </c>
      <c r="K283" s="5"/>
      <c r="L283" s="167" t="str">
        <f t="shared" si="27"/>
        <v/>
      </c>
      <c r="M283" s="5" t="e">
        <f t="shared" si="28"/>
        <v>#N/A</v>
      </c>
      <c r="N283" s="3" t="str">
        <f t="shared" si="29"/>
        <v/>
      </c>
    </row>
    <row r="284" spans="1:14" x14ac:dyDescent="0.2">
      <c r="A284" s="182"/>
      <c r="B284" s="204" t="e">
        <f>VLOOKUP(A284,Adr!A:B,2,FALSE)</f>
        <v>#N/A</v>
      </c>
      <c r="C284" s="196"/>
      <c r="D284" s="291"/>
      <c r="E284" s="230"/>
      <c r="F284" s="166"/>
      <c r="G284" s="169"/>
      <c r="H284" s="169"/>
      <c r="I284" s="192" t="str">
        <f t="shared" si="25"/>
        <v/>
      </c>
      <c r="J284" s="167" t="str">
        <f t="shared" si="26"/>
        <v/>
      </c>
      <c r="K284" s="5"/>
      <c r="L284" s="167" t="str">
        <f t="shared" si="27"/>
        <v/>
      </c>
      <c r="M284" s="5" t="e">
        <f t="shared" si="28"/>
        <v>#N/A</v>
      </c>
      <c r="N284" s="3" t="str">
        <f t="shared" si="29"/>
        <v/>
      </c>
    </row>
    <row r="285" spans="1:14" x14ac:dyDescent="0.2">
      <c r="A285" s="166"/>
      <c r="B285" s="204" t="e">
        <f>VLOOKUP(A285,Adr!A:B,2,FALSE)</f>
        <v>#N/A</v>
      </c>
      <c r="C285" s="185"/>
      <c r="D285" s="289"/>
      <c r="E285" s="173"/>
      <c r="F285" s="166"/>
      <c r="G285" s="169"/>
      <c r="H285" s="169"/>
      <c r="I285" s="192" t="str">
        <f t="shared" si="25"/>
        <v/>
      </c>
      <c r="J285" s="167" t="str">
        <f t="shared" si="26"/>
        <v/>
      </c>
      <c r="K285" s="5"/>
      <c r="L285" s="167" t="str">
        <f t="shared" si="27"/>
        <v/>
      </c>
      <c r="M285" s="5" t="e">
        <f t="shared" si="28"/>
        <v>#N/A</v>
      </c>
      <c r="N285" s="3" t="str">
        <f t="shared" si="29"/>
        <v/>
      </c>
    </row>
    <row r="286" spans="1:14" x14ac:dyDescent="0.2">
      <c r="A286" s="202"/>
      <c r="B286" s="204" t="e">
        <f>VLOOKUP(A286,Adr!A:B,2,FALSE)</f>
        <v>#N/A</v>
      </c>
      <c r="C286" s="196"/>
      <c r="D286" s="291"/>
      <c r="E286" s="230"/>
      <c r="F286" s="166"/>
      <c r="G286" s="169"/>
      <c r="H286" s="169"/>
      <c r="I286" s="192" t="str">
        <f t="shared" ref="I286:I349" si="30">A286&amp;F286</f>
        <v/>
      </c>
      <c r="J286" s="167" t="str">
        <f t="shared" ref="J286:J349" si="31">A286&amp;G286</f>
        <v/>
      </c>
      <c r="K286" s="5"/>
      <c r="L286" s="167" t="str">
        <f t="shared" ref="L286:L349" si="32">A286&amp;G286&amp;H286</f>
        <v/>
      </c>
      <c r="M286" s="5" t="e">
        <f t="shared" si="28"/>
        <v>#N/A</v>
      </c>
      <c r="N286" s="3" t="str">
        <f t="shared" si="29"/>
        <v/>
      </c>
    </row>
    <row r="287" spans="1:14" x14ac:dyDescent="0.2">
      <c r="A287" s="182"/>
      <c r="B287" s="204" t="e">
        <f>VLOOKUP(A287,Adr!A:B,2,FALSE)</f>
        <v>#N/A</v>
      </c>
      <c r="C287" s="185"/>
      <c r="D287" s="289"/>
      <c r="E287" s="173"/>
      <c r="F287" s="166"/>
      <c r="G287" s="169"/>
      <c r="H287" s="169"/>
      <c r="I287" s="192" t="str">
        <f t="shared" si="30"/>
        <v/>
      </c>
      <c r="J287" s="167" t="str">
        <f t="shared" si="31"/>
        <v/>
      </c>
      <c r="K287" s="5"/>
      <c r="L287" s="167" t="str">
        <f t="shared" si="32"/>
        <v/>
      </c>
      <c r="M287" s="5" t="e">
        <f t="shared" si="28"/>
        <v>#N/A</v>
      </c>
      <c r="N287" s="3" t="str">
        <f t="shared" si="29"/>
        <v/>
      </c>
    </row>
    <row r="288" spans="1:14" x14ac:dyDescent="0.2">
      <c r="A288" s="182"/>
      <c r="B288" s="204" t="e">
        <f>VLOOKUP(A288,Adr!A:B,2,FALSE)</f>
        <v>#N/A</v>
      </c>
      <c r="C288" s="185"/>
      <c r="D288" s="289"/>
      <c r="E288" s="230"/>
      <c r="F288" s="166"/>
      <c r="G288" s="169"/>
      <c r="H288" s="169"/>
      <c r="I288" s="192" t="str">
        <f t="shared" si="30"/>
        <v/>
      </c>
      <c r="J288" s="167" t="str">
        <f t="shared" si="31"/>
        <v/>
      </c>
      <c r="K288" s="5"/>
      <c r="L288" s="167" t="str">
        <f t="shared" si="32"/>
        <v/>
      </c>
      <c r="M288" s="5" t="e">
        <f t="shared" si="28"/>
        <v>#N/A</v>
      </c>
      <c r="N288" s="3" t="str">
        <f t="shared" si="29"/>
        <v/>
      </c>
    </row>
    <row r="289" spans="1:14" x14ac:dyDescent="0.2">
      <c r="A289" s="166"/>
      <c r="B289" s="204" t="e">
        <f>VLOOKUP(A289,Adr!A:B,2,FALSE)</f>
        <v>#N/A</v>
      </c>
      <c r="C289" s="185"/>
      <c r="D289" s="289"/>
      <c r="E289" s="173"/>
      <c r="F289" s="166"/>
      <c r="G289" s="169"/>
      <c r="H289" s="169"/>
      <c r="I289" s="192" t="str">
        <f t="shared" si="30"/>
        <v/>
      </c>
      <c r="J289" s="167" t="str">
        <f t="shared" si="31"/>
        <v/>
      </c>
      <c r="K289" s="5"/>
      <c r="L289" s="167" t="str">
        <f t="shared" si="32"/>
        <v/>
      </c>
      <c r="M289" s="5" t="e">
        <f t="shared" si="28"/>
        <v>#N/A</v>
      </c>
      <c r="N289" s="3" t="str">
        <f t="shared" si="29"/>
        <v/>
      </c>
    </row>
    <row r="290" spans="1:14" x14ac:dyDescent="0.2">
      <c r="A290" s="182"/>
      <c r="B290" s="204" t="e">
        <f>VLOOKUP(A290,Adr!A:B,2,FALSE)</f>
        <v>#N/A</v>
      </c>
      <c r="C290" s="185"/>
      <c r="D290" s="289"/>
      <c r="E290" s="230"/>
      <c r="F290" s="166"/>
      <c r="G290" s="169"/>
      <c r="H290" s="169"/>
      <c r="I290" s="192" t="str">
        <f t="shared" si="30"/>
        <v/>
      </c>
      <c r="J290" s="167" t="str">
        <f t="shared" si="31"/>
        <v/>
      </c>
      <c r="K290" s="5"/>
      <c r="L290" s="167" t="str">
        <f t="shared" si="32"/>
        <v/>
      </c>
      <c r="M290" s="5" t="e">
        <f t="shared" si="28"/>
        <v>#N/A</v>
      </c>
      <c r="N290" s="3" t="str">
        <f t="shared" si="29"/>
        <v/>
      </c>
    </row>
    <row r="291" spans="1:14" x14ac:dyDescent="0.2">
      <c r="A291" s="166"/>
      <c r="B291" s="204" t="e">
        <f>VLOOKUP(A291,Adr!A:B,2,FALSE)</f>
        <v>#N/A</v>
      </c>
      <c r="C291" s="196"/>
      <c r="D291" s="291"/>
      <c r="E291" s="173"/>
      <c r="F291" s="166"/>
      <c r="G291" s="169"/>
      <c r="H291" s="169"/>
      <c r="I291" s="192" t="str">
        <f t="shared" si="30"/>
        <v/>
      </c>
      <c r="J291" s="167" t="str">
        <f t="shared" si="31"/>
        <v/>
      </c>
      <c r="K291" s="5"/>
      <c r="L291" s="167" t="str">
        <f t="shared" si="32"/>
        <v/>
      </c>
      <c r="M291" s="5" t="e">
        <f t="shared" si="28"/>
        <v>#N/A</v>
      </c>
      <c r="N291" s="3" t="str">
        <f t="shared" si="29"/>
        <v/>
      </c>
    </row>
    <row r="292" spans="1:14" x14ac:dyDescent="0.2">
      <c r="A292" s="166"/>
      <c r="B292" s="204" t="e">
        <f>VLOOKUP(A292,Adr!A:B,2,FALSE)</f>
        <v>#N/A</v>
      </c>
      <c r="C292" s="196"/>
      <c r="D292" s="291"/>
      <c r="E292" s="230"/>
      <c r="F292" s="166"/>
      <c r="G292" s="169"/>
      <c r="H292" s="169"/>
      <c r="I292" s="192" t="str">
        <f t="shared" si="30"/>
        <v/>
      </c>
      <c r="J292" s="167" t="str">
        <f t="shared" si="31"/>
        <v/>
      </c>
      <c r="K292" s="5"/>
      <c r="L292" s="167" t="str">
        <f t="shared" si="32"/>
        <v/>
      </c>
      <c r="M292" s="5" t="e">
        <f t="shared" si="28"/>
        <v>#N/A</v>
      </c>
      <c r="N292" s="3" t="str">
        <f t="shared" si="29"/>
        <v/>
      </c>
    </row>
    <row r="293" spans="1:14" x14ac:dyDescent="0.2">
      <c r="A293" s="202"/>
      <c r="B293" s="204" t="e">
        <f>VLOOKUP(A293,Adr!A:B,2,FALSE)</f>
        <v>#N/A</v>
      </c>
      <c r="C293" s="185"/>
      <c r="D293" s="291"/>
      <c r="E293" s="173"/>
      <c r="F293" s="166"/>
      <c r="G293" s="169"/>
      <c r="H293" s="169"/>
      <c r="I293" s="192" t="str">
        <f t="shared" si="30"/>
        <v/>
      </c>
      <c r="J293" s="167" t="str">
        <f t="shared" si="31"/>
        <v/>
      </c>
      <c r="K293" s="5"/>
      <c r="L293" s="167" t="str">
        <f t="shared" si="32"/>
        <v/>
      </c>
      <c r="M293" s="5" t="e">
        <f t="shared" si="28"/>
        <v>#N/A</v>
      </c>
      <c r="N293" s="3" t="str">
        <f t="shared" si="29"/>
        <v/>
      </c>
    </row>
    <row r="294" spans="1:14" x14ac:dyDescent="0.2">
      <c r="A294" s="182"/>
      <c r="B294" s="204" t="e">
        <f>VLOOKUP(A294,Adr!A:B,2,FALSE)</f>
        <v>#N/A</v>
      </c>
      <c r="C294" s="185"/>
      <c r="D294" s="289"/>
      <c r="E294" s="230"/>
      <c r="F294" s="166"/>
      <c r="G294" s="169"/>
      <c r="H294" s="169"/>
      <c r="I294" s="192" t="str">
        <f t="shared" si="30"/>
        <v/>
      </c>
      <c r="J294" s="167" t="str">
        <f t="shared" si="31"/>
        <v/>
      </c>
      <c r="K294" s="5"/>
      <c r="L294" s="167" t="str">
        <f t="shared" si="32"/>
        <v/>
      </c>
      <c r="M294" s="5" t="e">
        <f t="shared" si="28"/>
        <v>#N/A</v>
      </c>
      <c r="N294" s="3" t="str">
        <f t="shared" si="29"/>
        <v/>
      </c>
    </row>
    <row r="295" spans="1:14" x14ac:dyDescent="0.2">
      <c r="A295" s="202"/>
      <c r="B295" s="204" t="e">
        <f>VLOOKUP(A295,Adr!A:B,2,FALSE)</f>
        <v>#N/A</v>
      </c>
      <c r="C295" s="190"/>
      <c r="D295" s="290"/>
      <c r="E295" s="173"/>
      <c r="F295" s="166"/>
      <c r="G295" s="169"/>
      <c r="H295" s="169"/>
      <c r="I295" s="192" t="str">
        <f t="shared" si="30"/>
        <v/>
      </c>
      <c r="J295" s="167" t="str">
        <f t="shared" si="31"/>
        <v/>
      </c>
      <c r="K295" s="5"/>
      <c r="L295" s="167" t="str">
        <f t="shared" si="32"/>
        <v/>
      </c>
      <c r="M295" s="5" t="e">
        <f t="shared" si="28"/>
        <v>#N/A</v>
      </c>
      <c r="N295" s="3" t="str">
        <f t="shared" si="29"/>
        <v/>
      </c>
    </row>
    <row r="296" spans="1:14" x14ac:dyDescent="0.2">
      <c r="A296" s="202"/>
      <c r="B296" s="204" t="e">
        <f>VLOOKUP(A296,Adr!A:B,2,FALSE)</f>
        <v>#N/A</v>
      </c>
      <c r="C296" s="185"/>
      <c r="D296" s="289"/>
      <c r="E296" s="230"/>
      <c r="F296" s="166"/>
      <c r="G296" s="169"/>
      <c r="H296" s="169"/>
      <c r="I296" s="192" t="str">
        <f t="shared" si="30"/>
        <v/>
      </c>
      <c r="J296" s="167" t="str">
        <f t="shared" si="31"/>
        <v/>
      </c>
      <c r="K296" s="5"/>
      <c r="L296" s="167" t="str">
        <f t="shared" si="32"/>
        <v/>
      </c>
      <c r="M296" s="5" t="e">
        <f t="shared" si="28"/>
        <v>#N/A</v>
      </c>
      <c r="N296" s="3" t="str">
        <f t="shared" si="29"/>
        <v/>
      </c>
    </row>
    <row r="297" spans="1:14" x14ac:dyDescent="0.2">
      <c r="A297" s="166"/>
      <c r="B297" s="204" t="e">
        <f>VLOOKUP(A297,Adr!A:B,2,FALSE)</f>
        <v>#N/A</v>
      </c>
      <c r="C297" s="185"/>
      <c r="D297" s="289"/>
      <c r="E297" s="173"/>
      <c r="F297" s="166"/>
      <c r="G297" s="169"/>
      <c r="H297" s="169"/>
      <c r="I297" s="192" t="str">
        <f t="shared" si="30"/>
        <v/>
      </c>
      <c r="J297" s="167" t="str">
        <f t="shared" si="31"/>
        <v/>
      </c>
      <c r="K297" s="5"/>
      <c r="L297" s="167" t="str">
        <f t="shared" si="32"/>
        <v/>
      </c>
      <c r="M297" s="5" t="e">
        <f t="shared" si="28"/>
        <v>#N/A</v>
      </c>
      <c r="N297" s="3" t="str">
        <f t="shared" si="29"/>
        <v/>
      </c>
    </row>
    <row r="298" spans="1:14" x14ac:dyDescent="0.2">
      <c r="A298" s="166"/>
      <c r="B298" s="204" t="e">
        <f>VLOOKUP(A298,Adr!A:B,2,FALSE)</f>
        <v>#N/A</v>
      </c>
      <c r="C298" s="185"/>
      <c r="D298" s="289"/>
      <c r="E298" s="230"/>
      <c r="F298" s="166"/>
      <c r="G298" s="169"/>
      <c r="H298" s="169"/>
      <c r="I298" s="192" t="str">
        <f t="shared" si="30"/>
        <v/>
      </c>
      <c r="J298" s="167" t="str">
        <f t="shared" si="31"/>
        <v/>
      </c>
      <c r="K298" s="5"/>
      <c r="L298" s="167" t="str">
        <f t="shared" si="32"/>
        <v/>
      </c>
      <c r="M298" s="5" t="e">
        <f t="shared" si="28"/>
        <v>#N/A</v>
      </c>
      <c r="N298" s="3" t="str">
        <f t="shared" si="29"/>
        <v/>
      </c>
    </row>
    <row r="299" spans="1:14" x14ac:dyDescent="0.2">
      <c r="A299" s="198"/>
      <c r="B299" s="204" t="e">
        <f>VLOOKUP(A299,Adr!A:B,2,FALSE)</f>
        <v>#N/A</v>
      </c>
      <c r="C299" s="169"/>
      <c r="D299" s="290"/>
      <c r="E299" s="173"/>
      <c r="F299" s="166"/>
      <c r="G299" s="169"/>
      <c r="H299" s="169"/>
      <c r="I299" s="192" t="str">
        <f t="shared" si="30"/>
        <v/>
      </c>
      <c r="J299" s="167" t="str">
        <f t="shared" si="31"/>
        <v/>
      </c>
      <c r="K299" s="5"/>
      <c r="L299" s="167" t="str">
        <f t="shared" si="32"/>
        <v/>
      </c>
      <c r="M299" s="5" t="e">
        <f t="shared" si="28"/>
        <v>#N/A</v>
      </c>
      <c r="N299" s="3" t="str">
        <f t="shared" si="29"/>
        <v/>
      </c>
    </row>
    <row r="300" spans="1:14" x14ac:dyDescent="0.2">
      <c r="A300" s="198"/>
      <c r="B300" s="204" t="e">
        <f>VLOOKUP(A300,Adr!A:B,2,FALSE)</f>
        <v>#N/A</v>
      </c>
      <c r="C300" s="185"/>
      <c r="D300" s="289"/>
      <c r="E300" s="230"/>
      <c r="F300" s="166"/>
      <c r="G300" s="169"/>
      <c r="H300" s="169"/>
      <c r="I300" s="192" t="str">
        <f t="shared" si="30"/>
        <v/>
      </c>
      <c r="J300" s="167" t="str">
        <f t="shared" si="31"/>
        <v/>
      </c>
      <c r="K300" s="5"/>
      <c r="L300" s="167" t="str">
        <f t="shared" si="32"/>
        <v/>
      </c>
      <c r="M300" s="5" t="e">
        <f t="shared" si="28"/>
        <v>#N/A</v>
      </c>
      <c r="N300" s="3" t="str">
        <f t="shared" si="29"/>
        <v/>
      </c>
    </row>
    <row r="301" spans="1:14" x14ac:dyDescent="0.2">
      <c r="A301" s="166"/>
      <c r="B301" s="204" t="e">
        <f>VLOOKUP(A301,Adr!A:B,2,FALSE)</f>
        <v>#N/A</v>
      </c>
      <c r="C301" s="196"/>
      <c r="D301" s="289"/>
      <c r="E301" s="173"/>
      <c r="F301" s="166"/>
      <c r="G301" s="169"/>
      <c r="H301" s="169"/>
      <c r="I301" s="192" t="str">
        <f t="shared" si="30"/>
        <v/>
      </c>
      <c r="J301" s="167" t="str">
        <f t="shared" si="31"/>
        <v/>
      </c>
      <c r="K301" s="5"/>
      <c r="L301" s="167" t="str">
        <f t="shared" si="32"/>
        <v/>
      </c>
      <c r="M301" s="5" t="e">
        <f t="shared" si="28"/>
        <v>#N/A</v>
      </c>
      <c r="N301" s="3" t="str">
        <f t="shared" si="29"/>
        <v/>
      </c>
    </row>
    <row r="302" spans="1:14" x14ac:dyDescent="0.2">
      <c r="A302" s="202"/>
      <c r="B302" s="204" t="e">
        <f>VLOOKUP(A302,Adr!A:B,2,FALSE)</f>
        <v>#N/A</v>
      </c>
      <c r="C302" s="196"/>
      <c r="D302" s="291"/>
      <c r="E302" s="230"/>
      <c r="F302" s="166"/>
      <c r="G302" s="169"/>
      <c r="H302" s="169"/>
      <c r="I302" s="192" t="str">
        <f t="shared" si="30"/>
        <v/>
      </c>
      <c r="J302" s="167" t="str">
        <f t="shared" si="31"/>
        <v/>
      </c>
      <c r="K302" s="5"/>
      <c r="L302" s="167" t="str">
        <f t="shared" si="32"/>
        <v/>
      </c>
      <c r="M302" s="5" t="e">
        <f t="shared" si="28"/>
        <v>#N/A</v>
      </c>
      <c r="N302" s="3" t="str">
        <f t="shared" si="29"/>
        <v/>
      </c>
    </row>
    <row r="303" spans="1:14" x14ac:dyDescent="0.2">
      <c r="A303" s="198"/>
      <c r="B303" s="204" t="e">
        <f>VLOOKUP(A303,Adr!A:B,2,FALSE)</f>
        <v>#N/A</v>
      </c>
      <c r="C303" s="185"/>
      <c r="D303" s="289"/>
      <c r="E303" s="173"/>
      <c r="F303" s="166"/>
      <c r="G303" s="169"/>
      <c r="H303" s="169"/>
      <c r="I303" s="192" t="str">
        <f t="shared" si="30"/>
        <v/>
      </c>
      <c r="J303" s="167" t="str">
        <f t="shared" si="31"/>
        <v/>
      </c>
      <c r="K303" s="5"/>
      <c r="L303" s="167" t="str">
        <f t="shared" si="32"/>
        <v/>
      </c>
      <c r="M303" s="5" t="e">
        <f t="shared" si="28"/>
        <v>#N/A</v>
      </c>
      <c r="N303" s="3" t="str">
        <f t="shared" si="29"/>
        <v/>
      </c>
    </row>
    <row r="304" spans="1:14" x14ac:dyDescent="0.2">
      <c r="A304" s="166"/>
      <c r="B304" s="204" t="e">
        <f>VLOOKUP(A304,Adr!A:B,2,FALSE)</f>
        <v>#N/A</v>
      </c>
      <c r="C304" s="197"/>
      <c r="D304" s="292"/>
      <c r="E304" s="230"/>
      <c r="F304" s="166"/>
      <c r="G304" s="169"/>
      <c r="H304" s="169"/>
      <c r="I304" s="192" t="str">
        <f t="shared" si="30"/>
        <v/>
      </c>
      <c r="J304" s="167" t="str">
        <f t="shared" si="31"/>
        <v/>
      </c>
      <c r="K304" s="5"/>
      <c r="L304" s="167" t="str">
        <f t="shared" si="32"/>
        <v/>
      </c>
      <c r="M304" s="5" t="e">
        <f t="shared" si="28"/>
        <v>#N/A</v>
      </c>
      <c r="N304" s="3" t="str">
        <f t="shared" si="29"/>
        <v/>
      </c>
    </row>
    <row r="305" spans="1:14" x14ac:dyDescent="0.2">
      <c r="A305" s="198"/>
      <c r="B305" s="204" t="e">
        <f>VLOOKUP(A305,Adr!A:B,2,FALSE)</f>
        <v>#N/A</v>
      </c>
      <c r="C305" s="185"/>
      <c r="D305" s="289"/>
      <c r="E305" s="173"/>
      <c r="F305" s="166"/>
      <c r="G305" s="169"/>
      <c r="H305" s="169"/>
      <c r="I305" s="192" t="str">
        <f t="shared" si="30"/>
        <v/>
      </c>
      <c r="J305" s="167" t="str">
        <f t="shared" si="31"/>
        <v/>
      </c>
      <c r="K305" s="5"/>
      <c r="L305" s="167" t="str">
        <f t="shared" si="32"/>
        <v/>
      </c>
      <c r="M305" s="5" t="e">
        <f t="shared" si="28"/>
        <v>#N/A</v>
      </c>
      <c r="N305" s="3" t="str">
        <f t="shared" si="29"/>
        <v/>
      </c>
    </row>
    <row r="306" spans="1:14" x14ac:dyDescent="0.2">
      <c r="A306" s="166"/>
      <c r="B306" s="204" t="e">
        <f>VLOOKUP(A306,Adr!A:B,2,FALSE)</f>
        <v>#N/A</v>
      </c>
      <c r="C306" s="185"/>
      <c r="D306" s="289"/>
      <c r="E306" s="230"/>
      <c r="F306" s="166"/>
      <c r="G306" s="169"/>
      <c r="H306" s="169"/>
      <c r="I306" s="192" t="str">
        <f t="shared" si="30"/>
        <v/>
      </c>
      <c r="J306" s="167" t="str">
        <f t="shared" si="31"/>
        <v/>
      </c>
      <c r="K306" s="5"/>
      <c r="L306" s="167" t="str">
        <f t="shared" si="32"/>
        <v/>
      </c>
      <c r="M306" s="5" t="e">
        <f t="shared" si="28"/>
        <v>#N/A</v>
      </c>
      <c r="N306" s="3" t="str">
        <f t="shared" si="29"/>
        <v/>
      </c>
    </row>
    <row r="307" spans="1:14" x14ac:dyDescent="0.2">
      <c r="A307" s="166"/>
      <c r="B307" s="204" t="e">
        <f>VLOOKUP(A307,Adr!A:B,2,FALSE)</f>
        <v>#N/A</v>
      </c>
      <c r="C307" s="196"/>
      <c r="D307" s="291"/>
      <c r="E307" s="173"/>
      <c r="F307" s="166"/>
      <c r="G307" s="169"/>
      <c r="H307" s="169"/>
      <c r="I307" s="192" t="str">
        <f t="shared" si="30"/>
        <v/>
      </c>
      <c r="J307" s="167" t="str">
        <f t="shared" si="31"/>
        <v/>
      </c>
      <c r="K307" s="5"/>
      <c r="L307" s="167" t="str">
        <f t="shared" si="32"/>
        <v/>
      </c>
      <c r="M307" s="5" t="e">
        <f t="shared" si="28"/>
        <v>#N/A</v>
      </c>
      <c r="N307" s="3" t="str">
        <f t="shared" si="29"/>
        <v/>
      </c>
    </row>
    <row r="308" spans="1:14" x14ac:dyDescent="0.2">
      <c r="A308" s="182"/>
      <c r="B308" s="204" t="e">
        <f>VLOOKUP(A308,Adr!A:B,2,FALSE)</f>
        <v>#N/A</v>
      </c>
      <c r="C308" s="185"/>
      <c r="D308" s="289"/>
      <c r="E308" s="230"/>
      <c r="F308" s="166"/>
      <c r="G308" s="169"/>
      <c r="H308" s="169"/>
      <c r="I308" s="192" t="str">
        <f t="shared" si="30"/>
        <v/>
      </c>
      <c r="J308" s="167" t="str">
        <f t="shared" si="31"/>
        <v/>
      </c>
      <c r="K308" s="5"/>
      <c r="L308" s="167" t="str">
        <f t="shared" si="32"/>
        <v/>
      </c>
      <c r="M308" s="5" t="e">
        <f t="shared" si="28"/>
        <v>#N/A</v>
      </c>
      <c r="N308" s="3" t="str">
        <f t="shared" si="29"/>
        <v/>
      </c>
    </row>
    <row r="309" spans="1:14" x14ac:dyDescent="0.2">
      <c r="A309" s="182"/>
      <c r="B309" s="204" t="e">
        <f>VLOOKUP(A309,Adr!A:B,2,FALSE)</f>
        <v>#N/A</v>
      </c>
      <c r="C309" s="185"/>
      <c r="D309" s="289"/>
      <c r="E309" s="173"/>
      <c r="F309" s="166"/>
      <c r="G309" s="169"/>
      <c r="H309" s="169"/>
      <c r="I309" s="192" t="str">
        <f t="shared" si="30"/>
        <v/>
      </c>
      <c r="J309" s="167" t="str">
        <f t="shared" si="31"/>
        <v/>
      </c>
      <c r="K309" s="5"/>
      <c r="L309" s="167" t="str">
        <f t="shared" si="32"/>
        <v/>
      </c>
      <c r="M309" s="5" t="e">
        <f t="shared" si="28"/>
        <v>#N/A</v>
      </c>
      <c r="N309" s="3" t="str">
        <f t="shared" si="29"/>
        <v/>
      </c>
    </row>
    <row r="310" spans="1:14" x14ac:dyDescent="0.2">
      <c r="A310" s="202"/>
      <c r="B310" s="204" t="e">
        <f>VLOOKUP(A310,Adr!A:B,2,FALSE)</f>
        <v>#N/A</v>
      </c>
      <c r="C310" s="185"/>
      <c r="D310" s="289"/>
      <c r="E310" s="230"/>
      <c r="F310" s="166"/>
      <c r="G310" s="169"/>
      <c r="H310" s="169"/>
      <c r="I310" s="192" t="str">
        <f t="shared" si="30"/>
        <v/>
      </c>
      <c r="J310" s="167" t="str">
        <f t="shared" si="31"/>
        <v/>
      </c>
      <c r="K310" s="5"/>
      <c r="L310" s="167" t="str">
        <f t="shared" si="32"/>
        <v/>
      </c>
      <c r="M310" s="5" t="e">
        <f t="shared" si="28"/>
        <v>#N/A</v>
      </c>
      <c r="N310" s="3" t="str">
        <f t="shared" si="29"/>
        <v/>
      </c>
    </row>
    <row r="311" spans="1:14" x14ac:dyDescent="0.2">
      <c r="A311" s="202"/>
      <c r="B311" s="204" t="e">
        <f>VLOOKUP(A311,Adr!A:B,2,FALSE)</f>
        <v>#N/A</v>
      </c>
      <c r="C311" s="185"/>
      <c r="D311" s="289"/>
      <c r="E311" s="173"/>
      <c r="F311" s="166"/>
      <c r="G311" s="169"/>
      <c r="H311" s="169"/>
      <c r="I311" s="192" t="str">
        <f t="shared" si="30"/>
        <v/>
      </c>
      <c r="J311" s="167" t="str">
        <f t="shared" si="31"/>
        <v/>
      </c>
      <c r="K311" s="5"/>
      <c r="L311" s="167" t="str">
        <f t="shared" si="32"/>
        <v/>
      </c>
      <c r="M311" s="5" t="e">
        <f t="shared" si="28"/>
        <v>#N/A</v>
      </c>
      <c r="N311" s="3" t="str">
        <f t="shared" si="29"/>
        <v/>
      </c>
    </row>
    <row r="312" spans="1:14" x14ac:dyDescent="0.2">
      <c r="A312" s="202"/>
      <c r="B312" s="204" t="e">
        <f>VLOOKUP(A312,Adr!A:B,2,FALSE)</f>
        <v>#N/A</v>
      </c>
      <c r="C312" s="185"/>
      <c r="D312" s="289"/>
      <c r="E312" s="230"/>
      <c r="F312" s="166"/>
      <c r="G312" s="169"/>
      <c r="H312" s="169"/>
      <c r="I312" s="192" t="str">
        <f t="shared" si="30"/>
        <v/>
      </c>
      <c r="J312" s="167" t="str">
        <f t="shared" si="31"/>
        <v/>
      </c>
      <c r="K312" s="5"/>
      <c r="L312" s="167" t="str">
        <f t="shared" si="32"/>
        <v/>
      </c>
      <c r="M312" s="5" t="e">
        <f t="shared" si="28"/>
        <v>#N/A</v>
      </c>
      <c r="N312" s="3" t="str">
        <f t="shared" si="29"/>
        <v/>
      </c>
    </row>
    <row r="313" spans="1:14" x14ac:dyDescent="0.2">
      <c r="A313" s="166"/>
      <c r="B313" s="204" t="e">
        <f>VLOOKUP(A313,Adr!A:B,2,FALSE)</f>
        <v>#N/A</v>
      </c>
      <c r="C313" s="185"/>
      <c r="D313" s="289"/>
      <c r="E313" s="173"/>
      <c r="F313" s="166"/>
      <c r="G313" s="169"/>
      <c r="H313" s="169"/>
      <c r="I313" s="192" t="str">
        <f t="shared" si="30"/>
        <v/>
      </c>
      <c r="J313" s="167" t="str">
        <f t="shared" si="31"/>
        <v/>
      </c>
      <c r="K313" s="5"/>
      <c r="L313" s="167" t="str">
        <f t="shared" si="32"/>
        <v/>
      </c>
      <c r="M313" s="5" t="e">
        <f t="shared" si="28"/>
        <v>#N/A</v>
      </c>
      <c r="N313" s="3" t="str">
        <f t="shared" si="29"/>
        <v/>
      </c>
    </row>
    <row r="314" spans="1:14" x14ac:dyDescent="0.2">
      <c r="A314" s="202"/>
      <c r="B314" s="204" t="e">
        <f>VLOOKUP(A314,Adr!A:B,2,FALSE)</f>
        <v>#N/A</v>
      </c>
      <c r="C314" s="196"/>
      <c r="D314" s="289"/>
      <c r="E314" s="230"/>
      <c r="F314" s="166"/>
      <c r="G314" s="169"/>
      <c r="H314" s="169"/>
      <c r="I314" s="192" t="str">
        <f t="shared" si="30"/>
        <v/>
      </c>
      <c r="J314" s="167" t="str">
        <f t="shared" si="31"/>
        <v/>
      </c>
      <c r="K314" s="5"/>
      <c r="L314" s="167" t="str">
        <f t="shared" si="32"/>
        <v/>
      </c>
      <c r="M314" s="5" t="e">
        <f t="shared" si="28"/>
        <v>#N/A</v>
      </c>
      <c r="N314" s="3" t="str">
        <f t="shared" si="29"/>
        <v/>
      </c>
    </row>
    <row r="315" spans="1:14" x14ac:dyDescent="0.2">
      <c r="A315" s="166"/>
      <c r="B315" s="204" t="e">
        <f>VLOOKUP(A315,Adr!A:B,2,FALSE)</f>
        <v>#N/A</v>
      </c>
      <c r="C315" s="185"/>
      <c r="D315" s="289"/>
      <c r="E315" s="173"/>
      <c r="F315" s="166"/>
      <c r="G315" s="169"/>
      <c r="H315" s="169"/>
      <c r="I315" s="192" t="str">
        <f t="shared" si="30"/>
        <v/>
      </c>
      <c r="J315" s="167" t="str">
        <f t="shared" si="31"/>
        <v/>
      </c>
      <c r="K315" s="5"/>
      <c r="L315" s="167" t="str">
        <f t="shared" si="32"/>
        <v/>
      </c>
      <c r="M315" s="5" t="e">
        <f t="shared" si="28"/>
        <v>#N/A</v>
      </c>
      <c r="N315" s="3" t="str">
        <f t="shared" si="29"/>
        <v/>
      </c>
    </row>
    <row r="316" spans="1:14" x14ac:dyDescent="0.2">
      <c r="A316" s="182"/>
      <c r="B316" s="204" t="e">
        <f>VLOOKUP(A316,Adr!A:B,2,FALSE)</f>
        <v>#N/A</v>
      </c>
      <c r="C316" s="185"/>
      <c r="D316" s="289"/>
      <c r="E316" s="173"/>
      <c r="F316" s="166"/>
      <c r="G316" s="169"/>
      <c r="H316" s="169"/>
      <c r="I316" s="192" t="str">
        <f t="shared" si="30"/>
        <v/>
      </c>
      <c r="J316" s="167" t="str">
        <f t="shared" si="31"/>
        <v/>
      </c>
      <c r="K316" s="5"/>
      <c r="L316" s="167" t="str">
        <f t="shared" si="32"/>
        <v/>
      </c>
      <c r="M316" s="5" t="e">
        <f t="shared" si="28"/>
        <v>#N/A</v>
      </c>
      <c r="N316" s="3" t="str">
        <f t="shared" si="29"/>
        <v/>
      </c>
    </row>
    <row r="317" spans="1:14" x14ac:dyDescent="0.2">
      <c r="A317" s="166"/>
      <c r="B317" s="204" t="e">
        <f>VLOOKUP(A317,Adr!A:B,2,FALSE)</f>
        <v>#N/A</v>
      </c>
      <c r="C317" s="196"/>
      <c r="D317" s="291"/>
      <c r="E317" s="230"/>
      <c r="F317" s="166"/>
      <c r="G317" s="169"/>
      <c r="H317" s="169"/>
      <c r="I317" s="192" t="str">
        <f t="shared" si="30"/>
        <v/>
      </c>
      <c r="J317" s="167" t="str">
        <f t="shared" si="31"/>
        <v/>
      </c>
      <c r="K317" s="5"/>
      <c r="L317" s="167" t="str">
        <f t="shared" si="32"/>
        <v/>
      </c>
      <c r="M317" s="5" t="e">
        <f t="shared" si="28"/>
        <v>#N/A</v>
      </c>
      <c r="N317" s="3" t="str">
        <f t="shared" si="29"/>
        <v/>
      </c>
    </row>
    <row r="318" spans="1:14" x14ac:dyDescent="0.2">
      <c r="A318" s="166"/>
      <c r="B318" s="204" t="e">
        <f>VLOOKUP(A318,Adr!A:B,2,FALSE)</f>
        <v>#N/A</v>
      </c>
      <c r="C318" s="196"/>
      <c r="D318" s="291"/>
      <c r="E318" s="173"/>
      <c r="F318" s="166"/>
      <c r="G318" s="169"/>
      <c r="H318" s="169"/>
      <c r="I318" s="192" t="str">
        <f t="shared" si="30"/>
        <v/>
      </c>
      <c r="J318" s="167" t="str">
        <f t="shared" si="31"/>
        <v/>
      </c>
      <c r="K318" s="5"/>
      <c r="L318" s="167" t="str">
        <f t="shared" si="32"/>
        <v/>
      </c>
      <c r="M318" s="5" t="e">
        <f t="shared" si="28"/>
        <v>#N/A</v>
      </c>
      <c r="N318" s="3" t="str">
        <f t="shared" si="29"/>
        <v/>
      </c>
    </row>
    <row r="319" spans="1:14" x14ac:dyDescent="0.2">
      <c r="A319" s="202"/>
      <c r="B319" s="204" t="e">
        <f>VLOOKUP(A319,Adr!A:B,2,FALSE)</f>
        <v>#N/A</v>
      </c>
      <c r="C319" s="185"/>
      <c r="D319" s="289"/>
      <c r="E319" s="230"/>
      <c r="F319" s="166"/>
      <c r="G319" s="169"/>
      <c r="H319" s="169"/>
      <c r="I319" s="192" t="str">
        <f t="shared" si="30"/>
        <v/>
      </c>
      <c r="J319" s="167" t="str">
        <f t="shared" si="31"/>
        <v/>
      </c>
      <c r="K319" s="5"/>
      <c r="L319" s="167" t="str">
        <f t="shared" si="32"/>
        <v/>
      </c>
      <c r="M319" s="5" t="e">
        <f t="shared" si="28"/>
        <v>#N/A</v>
      </c>
      <c r="N319" s="3" t="str">
        <f t="shared" si="29"/>
        <v/>
      </c>
    </row>
    <row r="320" spans="1:14" x14ac:dyDescent="0.2">
      <c r="A320" s="182"/>
      <c r="B320" s="204" t="e">
        <f>VLOOKUP(A320,Adr!A:B,2,FALSE)</f>
        <v>#N/A</v>
      </c>
      <c r="C320" s="185"/>
      <c r="D320" s="289"/>
      <c r="E320" s="173"/>
      <c r="F320" s="166"/>
      <c r="G320" s="169"/>
      <c r="H320" s="169"/>
      <c r="I320" s="192" t="str">
        <f t="shared" si="30"/>
        <v/>
      </c>
      <c r="J320" s="167" t="str">
        <f t="shared" si="31"/>
        <v/>
      </c>
      <c r="K320" s="5"/>
      <c r="L320" s="167" t="str">
        <f t="shared" si="32"/>
        <v/>
      </c>
      <c r="M320" s="5" t="e">
        <f t="shared" si="28"/>
        <v>#N/A</v>
      </c>
      <c r="N320" s="3" t="str">
        <f t="shared" si="29"/>
        <v/>
      </c>
    </row>
    <row r="321" spans="1:14" x14ac:dyDescent="0.2">
      <c r="A321" s="166"/>
      <c r="B321" s="204" t="e">
        <f>VLOOKUP(A321,Adr!A:B,2,FALSE)</f>
        <v>#N/A</v>
      </c>
      <c r="C321" s="185"/>
      <c r="D321" s="289"/>
      <c r="E321" s="230"/>
      <c r="F321" s="166"/>
      <c r="G321" s="169"/>
      <c r="H321" s="169"/>
      <c r="I321" s="192" t="str">
        <f t="shared" si="30"/>
        <v/>
      </c>
      <c r="J321" s="167" t="str">
        <f t="shared" si="31"/>
        <v/>
      </c>
      <c r="K321" s="5"/>
      <c r="L321" s="167" t="str">
        <f t="shared" si="32"/>
        <v/>
      </c>
      <c r="M321" s="5" t="e">
        <f t="shared" si="28"/>
        <v>#N/A</v>
      </c>
      <c r="N321" s="3" t="str">
        <f t="shared" si="29"/>
        <v/>
      </c>
    </row>
    <row r="322" spans="1:14" x14ac:dyDescent="0.2">
      <c r="A322" s="166"/>
      <c r="B322" s="204" t="e">
        <f>VLOOKUP(A322,Adr!A:B,2,FALSE)</f>
        <v>#N/A</v>
      </c>
      <c r="C322" s="197"/>
      <c r="D322" s="292"/>
      <c r="E322" s="173"/>
      <c r="F322" s="166"/>
      <c r="G322" s="169"/>
      <c r="H322" s="169"/>
      <c r="I322" s="192" t="str">
        <f t="shared" si="30"/>
        <v/>
      </c>
      <c r="J322" s="167" t="str">
        <f t="shared" si="31"/>
        <v/>
      </c>
      <c r="K322" s="5"/>
      <c r="L322" s="167" t="str">
        <f t="shared" si="32"/>
        <v/>
      </c>
      <c r="M322" s="5" t="e">
        <f t="shared" si="28"/>
        <v>#N/A</v>
      </c>
      <c r="N322" s="3" t="str">
        <f t="shared" si="29"/>
        <v/>
      </c>
    </row>
    <row r="323" spans="1:14" x14ac:dyDescent="0.2">
      <c r="A323" s="166"/>
      <c r="B323" s="204" t="e">
        <f>VLOOKUP(A323,Adr!A:B,2,FALSE)</f>
        <v>#N/A</v>
      </c>
      <c r="C323" s="196"/>
      <c r="D323" s="291"/>
      <c r="E323" s="230"/>
      <c r="F323" s="166"/>
      <c r="G323" s="169"/>
      <c r="H323" s="169"/>
      <c r="I323" s="192" t="str">
        <f t="shared" si="30"/>
        <v/>
      </c>
      <c r="J323" s="167" t="str">
        <f t="shared" si="31"/>
        <v/>
      </c>
      <c r="K323" s="5"/>
      <c r="L323" s="167" t="str">
        <f t="shared" si="32"/>
        <v/>
      </c>
      <c r="M323" s="5" t="e">
        <f t="shared" si="28"/>
        <v>#N/A</v>
      </c>
      <c r="N323" s="3" t="str">
        <f t="shared" si="29"/>
        <v/>
      </c>
    </row>
    <row r="324" spans="1:14" x14ac:dyDescent="0.2">
      <c r="A324" s="202"/>
      <c r="B324" s="204" t="e">
        <f>VLOOKUP(A324,Adr!A:B,2,FALSE)</f>
        <v>#N/A</v>
      </c>
      <c r="C324" s="185"/>
      <c r="D324" s="289"/>
      <c r="E324" s="173"/>
      <c r="F324" s="166"/>
      <c r="G324" s="169"/>
      <c r="H324" s="169"/>
      <c r="I324" s="192" t="str">
        <f t="shared" si="30"/>
        <v/>
      </c>
      <c r="J324" s="167" t="str">
        <f t="shared" si="31"/>
        <v/>
      </c>
      <c r="K324" s="5"/>
      <c r="L324" s="167" t="str">
        <f t="shared" si="32"/>
        <v/>
      </c>
      <c r="M324" s="5" t="e">
        <f t="shared" si="28"/>
        <v>#N/A</v>
      </c>
      <c r="N324" s="3" t="str">
        <f t="shared" si="29"/>
        <v/>
      </c>
    </row>
    <row r="325" spans="1:14" x14ac:dyDescent="0.2">
      <c r="A325" s="166"/>
      <c r="B325" s="204" t="e">
        <f>VLOOKUP(A325,Adr!A:B,2,FALSE)</f>
        <v>#N/A</v>
      </c>
      <c r="C325" s="196"/>
      <c r="D325" s="289"/>
      <c r="E325" s="230"/>
      <c r="F325" s="166"/>
      <c r="G325" s="169"/>
      <c r="H325" s="169"/>
      <c r="I325" s="192" t="str">
        <f t="shared" si="30"/>
        <v/>
      </c>
      <c r="J325" s="167" t="str">
        <f t="shared" si="31"/>
        <v/>
      </c>
      <c r="K325" s="5"/>
      <c r="L325" s="167" t="str">
        <f t="shared" si="32"/>
        <v/>
      </c>
      <c r="M325" s="5" t="e">
        <f t="shared" si="28"/>
        <v>#N/A</v>
      </c>
      <c r="N325" s="3" t="str">
        <f t="shared" si="29"/>
        <v/>
      </c>
    </row>
    <row r="326" spans="1:14" x14ac:dyDescent="0.2">
      <c r="A326" s="202"/>
      <c r="B326" s="204" t="e">
        <f>VLOOKUP(A326,Adr!A:B,2,FALSE)</f>
        <v>#N/A</v>
      </c>
      <c r="C326" s="190"/>
      <c r="D326" s="290"/>
      <c r="E326" s="173"/>
      <c r="F326" s="166"/>
      <c r="G326" s="169"/>
      <c r="H326" s="169"/>
      <c r="I326" s="192" t="str">
        <f t="shared" si="30"/>
        <v/>
      </c>
      <c r="J326" s="167" t="str">
        <f t="shared" si="31"/>
        <v/>
      </c>
      <c r="K326" s="5"/>
      <c r="L326" s="167" t="str">
        <f t="shared" si="32"/>
        <v/>
      </c>
      <c r="M326" s="5" t="e">
        <f t="shared" si="28"/>
        <v>#N/A</v>
      </c>
      <c r="N326" s="3" t="str">
        <f t="shared" si="29"/>
        <v/>
      </c>
    </row>
    <row r="327" spans="1:14" x14ac:dyDescent="0.2">
      <c r="A327" s="166"/>
      <c r="B327" s="204" t="e">
        <f>VLOOKUP(A327,Adr!A:B,2,FALSE)</f>
        <v>#N/A</v>
      </c>
      <c r="C327" s="185"/>
      <c r="D327" s="289"/>
      <c r="E327" s="230"/>
      <c r="F327" s="166"/>
      <c r="G327" s="169"/>
      <c r="H327" s="169"/>
      <c r="I327" s="192" t="str">
        <f t="shared" si="30"/>
        <v/>
      </c>
      <c r="J327" s="167" t="str">
        <f t="shared" si="31"/>
        <v/>
      </c>
      <c r="K327" s="5"/>
      <c r="L327" s="167" t="str">
        <f t="shared" si="32"/>
        <v/>
      </c>
      <c r="M327" s="5" t="e">
        <f t="shared" si="28"/>
        <v>#N/A</v>
      </c>
      <c r="N327" s="3" t="str">
        <f t="shared" si="29"/>
        <v/>
      </c>
    </row>
    <row r="328" spans="1:14" x14ac:dyDescent="0.2">
      <c r="A328" s="166"/>
      <c r="B328" s="204" t="e">
        <f>VLOOKUP(A328,Adr!A:B,2,FALSE)</f>
        <v>#N/A</v>
      </c>
      <c r="C328" s="196"/>
      <c r="D328" s="291"/>
      <c r="E328" s="173"/>
      <c r="F328" s="166"/>
      <c r="G328" s="169"/>
      <c r="H328" s="169"/>
      <c r="I328" s="192" t="str">
        <f t="shared" si="30"/>
        <v/>
      </c>
      <c r="J328" s="167" t="str">
        <f t="shared" si="31"/>
        <v/>
      </c>
      <c r="K328" s="5"/>
      <c r="L328" s="167" t="str">
        <f t="shared" si="32"/>
        <v/>
      </c>
      <c r="M328" s="5" t="e">
        <f t="shared" si="28"/>
        <v>#N/A</v>
      </c>
      <c r="N328" s="3" t="str">
        <f t="shared" si="29"/>
        <v/>
      </c>
    </row>
    <row r="329" spans="1:14" x14ac:dyDescent="0.2">
      <c r="A329" s="166"/>
      <c r="B329" s="204" t="e">
        <f>VLOOKUP(A329,Adr!A:B,2,FALSE)</f>
        <v>#N/A</v>
      </c>
      <c r="C329" s="196"/>
      <c r="D329" s="291"/>
      <c r="E329" s="230"/>
      <c r="F329" s="166"/>
      <c r="G329" s="169"/>
      <c r="H329" s="169"/>
      <c r="I329" s="192" t="str">
        <f t="shared" si="30"/>
        <v/>
      </c>
      <c r="J329" s="167" t="str">
        <f t="shared" si="31"/>
        <v/>
      </c>
      <c r="K329" s="5"/>
      <c r="L329" s="167" t="str">
        <f t="shared" si="32"/>
        <v/>
      </c>
      <c r="M329" s="5" t="e">
        <f t="shared" si="28"/>
        <v>#N/A</v>
      </c>
      <c r="N329" s="3" t="str">
        <f t="shared" si="29"/>
        <v/>
      </c>
    </row>
    <row r="330" spans="1:14" x14ac:dyDescent="0.2">
      <c r="A330" s="198"/>
      <c r="B330" s="204" t="e">
        <f>VLOOKUP(A330,Adr!A:B,2,FALSE)</f>
        <v>#N/A</v>
      </c>
      <c r="C330" s="185"/>
      <c r="D330" s="289"/>
      <c r="E330" s="230"/>
      <c r="F330" s="166"/>
      <c r="G330" s="169"/>
      <c r="H330" s="169"/>
      <c r="I330" s="192" t="str">
        <f t="shared" si="30"/>
        <v/>
      </c>
      <c r="J330" s="167" t="str">
        <f t="shared" si="31"/>
        <v/>
      </c>
      <c r="K330" s="5"/>
      <c r="L330" s="167" t="str">
        <f t="shared" si="32"/>
        <v/>
      </c>
      <c r="M330" s="5" t="e">
        <f t="shared" si="28"/>
        <v>#N/A</v>
      </c>
      <c r="N330" s="3" t="str">
        <f t="shared" si="29"/>
        <v/>
      </c>
    </row>
    <row r="331" spans="1:14" x14ac:dyDescent="0.2">
      <c r="A331" s="198"/>
      <c r="B331" s="204" t="e">
        <f>VLOOKUP(A331,Adr!A:B,2,FALSE)</f>
        <v>#N/A</v>
      </c>
      <c r="C331" s="185"/>
      <c r="D331" s="289"/>
      <c r="E331" s="173"/>
      <c r="F331" s="166"/>
      <c r="G331" s="169"/>
      <c r="H331" s="169"/>
      <c r="I331" s="192" t="str">
        <f t="shared" si="30"/>
        <v/>
      </c>
      <c r="J331" s="167" t="str">
        <f t="shared" si="31"/>
        <v/>
      </c>
      <c r="K331" s="5"/>
      <c r="L331" s="167" t="str">
        <f t="shared" si="32"/>
        <v/>
      </c>
      <c r="M331" s="5" t="e">
        <f t="shared" si="28"/>
        <v>#N/A</v>
      </c>
      <c r="N331" s="3" t="str">
        <f t="shared" si="29"/>
        <v/>
      </c>
    </row>
    <row r="332" spans="1:14" x14ac:dyDescent="0.2">
      <c r="A332" s="198"/>
      <c r="B332" s="204" t="e">
        <f>VLOOKUP(A332,Adr!A:B,2,FALSE)</f>
        <v>#N/A</v>
      </c>
      <c r="C332" s="196"/>
      <c r="D332" s="291"/>
      <c r="E332" s="230"/>
      <c r="F332" s="166"/>
      <c r="G332" s="169"/>
      <c r="H332" s="169"/>
      <c r="I332" s="192" t="str">
        <f t="shared" si="30"/>
        <v/>
      </c>
      <c r="J332" s="167" t="str">
        <f t="shared" si="31"/>
        <v/>
      </c>
      <c r="K332" s="5"/>
      <c r="L332" s="167" t="str">
        <f t="shared" si="32"/>
        <v/>
      </c>
      <c r="M332" s="5" t="e">
        <f t="shared" si="28"/>
        <v>#N/A</v>
      </c>
      <c r="N332" s="3" t="str">
        <f t="shared" si="29"/>
        <v/>
      </c>
    </row>
    <row r="333" spans="1:14" x14ac:dyDescent="0.2">
      <c r="A333" s="166"/>
      <c r="B333" s="204" t="e">
        <f>VLOOKUP(A333,Adr!A:B,2,FALSE)</f>
        <v>#N/A</v>
      </c>
      <c r="C333" s="185"/>
      <c r="D333" s="289"/>
      <c r="E333" s="173"/>
      <c r="F333" s="166"/>
      <c r="G333" s="169"/>
      <c r="H333" s="169"/>
      <c r="I333" s="192" t="str">
        <f t="shared" si="30"/>
        <v/>
      </c>
      <c r="J333" s="167" t="str">
        <f t="shared" si="31"/>
        <v/>
      </c>
      <c r="K333" s="5"/>
      <c r="L333" s="167" t="str">
        <f t="shared" si="32"/>
        <v/>
      </c>
      <c r="M333" s="5" t="e">
        <f t="shared" ref="M333:M396" si="33">B333&amp;F333&amp;H333&amp;C333</f>
        <v>#N/A</v>
      </c>
      <c r="N333" s="3" t="str">
        <f t="shared" ref="N333:N396" si="34">+I333&amp;H333</f>
        <v/>
      </c>
    </row>
    <row r="334" spans="1:14" x14ac:dyDescent="0.2">
      <c r="A334" s="166"/>
      <c r="B334" s="204" t="e">
        <f>VLOOKUP(A334,Adr!A:B,2,FALSE)</f>
        <v>#N/A</v>
      </c>
      <c r="C334" s="185"/>
      <c r="D334" s="291"/>
      <c r="E334" s="173"/>
      <c r="F334" s="166"/>
      <c r="G334" s="169"/>
      <c r="H334" s="169"/>
      <c r="I334" s="192" t="str">
        <f t="shared" si="30"/>
        <v/>
      </c>
      <c r="J334" s="167" t="str">
        <f t="shared" si="31"/>
        <v/>
      </c>
      <c r="K334" s="5"/>
      <c r="L334" s="167" t="str">
        <f t="shared" si="32"/>
        <v/>
      </c>
      <c r="M334" s="5" t="e">
        <f t="shared" si="33"/>
        <v>#N/A</v>
      </c>
      <c r="N334" s="3" t="str">
        <f t="shared" si="34"/>
        <v/>
      </c>
    </row>
    <row r="335" spans="1:14" x14ac:dyDescent="0.2">
      <c r="A335" s="198"/>
      <c r="B335" s="204" t="e">
        <f>VLOOKUP(A335,Adr!A:B,2,FALSE)</f>
        <v>#N/A</v>
      </c>
      <c r="C335" s="196"/>
      <c r="D335" s="289"/>
      <c r="E335" s="230"/>
      <c r="F335" s="166"/>
      <c r="G335" s="169"/>
      <c r="H335" s="169"/>
      <c r="I335" s="192" t="str">
        <f t="shared" si="30"/>
        <v/>
      </c>
      <c r="J335" s="167" t="str">
        <f t="shared" si="31"/>
        <v/>
      </c>
      <c r="K335" s="5"/>
      <c r="L335" s="167" t="str">
        <f t="shared" si="32"/>
        <v/>
      </c>
      <c r="M335" s="5" t="e">
        <f t="shared" si="33"/>
        <v>#N/A</v>
      </c>
      <c r="N335" s="3" t="str">
        <f t="shared" si="34"/>
        <v/>
      </c>
    </row>
    <row r="336" spans="1:14" x14ac:dyDescent="0.2">
      <c r="A336" s="166"/>
      <c r="B336" s="204" t="e">
        <f>VLOOKUP(A336,Adr!A:B,2,FALSE)</f>
        <v>#N/A</v>
      </c>
      <c r="C336" s="190"/>
      <c r="D336" s="290"/>
      <c r="E336" s="230"/>
      <c r="F336" s="166"/>
      <c r="G336" s="169"/>
      <c r="H336" s="169"/>
      <c r="I336" s="192" t="str">
        <f t="shared" si="30"/>
        <v/>
      </c>
      <c r="J336" s="167" t="str">
        <f t="shared" si="31"/>
        <v/>
      </c>
      <c r="K336" s="5"/>
      <c r="L336" s="167" t="str">
        <f t="shared" si="32"/>
        <v/>
      </c>
      <c r="M336" s="5" t="e">
        <f t="shared" si="33"/>
        <v>#N/A</v>
      </c>
      <c r="N336" s="3" t="str">
        <f t="shared" si="34"/>
        <v/>
      </c>
    </row>
    <row r="337" spans="1:14" x14ac:dyDescent="0.2">
      <c r="A337" s="182"/>
      <c r="B337" s="204" t="e">
        <f>VLOOKUP(A337,Adr!A:B,2,FALSE)</f>
        <v>#N/A</v>
      </c>
      <c r="C337" s="185"/>
      <c r="D337" s="289"/>
      <c r="E337" s="173"/>
      <c r="F337" s="166"/>
      <c r="G337" s="169"/>
      <c r="H337" s="169"/>
      <c r="I337" s="192" t="str">
        <f t="shared" si="30"/>
        <v/>
      </c>
      <c r="J337" s="167" t="str">
        <f t="shared" si="31"/>
        <v/>
      </c>
      <c r="K337" s="5"/>
      <c r="L337" s="167" t="str">
        <f t="shared" si="32"/>
        <v/>
      </c>
      <c r="M337" s="5" t="e">
        <f t="shared" si="33"/>
        <v>#N/A</v>
      </c>
      <c r="N337" s="3" t="str">
        <f t="shared" si="34"/>
        <v/>
      </c>
    </row>
    <row r="338" spans="1:14" x14ac:dyDescent="0.2">
      <c r="A338" s="182"/>
      <c r="B338" s="204" t="e">
        <f>VLOOKUP(A338,Adr!A:B,2,FALSE)</f>
        <v>#N/A</v>
      </c>
      <c r="C338" s="196"/>
      <c r="D338" s="289"/>
      <c r="E338" s="230"/>
      <c r="F338" s="166"/>
      <c r="G338" s="169"/>
      <c r="H338" s="169"/>
      <c r="I338" s="192" t="str">
        <f t="shared" si="30"/>
        <v/>
      </c>
      <c r="J338" s="167" t="str">
        <f t="shared" si="31"/>
        <v/>
      </c>
      <c r="K338" s="5"/>
      <c r="L338" s="167" t="str">
        <f t="shared" si="32"/>
        <v/>
      </c>
      <c r="M338" s="5" t="e">
        <f t="shared" si="33"/>
        <v>#N/A</v>
      </c>
      <c r="N338" s="3" t="str">
        <f t="shared" si="34"/>
        <v/>
      </c>
    </row>
    <row r="339" spans="1:14" x14ac:dyDescent="0.2">
      <c r="A339" s="202"/>
      <c r="B339" s="204" t="e">
        <f>VLOOKUP(A339,Adr!A:B,2,FALSE)</f>
        <v>#N/A</v>
      </c>
      <c r="C339" s="196"/>
      <c r="D339" s="290"/>
      <c r="E339" s="173"/>
      <c r="F339" s="166"/>
      <c r="G339" s="169"/>
      <c r="H339" s="169"/>
      <c r="I339" s="192" t="str">
        <f t="shared" si="30"/>
        <v/>
      </c>
      <c r="J339" s="167" t="str">
        <f t="shared" si="31"/>
        <v/>
      </c>
      <c r="K339" s="5"/>
      <c r="L339" s="167" t="str">
        <f t="shared" si="32"/>
        <v/>
      </c>
      <c r="M339" s="5" t="e">
        <f t="shared" si="33"/>
        <v>#N/A</v>
      </c>
      <c r="N339" s="3" t="str">
        <f t="shared" si="34"/>
        <v/>
      </c>
    </row>
    <row r="340" spans="1:14" x14ac:dyDescent="0.2">
      <c r="A340" s="166"/>
      <c r="B340" s="204" t="e">
        <f>VLOOKUP(A340,Adr!A:B,2,FALSE)</f>
        <v>#N/A</v>
      </c>
      <c r="C340" s="196"/>
      <c r="D340" s="291"/>
      <c r="E340" s="230"/>
      <c r="F340" s="166"/>
      <c r="G340" s="169"/>
      <c r="H340" s="169"/>
      <c r="I340" s="192" t="str">
        <f t="shared" si="30"/>
        <v/>
      </c>
      <c r="J340" s="167" t="str">
        <f t="shared" si="31"/>
        <v/>
      </c>
      <c r="K340" s="5"/>
      <c r="L340" s="167" t="str">
        <f t="shared" si="32"/>
        <v/>
      </c>
      <c r="M340" s="5" t="e">
        <f t="shared" si="33"/>
        <v>#N/A</v>
      </c>
      <c r="N340" s="3" t="str">
        <f t="shared" si="34"/>
        <v/>
      </c>
    </row>
    <row r="341" spans="1:14" x14ac:dyDescent="0.2">
      <c r="A341" s="198"/>
      <c r="B341" s="204" t="e">
        <f>VLOOKUP(A341,Adr!A:B,2,FALSE)</f>
        <v>#N/A</v>
      </c>
      <c r="C341" s="169"/>
      <c r="D341" s="290"/>
      <c r="E341" s="173"/>
      <c r="F341" s="166"/>
      <c r="G341" s="169"/>
      <c r="H341" s="169"/>
      <c r="I341" s="192" t="str">
        <f t="shared" si="30"/>
        <v/>
      </c>
      <c r="J341" s="167" t="str">
        <f t="shared" si="31"/>
        <v/>
      </c>
      <c r="K341" s="5"/>
      <c r="L341" s="167" t="str">
        <f t="shared" si="32"/>
        <v/>
      </c>
      <c r="M341" s="5" t="e">
        <f t="shared" si="33"/>
        <v>#N/A</v>
      </c>
      <c r="N341" s="3" t="str">
        <f t="shared" si="34"/>
        <v/>
      </c>
    </row>
    <row r="342" spans="1:14" x14ac:dyDescent="0.2">
      <c r="A342" s="166"/>
      <c r="B342" s="204" t="e">
        <f>VLOOKUP(A342,Adr!A:B,2,FALSE)</f>
        <v>#N/A</v>
      </c>
      <c r="C342" s="196"/>
      <c r="D342" s="289"/>
      <c r="E342" s="230"/>
      <c r="F342" s="166"/>
      <c r="G342" s="169"/>
      <c r="H342" s="169"/>
      <c r="I342" s="192" t="str">
        <f t="shared" si="30"/>
        <v/>
      </c>
      <c r="J342" s="167" t="str">
        <f t="shared" si="31"/>
        <v/>
      </c>
      <c r="K342" s="5"/>
      <c r="L342" s="167" t="str">
        <f t="shared" si="32"/>
        <v/>
      </c>
      <c r="M342" s="5" t="e">
        <f t="shared" si="33"/>
        <v>#N/A</v>
      </c>
      <c r="N342" s="3" t="str">
        <f t="shared" si="34"/>
        <v/>
      </c>
    </row>
    <row r="343" spans="1:14" x14ac:dyDescent="0.2">
      <c r="A343" s="182"/>
      <c r="B343" s="204" t="e">
        <f>VLOOKUP(A343,Adr!A:B,2,FALSE)</f>
        <v>#N/A</v>
      </c>
      <c r="C343" s="185"/>
      <c r="D343" s="289"/>
      <c r="E343" s="173"/>
      <c r="F343" s="166"/>
      <c r="G343" s="169"/>
      <c r="H343" s="169"/>
      <c r="I343" s="192" t="str">
        <f t="shared" si="30"/>
        <v/>
      </c>
      <c r="J343" s="167" t="str">
        <f t="shared" si="31"/>
        <v/>
      </c>
      <c r="K343" s="5"/>
      <c r="L343" s="167" t="str">
        <f t="shared" si="32"/>
        <v/>
      </c>
      <c r="M343" s="5" t="e">
        <f t="shared" si="33"/>
        <v>#N/A</v>
      </c>
      <c r="N343" s="3" t="str">
        <f t="shared" si="34"/>
        <v/>
      </c>
    </row>
    <row r="344" spans="1:14" x14ac:dyDescent="0.2">
      <c r="A344" s="166"/>
      <c r="B344" s="204" t="e">
        <f>VLOOKUP(A344,Adr!A:B,2,FALSE)</f>
        <v>#N/A</v>
      </c>
      <c r="C344" s="196"/>
      <c r="D344" s="291"/>
      <c r="E344" s="230"/>
      <c r="F344" s="166"/>
      <c r="G344" s="169"/>
      <c r="H344" s="169"/>
      <c r="I344" s="192" t="str">
        <f t="shared" si="30"/>
        <v/>
      </c>
      <c r="J344" s="167" t="str">
        <f t="shared" si="31"/>
        <v/>
      </c>
      <c r="K344" s="5"/>
      <c r="L344" s="167" t="str">
        <f t="shared" si="32"/>
        <v/>
      </c>
      <c r="M344" s="5" t="e">
        <f t="shared" si="33"/>
        <v>#N/A</v>
      </c>
      <c r="N344" s="3" t="str">
        <f t="shared" si="34"/>
        <v/>
      </c>
    </row>
    <row r="345" spans="1:14" x14ac:dyDescent="0.2">
      <c r="A345" s="182"/>
      <c r="B345" s="204" t="e">
        <f>VLOOKUP(A345,Adr!A:B,2,FALSE)</f>
        <v>#N/A</v>
      </c>
      <c r="C345" s="185"/>
      <c r="D345" s="289"/>
      <c r="E345" s="230"/>
      <c r="F345" s="166"/>
      <c r="G345" s="169"/>
      <c r="H345" s="169"/>
      <c r="I345" s="192" t="str">
        <f t="shared" si="30"/>
        <v/>
      </c>
      <c r="J345" s="167" t="str">
        <f t="shared" si="31"/>
        <v/>
      </c>
      <c r="K345" s="5"/>
      <c r="L345" s="167" t="str">
        <f t="shared" si="32"/>
        <v/>
      </c>
      <c r="M345" s="5" t="e">
        <f t="shared" si="33"/>
        <v>#N/A</v>
      </c>
      <c r="N345" s="3" t="str">
        <f t="shared" si="34"/>
        <v/>
      </c>
    </row>
    <row r="346" spans="1:14" x14ac:dyDescent="0.2">
      <c r="A346" s="198"/>
      <c r="B346" s="204" t="e">
        <f>VLOOKUP(A346,Adr!A:B,2,FALSE)</f>
        <v>#N/A</v>
      </c>
      <c r="C346" s="185"/>
      <c r="D346" s="289"/>
      <c r="E346" s="173"/>
      <c r="F346" s="166"/>
      <c r="G346" s="169"/>
      <c r="H346" s="169"/>
      <c r="I346" s="192" t="str">
        <f t="shared" si="30"/>
        <v/>
      </c>
      <c r="J346" s="167" t="str">
        <f t="shared" si="31"/>
        <v/>
      </c>
      <c r="K346" s="5"/>
      <c r="L346" s="167" t="str">
        <f t="shared" si="32"/>
        <v/>
      </c>
      <c r="M346" s="5" t="e">
        <f t="shared" si="33"/>
        <v>#N/A</v>
      </c>
      <c r="N346" s="3" t="str">
        <f t="shared" si="34"/>
        <v/>
      </c>
    </row>
    <row r="347" spans="1:14" x14ac:dyDescent="0.2">
      <c r="A347" s="166"/>
      <c r="B347" s="204" t="e">
        <f>VLOOKUP(A347,Adr!A:B,2,FALSE)</f>
        <v>#N/A</v>
      </c>
      <c r="C347" s="185"/>
      <c r="D347" s="289"/>
      <c r="E347" s="173"/>
      <c r="F347" s="166"/>
      <c r="G347" s="169"/>
      <c r="H347" s="169"/>
      <c r="I347" s="192" t="str">
        <f t="shared" si="30"/>
        <v/>
      </c>
      <c r="J347" s="167" t="str">
        <f t="shared" si="31"/>
        <v/>
      </c>
      <c r="K347" s="5"/>
      <c r="L347" s="167" t="str">
        <f t="shared" si="32"/>
        <v/>
      </c>
      <c r="M347" s="5" t="e">
        <f t="shared" si="33"/>
        <v>#N/A</v>
      </c>
      <c r="N347" s="3" t="str">
        <f t="shared" si="34"/>
        <v/>
      </c>
    </row>
    <row r="348" spans="1:14" x14ac:dyDescent="0.2">
      <c r="A348" s="166"/>
      <c r="B348" s="204" t="e">
        <f>VLOOKUP(A348,Adr!A:B,2,FALSE)</f>
        <v>#N/A</v>
      </c>
      <c r="C348" s="196"/>
      <c r="D348" s="291"/>
      <c r="E348" s="173"/>
      <c r="F348" s="166"/>
      <c r="G348" s="169"/>
      <c r="H348" s="169"/>
      <c r="I348" s="192" t="str">
        <f t="shared" si="30"/>
        <v/>
      </c>
      <c r="J348" s="167" t="str">
        <f t="shared" si="31"/>
        <v/>
      </c>
      <c r="K348" s="5"/>
      <c r="L348" s="167" t="str">
        <f t="shared" si="32"/>
        <v/>
      </c>
      <c r="M348" s="5" t="e">
        <f t="shared" si="33"/>
        <v>#N/A</v>
      </c>
      <c r="N348" s="3" t="str">
        <f t="shared" si="34"/>
        <v/>
      </c>
    </row>
    <row r="349" spans="1:14" x14ac:dyDescent="0.2">
      <c r="A349" s="198"/>
      <c r="B349" s="204" t="e">
        <f>VLOOKUP(A349,Adr!A:B,2,FALSE)</f>
        <v>#N/A</v>
      </c>
      <c r="C349" s="196"/>
      <c r="D349" s="289"/>
      <c r="E349" s="230"/>
      <c r="F349" s="166"/>
      <c r="G349" s="169"/>
      <c r="H349" s="169"/>
      <c r="I349" s="192" t="str">
        <f t="shared" si="30"/>
        <v/>
      </c>
      <c r="J349" s="167" t="str">
        <f t="shared" si="31"/>
        <v/>
      </c>
      <c r="K349" s="5"/>
      <c r="L349" s="167" t="str">
        <f t="shared" si="32"/>
        <v/>
      </c>
      <c r="M349" s="5" t="e">
        <f t="shared" si="33"/>
        <v>#N/A</v>
      </c>
      <c r="N349" s="3" t="str">
        <f t="shared" si="34"/>
        <v/>
      </c>
    </row>
    <row r="350" spans="1:14" x14ac:dyDescent="0.2">
      <c r="A350" s="198"/>
      <c r="B350" s="204" t="e">
        <f>VLOOKUP(A350,Adr!A:B,2,FALSE)</f>
        <v>#N/A</v>
      </c>
      <c r="C350" s="185"/>
      <c r="D350" s="289"/>
      <c r="E350" s="173"/>
      <c r="F350" s="166"/>
      <c r="G350" s="169"/>
      <c r="H350" s="169"/>
      <c r="I350" s="192" t="str">
        <f t="shared" ref="I350:I413" si="35">A350&amp;F350</f>
        <v/>
      </c>
      <c r="J350" s="167" t="str">
        <f t="shared" ref="J350:J413" si="36">A350&amp;G350</f>
        <v/>
      </c>
      <c r="K350" s="5"/>
      <c r="L350" s="167" t="str">
        <f t="shared" ref="L350:L413" si="37">A350&amp;G350&amp;H350</f>
        <v/>
      </c>
      <c r="M350" s="5" t="e">
        <f t="shared" si="33"/>
        <v>#N/A</v>
      </c>
      <c r="N350" s="3" t="str">
        <f t="shared" si="34"/>
        <v/>
      </c>
    </row>
    <row r="351" spans="1:14" x14ac:dyDescent="0.2">
      <c r="A351" s="202"/>
      <c r="B351" s="204" t="e">
        <f>VLOOKUP(A351,Adr!A:B,2,FALSE)</f>
        <v>#N/A</v>
      </c>
      <c r="C351" s="196"/>
      <c r="D351" s="290"/>
      <c r="E351" s="173"/>
      <c r="F351" s="166"/>
      <c r="G351" s="169"/>
      <c r="H351" s="169"/>
      <c r="I351" s="192" t="str">
        <f t="shared" si="35"/>
        <v/>
      </c>
      <c r="J351" s="167" t="str">
        <f t="shared" si="36"/>
        <v/>
      </c>
      <c r="K351" s="5"/>
      <c r="L351" s="167" t="str">
        <f t="shared" si="37"/>
        <v/>
      </c>
      <c r="M351" s="5" t="e">
        <f t="shared" si="33"/>
        <v>#N/A</v>
      </c>
      <c r="N351" s="3" t="str">
        <f t="shared" si="34"/>
        <v/>
      </c>
    </row>
    <row r="352" spans="1:14" x14ac:dyDescent="0.2">
      <c r="A352" s="202"/>
      <c r="B352" s="204" t="e">
        <f>VLOOKUP(A352,Adr!A:B,2,FALSE)</f>
        <v>#N/A</v>
      </c>
      <c r="C352" s="185"/>
      <c r="D352" s="291"/>
      <c r="E352" s="230"/>
      <c r="F352" s="166"/>
      <c r="G352" s="169"/>
      <c r="H352" s="169"/>
      <c r="I352" s="192" t="str">
        <f t="shared" si="35"/>
        <v/>
      </c>
      <c r="J352" s="167" t="str">
        <f t="shared" si="36"/>
        <v/>
      </c>
      <c r="K352" s="5"/>
      <c r="L352" s="167" t="str">
        <f t="shared" si="37"/>
        <v/>
      </c>
      <c r="M352" s="5" t="e">
        <f t="shared" si="33"/>
        <v>#N/A</v>
      </c>
      <c r="N352" s="3" t="str">
        <f t="shared" si="34"/>
        <v/>
      </c>
    </row>
    <row r="353" spans="1:14" x14ac:dyDescent="0.2">
      <c r="A353" s="166"/>
      <c r="B353" s="204" t="e">
        <f>VLOOKUP(A353,Adr!A:B,2,FALSE)</f>
        <v>#N/A</v>
      </c>
      <c r="C353" s="169"/>
      <c r="D353" s="290"/>
      <c r="E353" s="173"/>
      <c r="F353" s="166"/>
      <c r="G353" s="169"/>
      <c r="H353" s="169"/>
      <c r="I353" s="192" t="str">
        <f t="shared" si="35"/>
        <v/>
      </c>
      <c r="J353" s="167" t="str">
        <f t="shared" si="36"/>
        <v/>
      </c>
      <c r="K353" s="5"/>
      <c r="L353" s="167" t="str">
        <f t="shared" si="37"/>
        <v/>
      </c>
      <c r="M353" s="5" t="e">
        <f t="shared" si="33"/>
        <v>#N/A</v>
      </c>
      <c r="N353" s="3" t="str">
        <f t="shared" si="34"/>
        <v/>
      </c>
    </row>
    <row r="354" spans="1:14" x14ac:dyDescent="0.2">
      <c r="A354" s="166"/>
      <c r="B354" s="204" t="e">
        <f>VLOOKUP(A354,Adr!A:B,2,FALSE)</f>
        <v>#N/A</v>
      </c>
      <c r="C354" s="185"/>
      <c r="D354" s="289"/>
      <c r="E354" s="230"/>
      <c r="F354" s="166"/>
      <c r="G354" s="169"/>
      <c r="H354" s="169"/>
      <c r="I354" s="192" t="str">
        <f t="shared" si="35"/>
        <v/>
      </c>
      <c r="J354" s="167" t="str">
        <f t="shared" si="36"/>
        <v/>
      </c>
      <c r="K354" s="5"/>
      <c r="L354" s="167" t="str">
        <f t="shared" si="37"/>
        <v/>
      </c>
      <c r="M354" s="5" t="e">
        <f t="shared" si="33"/>
        <v>#N/A</v>
      </c>
      <c r="N354" s="3" t="str">
        <f t="shared" si="34"/>
        <v/>
      </c>
    </row>
    <row r="355" spans="1:14" x14ac:dyDescent="0.2">
      <c r="A355" s="202"/>
      <c r="B355" s="204" t="e">
        <f>VLOOKUP(A355,Adr!A:B,2,FALSE)</f>
        <v>#N/A</v>
      </c>
      <c r="C355" s="196"/>
      <c r="D355" s="289"/>
      <c r="E355" s="173"/>
      <c r="F355" s="166"/>
      <c r="G355" s="169"/>
      <c r="H355" s="169"/>
      <c r="I355" s="192" t="str">
        <f t="shared" si="35"/>
        <v/>
      </c>
      <c r="J355" s="167" t="str">
        <f t="shared" si="36"/>
        <v/>
      </c>
      <c r="K355" s="5"/>
      <c r="L355" s="167" t="str">
        <f t="shared" si="37"/>
        <v/>
      </c>
      <c r="M355" s="5" t="e">
        <f t="shared" si="33"/>
        <v>#N/A</v>
      </c>
      <c r="N355" s="3" t="str">
        <f t="shared" si="34"/>
        <v/>
      </c>
    </row>
    <row r="356" spans="1:14" x14ac:dyDescent="0.2">
      <c r="A356" s="202"/>
      <c r="B356" s="204" t="e">
        <f>VLOOKUP(A356,Adr!A:B,2,FALSE)</f>
        <v>#N/A</v>
      </c>
      <c r="C356" s="169"/>
      <c r="D356" s="290"/>
      <c r="E356" s="230"/>
      <c r="F356" s="166"/>
      <c r="G356" s="169"/>
      <c r="H356" s="169"/>
      <c r="I356" s="192" t="str">
        <f t="shared" si="35"/>
        <v/>
      </c>
      <c r="J356" s="167" t="str">
        <f t="shared" si="36"/>
        <v/>
      </c>
      <c r="K356" s="5"/>
      <c r="L356" s="167" t="str">
        <f t="shared" si="37"/>
        <v/>
      </c>
      <c r="M356" s="5" t="e">
        <f t="shared" si="33"/>
        <v>#N/A</v>
      </c>
      <c r="N356" s="3" t="str">
        <f t="shared" si="34"/>
        <v/>
      </c>
    </row>
    <row r="357" spans="1:14" x14ac:dyDescent="0.2">
      <c r="A357" s="178"/>
      <c r="B357" s="204" t="e">
        <f>VLOOKUP(A357,Adr!A:B,2,FALSE)</f>
        <v>#N/A</v>
      </c>
      <c r="C357" s="185"/>
      <c r="D357" s="290"/>
      <c r="E357" s="173"/>
      <c r="F357" s="166"/>
      <c r="G357" s="169"/>
      <c r="H357" s="169"/>
      <c r="I357" s="192" t="str">
        <f t="shared" si="35"/>
        <v/>
      </c>
      <c r="J357" s="167" t="str">
        <f t="shared" si="36"/>
        <v/>
      </c>
      <c r="K357" s="5"/>
      <c r="L357" s="167" t="str">
        <f t="shared" si="37"/>
        <v/>
      </c>
      <c r="M357" s="5" t="e">
        <f t="shared" si="33"/>
        <v>#N/A</v>
      </c>
      <c r="N357" s="3" t="str">
        <f t="shared" si="34"/>
        <v/>
      </c>
    </row>
    <row r="358" spans="1:14" x14ac:dyDescent="0.2">
      <c r="A358" s="166"/>
      <c r="B358" s="204" t="e">
        <f>VLOOKUP(A358,Adr!A:B,2,FALSE)</f>
        <v>#N/A</v>
      </c>
      <c r="C358" s="185"/>
      <c r="D358" s="289"/>
      <c r="E358" s="230"/>
      <c r="F358" s="166"/>
      <c r="G358" s="169"/>
      <c r="H358" s="169"/>
      <c r="I358" s="192" t="str">
        <f t="shared" si="35"/>
        <v/>
      </c>
      <c r="J358" s="167" t="str">
        <f t="shared" si="36"/>
        <v/>
      </c>
      <c r="K358" s="5"/>
      <c r="L358" s="167" t="str">
        <f t="shared" si="37"/>
        <v/>
      </c>
      <c r="M358" s="5" t="e">
        <f t="shared" si="33"/>
        <v>#N/A</v>
      </c>
      <c r="N358" s="3" t="str">
        <f t="shared" si="34"/>
        <v/>
      </c>
    </row>
    <row r="359" spans="1:14" x14ac:dyDescent="0.2">
      <c r="A359" s="166"/>
      <c r="B359" s="204" t="e">
        <f>VLOOKUP(A359,Adr!A:B,2,FALSE)</f>
        <v>#N/A</v>
      </c>
      <c r="C359" s="196"/>
      <c r="D359" s="291"/>
      <c r="E359" s="230"/>
      <c r="F359" s="166"/>
      <c r="G359" s="169"/>
      <c r="H359" s="169"/>
      <c r="I359" s="192" t="str">
        <f t="shared" si="35"/>
        <v/>
      </c>
      <c r="J359" s="167" t="str">
        <f t="shared" si="36"/>
        <v/>
      </c>
      <c r="K359" s="5"/>
      <c r="L359" s="167" t="str">
        <f t="shared" si="37"/>
        <v/>
      </c>
      <c r="M359" s="5" t="e">
        <f t="shared" si="33"/>
        <v>#N/A</v>
      </c>
      <c r="N359" s="3" t="str">
        <f t="shared" si="34"/>
        <v/>
      </c>
    </row>
    <row r="360" spans="1:14" x14ac:dyDescent="0.2">
      <c r="A360" s="202"/>
      <c r="B360" s="204" t="e">
        <f>VLOOKUP(A360,Adr!A:B,2,FALSE)</f>
        <v>#N/A</v>
      </c>
      <c r="C360" s="196"/>
      <c r="D360" s="289"/>
      <c r="E360" s="173"/>
      <c r="F360" s="166"/>
      <c r="G360" s="169"/>
      <c r="H360" s="169"/>
      <c r="I360" s="192" t="str">
        <f t="shared" si="35"/>
        <v/>
      </c>
      <c r="J360" s="167" t="str">
        <f t="shared" si="36"/>
        <v/>
      </c>
      <c r="K360" s="5"/>
      <c r="L360" s="167" t="str">
        <f t="shared" si="37"/>
        <v/>
      </c>
      <c r="M360" s="5" t="e">
        <f t="shared" si="33"/>
        <v>#N/A</v>
      </c>
      <c r="N360" s="3" t="str">
        <f t="shared" si="34"/>
        <v/>
      </c>
    </row>
    <row r="361" spans="1:14" x14ac:dyDescent="0.2">
      <c r="A361" s="202"/>
      <c r="B361" s="204" t="e">
        <f>VLOOKUP(A361,Adr!A:B,2,FALSE)</f>
        <v>#N/A</v>
      </c>
      <c r="C361" s="196"/>
      <c r="D361" s="289"/>
      <c r="E361" s="230"/>
      <c r="F361" s="166"/>
      <c r="G361" s="169"/>
      <c r="H361" s="169"/>
      <c r="I361" s="192" t="str">
        <f t="shared" si="35"/>
        <v/>
      </c>
      <c r="J361" s="167" t="str">
        <f t="shared" si="36"/>
        <v/>
      </c>
      <c r="K361" s="5"/>
      <c r="L361" s="167" t="str">
        <f t="shared" si="37"/>
        <v/>
      </c>
      <c r="M361" s="5" t="e">
        <f t="shared" si="33"/>
        <v>#N/A</v>
      </c>
      <c r="N361" s="3" t="str">
        <f t="shared" si="34"/>
        <v/>
      </c>
    </row>
    <row r="362" spans="1:14" x14ac:dyDescent="0.2">
      <c r="A362" s="182"/>
      <c r="B362" s="204" t="e">
        <f>VLOOKUP(A362,Adr!A:B,2,FALSE)</f>
        <v>#N/A</v>
      </c>
      <c r="C362" s="185"/>
      <c r="D362" s="289"/>
      <c r="E362" s="173"/>
      <c r="F362" s="166"/>
      <c r="G362" s="169"/>
      <c r="H362" s="169"/>
      <c r="I362" s="192" t="str">
        <f t="shared" si="35"/>
        <v/>
      </c>
      <c r="J362" s="167" t="str">
        <f t="shared" si="36"/>
        <v/>
      </c>
      <c r="K362" s="5"/>
      <c r="L362" s="167" t="str">
        <f t="shared" si="37"/>
        <v/>
      </c>
      <c r="M362" s="5" t="e">
        <f t="shared" si="33"/>
        <v>#N/A</v>
      </c>
      <c r="N362" s="3" t="str">
        <f t="shared" si="34"/>
        <v/>
      </c>
    </row>
    <row r="363" spans="1:14" x14ac:dyDescent="0.2">
      <c r="A363" s="202"/>
      <c r="B363" s="204" t="e">
        <f>VLOOKUP(A363,Adr!A:B,2,FALSE)</f>
        <v>#N/A</v>
      </c>
      <c r="C363" s="185"/>
      <c r="D363" s="289"/>
      <c r="E363" s="173"/>
      <c r="F363" s="166"/>
      <c r="G363" s="169"/>
      <c r="H363" s="169"/>
      <c r="I363" s="192" t="str">
        <f t="shared" si="35"/>
        <v/>
      </c>
      <c r="J363" s="167" t="str">
        <f t="shared" si="36"/>
        <v/>
      </c>
      <c r="K363" s="5"/>
      <c r="L363" s="167" t="str">
        <f t="shared" si="37"/>
        <v/>
      </c>
      <c r="M363" s="5" t="e">
        <f t="shared" si="33"/>
        <v>#N/A</v>
      </c>
      <c r="N363" s="3" t="str">
        <f t="shared" si="34"/>
        <v/>
      </c>
    </row>
    <row r="364" spans="1:14" x14ac:dyDescent="0.2">
      <c r="A364" s="202"/>
      <c r="B364" s="204" t="e">
        <f>VLOOKUP(A364,Adr!A:B,2,FALSE)</f>
        <v>#N/A</v>
      </c>
      <c r="C364" s="196"/>
      <c r="D364" s="289"/>
      <c r="E364" s="230"/>
      <c r="F364" s="166"/>
      <c r="G364" s="169"/>
      <c r="H364" s="169"/>
      <c r="I364" s="192" t="str">
        <f t="shared" si="35"/>
        <v/>
      </c>
      <c r="J364" s="167" t="str">
        <f t="shared" si="36"/>
        <v/>
      </c>
      <c r="K364" s="5"/>
      <c r="L364" s="167" t="str">
        <f t="shared" si="37"/>
        <v/>
      </c>
      <c r="M364" s="5" t="e">
        <f t="shared" si="33"/>
        <v>#N/A</v>
      </c>
      <c r="N364" s="3" t="str">
        <f t="shared" si="34"/>
        <v/>
      </c>
    </row>
    <row r="365" spans="1:14" x14ac:dyDescent="0.2">
      <c r="A365" s="198"/>
      <c r="B365" s="204" t="e">
        <f>VLOOKUP(A365,Adr!A:B,2,FALSE)</f>
        <v>#N/A</v>
      </c>
      <c r="C365" s="185"/>
      <c r="D365" s="289"/>
      <c r="E365" s="173"/>
      <c r="F365" s="166"/>
      <c r="G365" s="169"/>
      <c r="H365" s="169"/>
      <c r="I365" s="192" t="str">
        <f t="shared" si="35"/>
        <v/>
      </c>
      <c r="J365" s="167" t="str">
        <f t="shared" si="36"/>
        <v/>
      </c>
      <c r="K365" s="5"/>
      <c r="L365" s="167" t="str">
        <f t="shared" si="37"/>
        <v/>
      </c>
      <c r="M365" s="5" t="e">
        <f t="shared" si="33"/>
        <v>#N/A</v>
      </c>
      <c r="N365" s="3" t="str">
        <f t="shared" si="34"/>
        <v/>
      </c>
    </row>
    <row r="366" spans="1:14" x14ac:dyDescent="0.2">
      <c r="A366" s="166"/>
      <c r="B366" s="204" t="e">
        <f>VLOOKUP(A366,Adr!A:B,2,FALSE)</f>
        <v>#N/A</v>
      </c>
      <c r="C366" s="196"/>
      <c r="D366" s="291"/>
      <c r="E366" s="173"/>
      <c r="F366" s="166"/>
      <c r="G366" s="169"/>
      <c r="H366" s="169"/>
      <c r="I366" s="192" t="str">
        <f t="shared" si="35"/>
        <v/>
      </c>
      <c r="J366" s="167" t="str">
        <f t="shared" si="36"/>
        <v/>
      </c>
      <c r="K366" s="5"/>
      <c r="L366" s="167" t="str">
        <f t="shared" si="37"/>
        <v/>
      </c>
      <c r="M366" s="5" t="e">
        <f t="shared" si="33"/>
        <v>#N/A</v>
      </c>
      <c r="N366" s="3" t="str">
        <f t="shared" si="34"/>
        <v/>
      </c>
    </row>
    <row r="367" spans="1:14" x14ac:dyDescent="0.2">
      <c r="A367" s="166"/>
      <c r="B367" s="204" t="e">
        <f>VLOOKUP(A367,Adr!A:B,2,FALSE)</f>
        <v>#N/A</v>
      </c>
      <c r="C367" s="185"/>
      <c r="D367" s="291"/>
      <c r="E367" s="230"/>
      <c r="F367" s="166"/>
      <c r="G367" s="169"/>
      <c r="H367" s="169"/>
      <c r="I367" s="192" t="str">
        <f t="shared" si="35"/>
        <v/>
      </c>
      <c r="J367" s="167" t="str">
        <f t="shared" si="36"/>
        <v/>
      </c>
      <c r="K367" s="5"/>
      <c r="L367" s="167" t="str">
        <f t="shared" si="37"/>
        <v/>
      </c>
      <c r="M367" s="5" t="e">
        <f t="shared" si="33"/>
        <v>#N/A</v>
      </c>
      <c r="N367" s="3" t="str">
        <f t="shared" si="34"/>
        <v/>
      </c>
    </row>
    <row r="368" spans="1:14" x14ac:dyDescent="0.2">
      <c r="A368" s="166"/>
      <c r="B368" s="204" t="e">
        <f>VLOOKUP(A368,Adr!A:B,2,FALSE)</f>
        <v>#N/A</v>
      </c>
      <c r="C368" s="196"/>
      <c r="D368" s="291"/>
      <c r="E368" s="173"/>
      <c r="F368" s="166"/>
      <c r="G368" s="169"/>
      <c r="H368" s="169"/>
      <c r="I368" s="192" t="str">
        <f t="shared" si="35"/>
        <v/>
      </c>
      <c r="J368" s="167" t="str">
        <f t="shared" si="36"/>
        <v/>
      </c>
      <c r="K368" s="5"/>
      <c r="L368" s="167" t="str">
        <f t="shared" si="37"/>
        <v/>
      </c>
      <c r="M368" s="5" t="e">
        <f t="shared" si="33"/>
        <v>#N/A</v>
      </c>
      <c r="N368" s="3" t="str">
        <f t="shared" si="34"/>
        <v/>
      </c>
    </row>
    <row r="369" spans="1:14" x14ac:dyDescent="0.2">
      <c r="A369" s="166"/>
      <c r="B369" s="204" t="e">
        <f>VLOOKUP(A369,Adr!A:B,2,FALSE)</f>
        <v>#N/A</v>
      </c>
      <c r="C369" s="185"/>
      <c r="D369" s="289"/>
      <c r="E369" s="230"/>
      <c r="F369" s="166"/>
      <c r="G369" s="169"/>
      <c r="H369" s="169"/>
      <c r="I369" s="192" t="str">
        <f t="shared" si="35"/>
        <v/>
      </c>
      <c r="J369" s="167" t="str">
        <f t="shared" si="36"/>
        <v/>
      </c>
      <c r="K369" s="5"/>
      <c r="L369" s="167" t="str">
        <f t="shared" si="37"/>
        <v/>
      </c>
      <c r="M369" s="5" t="e">
        <f t="shared" si="33"/>
        <v>#N/A</v>
      </c>
      <c r="N369" s="3" t="str">
        <f t="shared" si="34"/>
        <v/>
      </c>
    </row>
    <row r="370" spans="1:14" x14ac:dyDescent="0.2">
      <c r="A370" s="202"/>
      <c r="B370" s="204" t="e">
        <f>VLOOKUP(A370,Adr!A:B,2,FALSE)</f>
        <v>#N/A</v>
      </c>
      <c r="C370" s="190"/>
      <c r="D370" s="290"/>
      <c r="E370" s="173"/>
      <c r="F370" s="166"/>
      <c r="G370" s="169"/>
      <c r="H370" s="169"/>
      <c r="I370" s="192" t="str">
        <f t="shared" si="35"/>
        <v/>
      </c>
      <c r="J370" s="167" t="str">
        <f t="shared" si="36"/>
        <v/>
      </c>
      <c r="K370" s="5"/>
      <c r="L370" s="167" t="str">
        <f t="shared" si="37"/>
        <v/>
      </c>
      <c r="M370" s="5" t="e">
        <f t="shared" si="33"/>
        <v>#N/A</v>
      </c>
      <c r="N370" s="3" t="str">
        <f t="shared" si="34"/>
        <v/>
      </c>
    </row>
    <row r="371" spans="1:14" x14ac:dyDescent="0.2">
      <c r="A371" s="202"/>
      <c r="B371" s="204" t="e">
        <f>VLOOKUP(A371,Adr!A:B,2,FALSE)</f>
        <v>#N/A</v>
      </c>
      <c r="C371" s="185"/>
      <c r="D371" s="289"/>
      <c r="E371" s="173"/>
      <c r="F371" s="166"/>
      <c r="G371" s="169"/>
      <c r="H371" s="169"/>
      <c r="I371" s="192" t="str">
        <f t="shared" si="35"/>
        <v/>
      </c>
      <c r="J371" s="167" t="str">
        <f t="shared" si="36"/>
        <v/>
      </c>
      <c r="K371" s="5"/>
      <c r="L371" s="167" t="str">
        <f t="shared" si="37"/>
        <v/>
      </c>
      <c r="M371" s="5" t="e">
        <f t="shared" si="33"/>
        <v>#N/A</v>
      </c>
      <c r="N371" s="3" t="str">
        <f t="shared" si="34"/>
        <v/>
      </c>
    </row>
    <row r="372" spans="1:14" x14ac:dyDescent="0.2">
      <c r="A372" s="166"/>
      <c r="B372" s="204" t="e">
        <f>VLOOKUP(A372,Adr!A:B,2,FALSE)</f>
        <v>#N/A</v>
      </c>
      <c r="C372" s="196"/>
      <c r="D372" s="291"/>
      <c r="E372" s="230"/>
      <c r="F372" s="166"/>
      <c r="G372" s="169"/>
      <c r="H372" s="169"/>
      <c r="I372" s="192" t="str">
        <f t="shared" si="35"/>
        <v/>
      </c>
      <c r="J372" s="167" t="str">
        <f t="shared" si="36"/>
        <v/>
      </c>
      <c r="K372" s="5"/>
      <c r="L372" s="167" t="str">
        <f t="shared" si="37"/>
        <v/>
      </c>
      <c r="M372" s="5" t="e">
        <f t="shared" si="33"/>
        <v>#N/A</v>
      </c>
      <c r="N372" s="3" t="str">
        <f t="shared" si="34"/>
        <v/>
      </c>
    </row>
    <row r="373" spans="1:14" x14ac:dyDescent="0.2">
      <c r="A373" s="202"/>
      <c r="B373" s="204" t="e">
        <f>VLOOKUP(A373,Adr!A:B,2,FALSE)</f>
        <v>#N/A</v>
      </c>
      <c r="C373" s="196"/>
      <c r="D373" s="290"/>
      <c r="E373" s="173"/>
      <c r="F373" s="166"/>
      <c r="G373" s="169"/>
      <c r="H373" s="169"/>
      <c r="I373" s="192" t="str">
        <f t="shared" si="35"/>
        <v/>
      </c>
      <c r="J373" s="167" t="str">
        <f t="shared" si="36"/>
        <v/>
      </c>
      <c r="K373" s="5"/>
      <c r="L373" s="167" t="str">
        <f t="shared" si="37"/>
        <v/>
      </c>
      <c r="M373" s="5" t="e">
        <f t="shared" si="33"/>
        <v>#N/A</v>
      </c>
      <c r="N373" s="3" t="str">
        <f t="shared" si="34"/>
        <v/>
      </c>
    </row>
    <row r="374" spans="1:14" x14ac:dyDescent="0.2">
      <c r="A374" s="202"/>
      <c r="B374" s="204" t="e">
        <f>VLOOKUP(A374,Adr!A:B,2,FALSE)</f>
        <v>#N/A</v>
      </c>
      <c r="C374" s="196"/>
      <c r="D374" s="291"/>
      <c r="E374" s="230"/>
      <c r="F374" s="166"/>
      <c r="G374" s="169"/>
      <c r="H374" s="169"/>
      <c r="I374" s="192" t="str">
        <f t="shared" si="35"/>
        <v/>
      </c>
      <c r="J374" s="167" t="str">
        <f t="shared" si="36"/>
        <v/>
      </c>
      <c r="K374" s="5"/>
      <c r="L374" s="167" t="str">
        <f t="shared" si="37"/>
        <v/>
      </c>
      <c r="M374" s="5" t="e">
        <f t="shared" si="33"/>
        <v>#N/A</v>
      </c>
      <c r="N374" s="3" t="str">
        <f t="shared" si="34"/>
        <v/>
      </c>
    </row>
    <row r="375" spans="1:14" x14ac:dyDescent="0.2">
      <c r="A375" s="166"/>
      <c r="B375" s="204" t="e">
        <f>VLOOKUP(A375,Adr!A:B,2,FALSE)</f>
        <v>#N/A</v>
      </c>
      <c r="C375" s="197"/>
      <c r="D375" s="292"/>
      <c r="E375" s="173"/>
      <c r="F375" s="166"/>
      <c r="G375" s="169"/>
      <c r="H375" s="169"/>
      <c r="I375" s="192" t="str">
        <f t="shared" si="35"/>
        <v/>
      </c>
      <c r="J375" s="167" t="str">
        <f t="shared" si="36"/>
        <v/>
      </c>
      <c r="K375" s="5"/>
      <c r="L375" s="167" t="str">
        <f t="shared" si="37"/>
        <v/>
      </c>
      <c r="M375" s="5" t="e">
        <f t="shared" si="33"/>
        <v>#N/A</v>
      </c>
      <c r="N375" s="3" t="str">
        <f t="shared" si="34"/>
        <v/>
      </c>
    </row>
    <row r="376" spans="1:14" x14ac:dyDescent="0.2">
      <c r="A376" s="202"/>
      <c r="B376" s="204" t="e">
        <f>VLOOKUP(A376,Adr!A:B,2,FALSE)</f>
        <v>#N/A</v>
      </c>
      <c r="C376" s="185"/>
      <c r="D376" s="289"/>
      <c r="E376" s="230"/>
      <c r="F376" s="166"/>
      <c r="G376" s="169"/>
      <c r="H376" s="169"/>
      <c r="I376" s="192" t="str">
        <f t="shared" si="35"/>
        <v/>
      </c>
      <c r="J376" s="167" t="str">
        <f t="shared" si="36"/>
        <v/>
      </c>
      <c r="K376" s="5"/>
      <c r="L376" s="167" t="str">
        <f t="shared" si="37"/>
        <v/>
      </c>
      <c r="M376" s="5" t="e">
        <f t="shared" si="33"/>
        <v>#N/A</v>
      </c>
      <c r="N376" s="3" t="str">
        <f t="shared" si="34"/>
        <v/>
      </c>
    </row>
    <row r="377" spans="1:14" x14ac:dyDescent="0.2">
      <c r="A377" s="202"/>
      <c r="B377" s="204" t="e">
        <f>VLOOKUP(A377,Adr!A:B,2,FALSE)</f>
        <v>#N/A</v>
      </c>
      <c r="C377" s="196"/>
      <c r="D377" s="291"/>
      <c r="E377" s="173"/>
      <c r="F377" s="166"/>
      <c r="G377" s="169"/>
      <c r="H377" s="169"/>
      <c r="I377" s="192" t="str">
        <f t="shared" si="35"/>
        <v/>
      </c>
      <c r="J377" s="167" t="str">
        <f t="shared" si="36"/>
        <v/>
      </c>
      <c r="K377" s="5"/>
      <c r="L377" s="167" t="str">
        <f t="shared" si="37"/>
        <v/>
      </c>
      <c r="M377" s="5" t="e">
        <f t="shared" si="33"/>
        <v>#N/A</v>
      </c>
      <c r="N377" s="3" t="str">
        <f t="shared" si="34"/>
        <v/>
      </c>
    </row>
    <row r="378" spans="1:14" x14ac:dyDescent="0.2">
      <c r="A378" s="198"/>
      <c r="B378" s="204" t="e">
        <f>VLOOKUP(A378,Adr!A:B,2,FALSE)</f>
        <v>#N/A</v>
      </c>
      <c r="C378" s="196"/>
      <c r="D378" s="289"/>
      <c r="E378" s="230"/>
      <c r="F378" s="166"/>
      <c r="G378" s="169"/>
      <c r="H378" s="169"/>
      <c r="I378" s="192" t="str">
        <f t="shared" si="35"/>
        <v/>
      </c>
      <c r="J378" s="167" t="str">
        <f t="shared" si="36"/>
        <v/>
      </c>
      <c r="K378" s="5"/>
      <c r="L378" s="167" t="str">
        <f t="shared" si="37"/>
        <v/>
      </c>
      <c r="M378" s="5" t="e">
        <f t="shared" si="33"/>
        <v>#N/A</v>
      </c>
      <c r="N378" s="3" t="str">
        <f t="shared" si="34"/>
        <v/>
      </c>
    </row>
    <row r="379" spans="1:14" x14ac:dyDescent="0.2">
      <c r="A379" s="182"/>
      <c r="B379" s="204" t="e">
        <f>VLOOKUP(A379,Adr!A:B,2,FALSE)</f>
        <v>#N/A</v>
      </c>
      <c r="C379" s="185"/>
      <c r="D379" s="289"/>
      <c r="E379" s="230"/>
      <c r="F379" s="166"/>
      <c r="G379" s="169"/>
      <c r="H379" s="169"/>
      <c r="I379" s="192" t="str">
        <f t="shared" si="35"/>
        <v/>
      </c>
      <c r="J379" s="167" t="str">
        <f t="shared" si="36"/>
        <v/>
      </c>
      <c r="K379" s="5"/>
      <c r="L379" s="167" t="str">
        <f t="shared" si="37"/>
        <v/>
      </c>
      <c r="M379" s="5" t="e">
        <f t="shared" si="33"/>
        <v>#N/A</v>
      </c>
      <c r="N379" s="3" t="str">
        <f t="shared" si="34"/>
        <v/>
      </c>
    </row>
    <row r="380" spans="1:14" x14ac:dyDescent="0.2">
      <c r="A380" s="166"/>
      <c r="B380" s="204" t="e">
        <f>VLOOKUP(A380,Adr!A:B,2,FALSE)</f>
        <v>#N/A</v>
      </c>
      <c r="C380" s="196"/>
      <c r="D380" s="291"/>
      <c r="E380" s="230"/>
      <c r="F380" s="166"/>
      <c r="G380" s="169"/>
      <c r="H380" s="169"/>
      <c r="I380" s="192" t="str">
        <f t="shared" si="35"/>
        <v/>
      </c>
      <c r="J380" s="167" t="str">
        <f t="shared" si="36"/>
        <v/>
      </c>
      <c r="K380" s="5"/>
      <c r="L380" s="167" t="str">
        <f t="shared" si="37"/>
        <v/>
      </c>
      <c r="M380" s="5" t="e">
        <f t="shared" si="33"/>
        <v>#N/A</v>
      </c>
      <c r="N380" s="3" t="str">
        <f t="shared" si="34"/>
        <v/>
      </c>
    </row>
    <row r="381" spans="1:14" x14ac:dyDescent="0.2">
      <c r="A381" s="198"/>
      <c r="B381" s="204" t="e">
        <f>VLOOKUP(A381,Adr!A:B,2,FALSE)</f>
        <v>#N/A</v>
      </c>
      <c r="C381" s="169"/>
      <c r="D381" s="290"/>
      <c r="E381" s="230"/>
      <c r="F381" s="166"/>
      <c r="G381" s="169"/>
      <c r="H381" s="169"/>
      <c r="I381" s="192" t="str">
        <f t="shared" si="35"/>
        <v/>
      </c>
      <c r="J381" s="167" t="str">
        <f t="shared" si="36"/>
        <v/>
      </c>
      <c r="K381" s="5"/>
      <c r="L381" s="167" t="str">
        <f t="shared" si="37"/>
        <v/>
      </c>
      <c r="M381" s="5" t="e">
        <f t="shared" si="33"/>
        <v>#N/A</v>
      </c>
      <c r="N381" s="3" t="str">
        <f t="shared" si="34"/>
        <v/>
      </c>
    </row>
    <row r="382" spans="1:14" x14ac:dyDescent="0.2">
      <c r="A382" s="166"/>
      <c r="B382" s="204" t="e">
        <f>VLOOKUP(A382,Adr!A:B,2,FALSE)</f>
        <v>#N/A</v>
      </c>
      <c r="C382" s="197"/>
      <c r="D382" s="292"/>
      <c r="E382" s="173"/>
      <c r="F382" s="166"/>
      <c r="G382" s="169"/>
      <c r="H382" s="169"/>
      <c r="I382" s="192" t="str">
        <f t="shared" si="35"/>
        <v/>
      </c>
      <c r="J382" s="167" t="str">
        <f t="shared" si="36"/>
        <v/>
      </c>
      <c r="K382" s="5"/>
      <c r="L382" s="167" t="str">
        <f t="shared" si="37"/>
        <v/>
      </c>
      <c r="M382" s="5" t="e">
        <f t="shared" si="33"/>
        <v>#N/A</v>
      </c>
      <c r="N382" s="3" t="str">
        <f t="shared" si="34"/>
        <v/>
      </c>
    </row>
    <row r="383" spans="1:14" x14ac:dyDescent="0.2">
      <c r="A383" s="202"/>
      <c r="B383" s="204" t="e">
        <f>VLOOKUP(A383,Adr!A:B,2,FALSE)</f>
        <v>#N/A</v>
      </c>
      <c r="C383" s="185"/>
      <c r="D383" s="289"/>
      <c r="E383" s="173"/>
      <c r="F383" s="166"/>
      <c r="G383" s="169"/>
      <c r="H383" s="169"/>
      <c r="I383" s="192" t="str">
        <f t="shared" si="35"/>
        <v/>
      </c>
      <c r="J383" s="167" t="str">
        <f t="shared" si="36"/>
        <v/>
      </c>
      <c r="K383" s="5"/>
      <c r="L383" s="167" t="str">
        <f t="shared" si="37"/>
        <v/>
      </c>
      <c r="M383" s="5" t="e">
        <f t="shared" si="33"/>
        <v>#N/A</v>
      </c>
      <c r="N383" s="3" t="str">
        <f t="shared" si="34"/>
        <v/>
      </c>
    </row>
    <row r="384" spans="1:14" x14ac:dyDescent="0.2">
      <c r="A384" s="166"/>
      <c r="B384" s="204" t="e">
        <f>VLOOKUP(A384,Adr!A:B,2,FALSE)</f>
        <v>#N/A</v>
      </c>
      <c r="C384" s="196"/>
      <c r="D384" s="291"/>
      <c r="E384" s="230"/>
      <c r="F384" s="166"/>
      <c r="G384" s="169"/>
      <c r="H384" s="169"/>
      <c r="I384" s="192" t="str">
        <f t="shared" si="35"/>
        <v/>
      </c>
      <c r="J384" s="167" t="str">
        <f t="shared" si="36"/>
        <v/>
      </c>
      <c r="K384" s="5"/>
      <c r="L384" s="167" t="str">
        <f t="shared" si="37"/>
        <v/>
      </c>
      <c r="M384" s="5" t="e">
        <f t="shared" si="33"/>
        <v>#N/A</v>
      </c>
      <c r="N384" s="3" t="str">
        <f t="shared" si="34"/>
        <v/>
      </c>
    </row>
    <row r="385" spans="1:14" x14ac:dyDescent="0.2">
      <c r="A385" s="202"/>
      <c r="B385" s="204" t="e">
        <f>VLOOKUP(A385,Adr!A:B,2,FALSE)</f>
        <v>#N/A</v>
      </c>
      <c r="C385" s="169"/>
      <c r="D385" s="290"/>
      <c r="E385" s="173"/>
      <c r="F385" s="166"/>
      <c r="G385" s="169"/>
      <c r="H385" s="169"/>
      <c r="I385" s="192" t="str">
        <f t="shared" si="35"/>
        <v/>
      </c>
      <c r="J385" s="167" t="str">
        <f t="shared" si="36"/>
        <v/>
      </c>
      <c r="K385" s="5"/>
      <c r="L385" s="167" t="str">
        <f t="shared" si="37"/>
        <v/>
      </c>
      <c r="M385" s="5" t="e">
        <f t="shared" si="33"/>
        <v>#N/A</v>
      </c>
      <c r="N385" s="3" t="str">
        <f t="shared" si="34"/>
        <v/>
      </c>
    </row>
    <row r="386" spans="1:14" x14ac:dyDescent="0.2">
      <c r="A386" s="166"/>
      <c r="B386" s="204" t="e">
        <f>VLOOKUP(A386,Adr!A:B,2,FALSE)</f>
        <v>#N/A</v>
      </c>
      <c r="C386" s="196"/>
      <c r="D386" s="291"/>
      <c r="E386" s="230"/>
      <c r="F386" s="166"/>
      <c r="G386" s="169"/>
      <c r="H386" s="169"/>
      <c r="I386" s="192" t="str">
        <f t="shared" si="35"/>
        <v/>
      </c>
      <c r="J386" s="167" t="str">
        <f t="shared" si="36"/>
        <v/>
      </c>
      <c r="K386" s="5"/>
      <c r="L386" s="167" t="str">
        <f t="shared" si="37"/>
        <v/>
      </c>
      <c r="M386" s="5" t="e">
        <f t="shared" si="33"/>
        <v>#N/A</v>
      </c>
      <c r="N386" s="3" t="str">
        <f t="shared" si="34"/>
        <v/>
      </c>
    </row>
    <row r="387" spans="1:14" x14ac:dyDescent="0.2">
      <c r="A387" s="198"/>
      <c r="B387" s="204" t="e">
        <f>VLOOKUP(A387,Adr!A:B,2,FALSE)</f>
        <v>#N/A</v>
      </c>
      <c r="C387" s="185"/>
      <c r="D387" s="289"/>
      <c r="E387" s="230"/>
      <c r="F387" s="166"/>
      <c r="G387" s="169"/>
      <c r="H387" s="169"/>
      <c r="I387" s="192" t="str">
        <f t="shared" si="35"/>
        <v/>
      </c>
      <c r="J387" s="167" t="str">
        <f t="shared" si="36"/>
        <v/>
      </c>
      <c r="K387" s="5"/>
      <c r="L387" s="167" t="str">
        <f t="shared" si="37"/>
        <v/>
      </c>
      <c r="M387" s="5" t="e">
        <f t="shared" si="33"/>
        <v>#N/A</v>
      </c>
      <c r="N387" s="3" t="str">
        <f t="shared" si="34"/>
        <v/>
      </c>
    </row>
    <row r="388" spans="1:14" x14ac:dyDescent="0.2">
      <c r="A388" s="198"/>
      <c r="B388" s="204" t="e">
        <f>VLOOKUP(A388,Adr!A:B,2,FALSE)</f>
        <v>#N/A</v>
      </c>
      <c r="C388" s="196"/>
      <c r="D388" s="289"/>
      <c r="E388" s="173"/>
      <c r="F388" s="166"/>
      <c r="G388" s="169"/>
      <c r="H388" s="169"/>
      <c r="I388" s="192" t="str">
        <f t="shared" si="35"/>
        <v/>
      </c>
      <c r="J388" s="167" t="str">
        <f t="shared" si="36"/>
        <v/>
      </c>
      <c r="K388" s="5"/>
      <c r="L388" s="167" t="str">
        <f t="shared" si="37"/>
        <v/>
      </c>
      <c r="M388" s="5" t="e">
        <f t="shared" si="33"/>
        <v>#N/A</v>
      </c>
      <c r="N388" s="3" t="str">
        <f t="shared" si="34"/>
        <v/>
      </c>
    </row>
    <row r="389" spans="1:14" x14ac:dyDescent="0.2">
      <c r="A389" s="202"/>
      <c r="B389" s="204" t="e">
        <f>VLOOKUP(A389,Adr!A:B,2,FALSE)</f>
        <v>#N/A</v>
      </c>
      <c r="C389" s="185"/>
      <c r="D389" s="289"/>
      <c r="E389" s="173"/>
      <c r="F389" s="166"/>
      <c r="G389" s="169"/>
      <c r="H389" s="169"/>
      <c r="I389" s="192" t="str">
        <f t="shared" si="35"/>
        <v/>
      </c>
      <c r="J389" s="167" t="str">
        <f t="shared" si="36"/>
        <v/>
      </c>
      <c r="K389" s="5"/>
      <c r="L389" s="167" t="str">
        <f t="shared" si="37"/>
        <v/>
      </c>
      <c r="M389" s="5" t="e">
        <f t="shared" si="33"/>
        <v>#N/A</v>
      </c>
      <c r="N389" s="3" t="str">
        <f t="shared" si="34"/>
        <v/>
      </c>
    </row>
    <row r="390" spans="1:14" x14ac:dyDescent="0.2">
      <c r="A390" s="166"/>
      <c r="B390" s="204" t="e">
        <f>VLOOKUP(A390,Adr!A:B,2,FALSE)</f>
        <v>#N/A</v>
      </c>
      <c r="C390" s="197"/>
      <c r="D390" s="292"/>
      <c r="E390" s="173"/>
      <c r="F390" s="166"/>
      <c r="G390" s="169"/>
      <c r="H390" s="169"/>
      <c r="I390" s="192" t="str">
        <f t="shared" si="35"/>
        <v/>
      </c>
      <c r="J390" s="167" t="str">
        <f t="shared" si="36"/>
        <v/>
      </c>
      <c r="K390" s="5"/>
      <c r="L390" s="167" t="str">
        <f t="shared" si="37"/>
        <v/>
      </c>
      <c r="M390" s="5" t="e">
        <f t="shared" si="33"/>
        <v>#N/A</v>
      </c>
      <c r="N390" s="3" t="str">
        <f t="shared" si="34"/>
        <v/>
      </c>
    </row>
    <row r="391" spans="1:14" x14ac:dyDescent="0.2">
      <c r="A391" s="198"/>
      <c r="B391" s="204" t="e">
        <f>VLOOKUP(A391,Adr!A:B,2,FALSE)</f>
        <v>#N/A</v>
      </c>
      <c r="C391" s="169"/>
      <c r="D391" s="290"/>
      <c r="E391" s="230"/>
      <c r="F391" s="166"/>
      <c r="G391" s="169"/>
      <c r="H391" s="169"/>
      <c r="I391" s="192" t="str">
        <f t="shared" si="35"/>
        <v/>
      </c>
      <c r="J391" s="167" t="str">
        <f t="shared" si="36"/>
        <v/>
      </c>
      <c r="K391" s="5"/>
      <c r="L391" s="167" t="str">
        <f t="shared" si="37"/>
        <v/>
      </c>
      <c r="M391" s="5" t="e">
        <f t="shared" si="33"/>
        <v>#N/A</v>
      </c>
      <c r="N391" s="3" t="str">
        <f t="shared" si="34"/>
        <v/>
      </c>
    </row>
    <row r="392" spans="1:14" x14ac:dyDescent="0.2">
      <c r="A392" s="198"/>
      <c r="B392" s="204" t="e">
        <f>VLOOKUP(A392,Adr!A:B,2,FALSE)</f>
        <v>#N/A</v>
      </c>
      <c r="C392" s="196"/>
      <c r="D392" s="291"/>
      <c r="E392" s="230"/>
      <c r="F392" s="166"/>
      <c r="G392" s="169"/>
      <c r="H392" s="169"/>
      <c r="I392" s="192" t="str">
        <f t="shared" si="35"/>
        <v/>
      </c>
      <c r="J392" s="167" t="str">
        <f t="shared" si="36"/>
        <v/>
      </c>
      <c r="K392" s="5"/>
      <c r="L392" s="167" t="str">
        <f t="shared" si="37"/>
        <v/>
      </c>
      <c r="M392" s="5" t="e">
        <f t="shared" si="33"/>
        <v>#N/A</v>
      </c>
      <c r="N392" s="3" t="str">
        <f t="shared" si="34"/>
        <v/>
      </c>
    </row>
    <row r="393" spans="1:14" x14ac:dyDescent="0.2">
      <c r="A393" s="202"/>
      <c r="B393" s="204" t="e">
        <f>VLOOKUP(A393,Adr!A:B,2,FALSE)</f>
        <v>#N/A</v>
      </c>
      <c r="C393" s="185"/>
      <c r="D393" s="289"/>
      <c r="E393" s="230"/>
      <c r="F393" s="166"/>
      <c r="G393" s="169"/>
      <c r="H393" s="169"/>
      <c r="I393" s="192" t="str">
        <f t="shared" si="35"/>
        <v/>
      </c>
      <c r="J393" s="167" t="str">
        <f t="shared" si="36"/>
        <v/>
      </c>
      <c r="K393" s="5"/>
      <c r="L393" s="167" t="str">
        <f t="shared" si="37"/>
        <v/>
      </c>
      <c r="M393" s="5" t="e">
        <f t="shared" si="33"/>
        <v>#N/A</v>
      </c>
      <c r="N393" s="3" t="str">
        <f t="shared" si="34"/>
        <v/>
      </c>
    </row>
    <row r="394" spans="1:14" x14ac:dyDescent="0.2">
      <c r="A394" s="182"/>
      <c r="B394" s="204" t="e">
        <f>VLOOKUP(A394,Adr!A:B,2,FALSE)</f>
        <v>#N/A</v>
      </c>
      <c r="C394" s="185"/>
      <c r="D394" s="289"/>
      <c r="E394" s="173"/>
      <c r="F394" s="166"/>
      <c r="G394" s="169"/>
      <c r="H394" s="169"/>
      <c r="I394" s="192" t="str">
        <f t="shared" si="35"/>
        <v/>
      </c>
      <c r="J394" s="167" t="str">
        <f t="shared" si="36"/>
        <v/>
      </c>
      <c r="K394" s="5"/>
      <c r="L394" s="167" t="str">
        <f t="shared" si="37"/>
        <v/>
      </c>
      <c r="M394" s="5" t="e">
        <f t="shared" si="33"/>
        <v>#N/A</v>
      </c>
      <c r="N394" s="3" t="str">
        <f t="shared" si="34"/>
        <v/>
      </c>
    </row>
    <row r="395" spans="1:14" x14ac:dyDescent="0.2">
      <c r="A395" s="166"/>
      <c r="B395" s="204" t="e">
        <f>VLOOKUP(A395,Adr!A:B,2,FALSE)</f>
        <v>#N/A</v>
      </c>
      <c r="C395" s="196"/>
      <c r="D395" s="291"/>
      <c r="E395" s="230"/>
      <c r="F395" s="166"/>
      <c r="G395" s="169"/>
      <c r="H395" s="169"/>
      <c r="I395" s="192" t="str">
        <f t="shared" si="35"/>
        <v/>
      </c>
      <c r="J395" s="167" t="str">
        <f t="shared" si="36"/>
        <v/>
      </c>
      <c r="K395" s="5"/>
      <c r="L395" s="167" t="str">
        <f t="shared" si="37"/>
        <v/>
      </c>
      <c r="M395" s="5" t="e">
        <f t="shared" si="33"/>
        <v>#N/A</v>
      </c>
      <c r="N395" s="3" t="str">
        <f t="shared" si="34"/>
        <v/>
      </c>
    </row>
    <row r="396" spans="1:14" x14ac:dyDescent="0.2">
      <c r="A396" s="202"/>
      <c r="B396" s="204" t="e">
        <f>VLOOKUP(A396,Adr!A:B,2,FALSE)</f>
        <v>#N/A</v>
      </c>
      <c r="C396" s="185"/>
      <c r="D396" s="289"/>
      <c r="E396" s="230"/>
      <c r="F396" s="166"/>
      <c r="G396" s="169"/>
      <c r="H396" s="169"/>
      <c r="I396" s="192" t="str">
        <f t="shared" si="35"/>
        <v/>
      </c>
      <c r="J396" s="167" t="str">
        <f t="shared" si="36"/>
        <v/>
      </c>
      <c r="K396" s="5"/>
      <c r="L396" s="167" t="str">
        <f t="shared" si="37"/>
        <v/>
      </c>
      <c r="M396" s="5" t="e">
        <f t="shared" si="33"/>
        <v>#N/A</v>
      </c>
      <c r="N396" s="3" t="str">
        <f t="shared" si="34"/>
        <v/>
      </c>
    </row>
    <row r="397" spans="1:14" x14ac:dyDescent="0.2">
      <c r="A397" s="202"/>
      <c r="B397" s="204" t="e">
        <f>VLOOKUP(A397,Adr!A:B,2,FALSE)</f>
        <v>#N/A</v>
      </c>
      <c r="C397" s="185"/>
      <c r="D397" s="289"/>
      <c r="E397" s="173"/>
      <c r="F397" s="166"/>
      <c r="G397" s="169"/>
      <c r="H397" s="169"/>
      <c r="I397" s="192" t="str">
        <f t="shared" si="35"/>
        <v/>
      </c>
      <c r="J397" s="167" t="str">
        <f t="shared" si="36"/>
        <v/>
      </c>
      <c r="K397" s="5"/>
      <c r="L397" s="167" t="str">
        <f t="shared" si="37"/>
        <v/>
      </c>
      <c r="M397" s="5" t="e">
        <f t="shared" ref="M397:M460" si="38">B397&amp;F397&amp;H397&amp;C397</f>
        <v>#N/A</v>
      </c>
      <c r="N397" s="3" t="str">
        <f t="shared" ref="N397:N450" si="39">+I397&amp;H397</f>
        <v/>
      </c>
    </row>
    <row r="398" spans="1:14" x14ac:dyDescent="0.2">
      <c r="A398" s="202"/>
      <c r="B398" s="204" t="e">
        <f>VLOOKUP(A398,Adr!A:B,2,FALSE)</f>
        <v>#N/A</v>
      </c>
      <c r="C398" s="196"/>
      <c r="D398" s="289"/>
      <c r="E398" s="230"/>
      <c r="F398" s="166"/>
      <c r="G398" s="169"/>
      <c r="H398" s="169"/>
      <c r="I398" s="192" t="str">
        <f t="shared" si="35"/>
        <v/>
      </c>
      <c r="J398" s="167" t="str">
        <f t="shared" si="36"/>
        <v/>
      </c>
      <c r="K398" s="5"/>
      <c r="L398" s="167" t="str">
        <f t="shared" si="37"/>
        <v/>
      </c>
      <c r="M398" s="5" t="e">
        <f t="shared" si="38"/>
        <v>#N/A</v>
      </c>
      <c r="N398" s="3" t="str">
        <f t="shared" si="39"/>
        <v/>
      </c>
    </row>
    <row r="399" spans="1:14" x14ac:dyDescent="0.2">
      <c r="A399" s="166"/>
      <c r="B399" s="204" t="e">
        <f>VLOOKUP(A399,Adr!A:B,2,FALSE)</f>
        <v>#N/A</v>
      </c>
      <c r="C399" s="196"/>
      <c r="D399" s="291"/>
      <c r="E399" s="173"/>
      <c r="F399" s="166"/>
      <c r="G399" s="169"/>
      <c r="H399" s="169"/>
      <c r="I399" s="192" t="str">
        <f t="shared" si="35"/>
        <v/>
      </c>
      <c r="J399" s="167" t="str">
        <f t="shared" si="36"/>
        <v/>
      </c>
      <c r="K399" s="5"/>
      <c r="L399" s="167" t="str">
        <f t="shared" si="37"/>
        <v/>
      </c>
      <c r="M399" s="5" t="e">
        <f t="shared" si="38"/>
        <v>#N/A</v>
      </c>
      <c r="N399" s="3" t="str">
        <f t="shared" si="39"/>
        <v/>
      </c>
    </row>
    <row r="400" spans="1:14" x14ac:dyDescent="0.2">
      <c r="A400" s="202"/>
      <c r="B400" s="204" t="e">
        <f>VLOOKUP(A400,Adr!A:B,2,FALSE)</f>
        <v>#N/A</v>
      </c>
      <c r="C400" s="169"/>
      <c r="D400" s="290"/>
      <c r="E400" s="230"/>
      <c r="F400" s="166"/>
      <c r="G400" s="169"/>
      <c r="H400" s="169"/>
      <c r="I400" s="192" t="str">
        <f t="shared" si="35"/>
        <v/>
      </c>
      <c r="J400" s="167" t="str">
        <f t="shared" si="36"/>
        <v/>
      </c>
      <c r="K400" s="5"/>
      <c r="L400" s="167" t="str">
        <f t="shared" si="37"/>
        <v/>
      </c>
      <c r="M400" s="5" t="e">
        <f t="shared" si="38"/>
        <v>#N/A</v>
      </c>
      <c r="N400" s="3" t="str">
        <f t="shared" si="39"/>
        <v/>
      </c>
    </row>
    <row r="401" spans="1:14" x14ac:dyDescent="0.2">
      <c r="A401" s="166"/>
      <c r="B401" s="204" t="e">
        <f>VLOOKUP(A401,Adr!A:B,2,FALSE)</f>
        <v>#N/A</v>
      </c>
      <c r="C401" s="196"/>
      <c r="D401" s="291"/>
      <c r="E401" s="173"/>
      <c r="F401" s="166"/>
      <c r="G401" s="169"/>
      <c r="H401" s="169"/>
      <c r="I401" s="192" t="str">
        <f t="shared" si="35"/>
        <v/>
      </c>
      <c r="J401" s="167" t="str">
        <f t="shared" si="36"/>
        <v/>
      </c>
      <c r="K401" s="5"/>
      <c r="L401" s="167" t="str">
        <f t="shared" si="37"/>
        <v/>
      </c>
      <c r="M401" s="5" t="e">
        <f t="shared" si="38"/>
        <v>#N/A</v>
      </c>
      <c r="N401" s="3" t="str">
        <f t="shared" si="39"/>
        <v/>
      </c>
    </row>
    <row r="402" spans="1:14" x14ac:dyDescent="0.2">
      <c r="A402" s="166"/>
      <c r="B402" s="204" t="e">
        <f>VLOOKUP(A402,Adr!A:B,2,FALSE)</f>
        <v>#N/A</v>
      </c>
      <c r="C402" s="196"/>
      <c r="D402" s="291"/>
      <c r="E402" s="230"/>
      <c r="F402" s="166"/>
      <c r="G402" s="169"/>
      <c r="H402" s="169"/>
      <c r="I402" s="192" t="str">
        <f t="shared" si="35"/>
        <v/>
      </c>
      <c r="J402" s="167" t="str">
        <f t="shared" si="36"/>
        <v/>
      </c>
      <c r="K402" s="5"/>
      <c r="L402" s="167" t="str">
        <f t="shared" si="37"/>
        <v/>
      </c>
      <c r="M402" s="5" t="e">
        <f t="shared" si="38"/>
        <v>#N/A</v>
      </c>
      <c r="N402" s="3" t="str">
        <f t="shared" si="39"/>
        <v/>
      </c>
    </row>
    <row r="403" spans="1:14" x14ac:dyDescent="0.2">
      <c r="A403" s="166"/>
      <c r="B403" s="204" t="e">
        <f>VLOOKUP(A403,Adr!A:B,2,FALSE)</f>
        <v>#N/A</v>
      </c>
      <c r="C403" s="196"/>
      <c r="D403" s="291"/>
      <c r="E403" s="230"/>
      <c r="F403" s="166"/>
      <c r="G403" s="169"/>
      <c r="H403" s="169"/>
      <c r="I403" s="192" t="str">
        <f t="shared" si="35"/>
        <v/>
      </c>
      <c r="J403" s="167" t="str">
        <f t="shared" si="36"/>
        <v/>
      </c>
      <c r="K403" s="5"/>
      <c r="L403" s="167" t="str">
        <f t="shared" si="37"/>
        <v/>
      </c>
      <c r="M403" s="5" t="e">
        <f t="shared" si="38"/>
        <v>#N/A</v>
      </c>
      <c r="N403" s="3" t="str">
        <f t="shared" si="39"/>
        <v/>
      </c>
    </row>
    <row r="404" spans="1:14" x14ac:dyDescent="0.2">
      <c r="A404" s="198"/>
      <c r="B404" s="204" t="e">
        <f>VLOOKUP(A404,Adr!A:B,2,FALSE)</f>
        <v>#N/A</v>
      </c>
      <c r="C404" s="169"/>
      <c r="D404" s="290"/>
      <c r="E404" s="173"/>
      <c r="F404" s="166"/>
      <c r="G404" s="169"/>
      <c r="H404" s="169"/>
      <c r="I404" s="192" t="str">
        <f t="shared" si="35"/>
        <v/>
      </c>
      <c r="J404" s="167" t="str">
        <f t="shared" si="36"/>
        <v/>
      </c>
      <c r="K404" s="5"/>
      <c r="L404" s="167" t="str">
        <f t="shared" si="37"/>
        <v/>
      </c>
      <c r="M404" s="5" t="e">
        <f t="shared" si="38"/>
        <v>#N/A</v>
      </c>
      <c r="N404" s="3" t="str">
        <f t="shared" si="39"/>
        <v/>
      </c>
    </row>
    <row r="405" spans="1:14" x14ac:dyDescent="0.2">
      <c r="A405" s="202"/>
      <c r="B405" s="204" t="e">
        <f>VLOOKUP(A405,Adr!A:B,2,FALSE)</f>
        <v>#N/A</v>
      </c>
      <c r="C405" s="185"/>
      <c r="D405" s="289"/>
      <c r="E405" s="173"/>
      <c r="F405" s="166"/>
      <c r="G405" s="169"/>
      <c r="H405" s="169"/>
      <c r="I405" s="192" t="str">
        <f t="shared" si="35"/>
        <v/>
      </c>
      <c r="J405" s="167" t="str">
        <f t="shared" si="36"/>
        <v/>
      </c>
      <c r="K405" s="5"/>
      <c r="L405" s="167" t="str">
        <f t="shared" si="37"/>
        <v/>
      </c>
      <c r="M405" s="5" t="e">
        <f t="shared" si="38"/>
        <v>#N/A</v>
      </c>
      <c r="N405" s="3" t="str">
        <f t="shared" si="39"/>
        <v/>
      </c>
    </row>
    <row r="406" spans="1:14" x14ac:dyDescent="0.2">
      <c r="A406" s="202"/>
      <c r="B406" s="204" t="e">
        <f>VLOOKUP(A406,Adr!A:B,2,FALSE)</f>
        <v>#N/A</v>
      </c>
      <c r="C406" s="197"/>
      <c r="D406" s="292"/>
      <c r="E406" s="173"/>
      <c r="F406" s="166"/>
      <c r="G406" s="169"/>
      <c r="H406" s="169"/>
      <c r="I406" s="192" t="str">
        <f t="shared" si="35"/>
        <v/>
      </c>
      <c r="J406" s="167" t="str">
        <f t="shared" si="36"/>
        <v/>
      </c>
      <c r="K406" s="5"/>
      <c r="L406" s="167" t="str">
        <f t="shared" si="37"/>
        <v/>
      </c>
      <c r="M406" s="5" t="e">
        <f t="shared" si="38"/>
        <v>#N/A</v>
      </c>
      <c r="N406" s="3" t="str">
        <f t="shared" si="39"/>
        <v/>
      </c>
    </row>
    <row r="407" spans="1:14" x14ac:dyDescent="0.2">
      <c r="A407" s="166"/>
      <c r="B407" s="204" t="e">
        <f>VLOOKUP(A407,Adr!A:B,2,FALSE)</f>
        <v>#N/A</v>
      </c>
      <c r="C407" s="169"/>
      <c r="D407" s="290"/>
      <c r="E407" s="230"/>
      <c r="F407" s="166"/>
      <c r="G407" s="169"/>
      <c r="H407" s="169"/>
      <c r="I407" s="192" t="str">
        <f t="shared" si="35"/>
        <v/>
      </c>
      <c r="J407" s="167" t="str">
        <f t="shared" si="36"/>
        <v/>
      </c>
      <c r="K407" s="5"/>
      <c r="L407" s="167" t="str">
        <f t="shared" si="37"/>
        <v/>
      </c>
      <c r="M407" s="5" t="e">
        <f t="shared" si="38"/>
        <v>#N/A</v>
      </c>
      <c r="N407" s="3" t="str">
        <f t="shared" si="39"/>
        <v/>
      </c>
    </row>
    <row r="408" spans="1:14" x14ac:dyDescent="0.2">
      <c r="A408" s="166"/>
      <c r="B408" s="204" t="e">
        <f>VLOOKUP(A408,Adr!A:B,2,FALSE)</f>
        <v>#N/A</v>
      </c>
      <c r="C408" s="196"/>
      <c r="D408" s="291"/>
      <c r="E408" s="173"/>
      <c r="F408" s="166"/>
      <c r="G408" s="169"/>
      <c r="H408" s="169"/>
      <c r="I408" s="192" t="str">
        <f t="shared" si="35"/>
        <v/>
      </c>
      <c r="J408" s="167" t="str">
        <f t="shared" si="36"/>
        <v/>
      </c>
      <c r="K408" s="5"/>
      <c r="L408" s="167" t="str">
        <f t="shared" si="37"/>
        <v/>
      </c>
      <c r="M408" s="5" t="e">
        <f t="shared" si="38"/>
        <v>#N/A</v>
      </c>
      <c r="N408" s="3" t="str">
        <f t="shared" si="39"/>
        <v/>
      </c>
    </row>
    <row r="409" spans="1:14" x14ac:dyDescent="0.2">
      <c r="A409" s="202"/>
      <c r="B409" s="204" t="e">
        <f>VLOOKUP(A409,Adr!A:B,2,FALSE)</f>
        <v>#N/A</v>
      </c>
      <c r="C409" s="169"/>
      <c r="D409" s="290"/>
      <c r="E409" s="230"/>
      <c r="F409" s="166"/>
      <c r="G409" s="169"/>
      <c r="H409" s="169"/>
      <c r="I409" s="192" t="str">
        <f t="shared" si="35"/>
        <v/>
      </c>
      <c r="J409" s="167" t="str">
        <f t="shared" si="36"/>
        <v/>
      </c>
      <c r="K409" s="5"/>
      <c r="L409" s="167" t="str">
        <f t="shared" si="37"/>
        <v/>
      </c>
      <c r="M409" s="5" t="e">
        <f t="shared" si="38"/>
        <v>#N/A</v>
      </c>
      <c r="N409" s="3" t="str">
        <f t="shared" si="39"/>
        <v/>
      </c>
    </row>
    <row r="410" spans="1:14" x14ac:dyDescent="0.2">
      <c r="A410" s="166"/>
      <c r="B410" s="204" t="e">
        <f>VLOOKUP(A410,Adr!A:B,2,FALSE)</f>
        <v>#N/A</v>
      </c>
      <c r="C410" s="197"/>
      <c r="D410" s="292"/>
      <c r="E410" s="230"/>
      <c r="F410" s="166"/>
      <c r="G410" s="169"/>
      <c r="H410" s="169"/>
      <c r="I410" s="192" t="str">
        <f t="shared" si="35"/>
        <v/>
      </c>
      <c r="J410" s="167" t="str">
        <f t="shared" si="36"/>
        <v/>
      </c>
      <c r="K410" s="5"/>
      <c r="L410" s="167" t="str">
        <f t="shared" si="37"/>
        <v/>
      </c>
      <c r="M410" s="5" t="e">
        <f t="shared" si="38"/>
        <v>#N/A</v>
      </c>
      <c r="N410" s="3" t="str">
        <f t="shared" si="39"/>
        <v/>
      </c>
    </row>
    <row r="411" spans="1:14" x14ac:dyDescent="0.2">
      <c r="A411" s="202"/>
      <c r="B411" s="204" t="e">
        <f>VLOOKUP(A411,Adr!A:B,2,FALSE)</f>
        <v>#N/A</v>
      </c>
      <c r="C411" s="185"/>
      <c r="D411" s="289"/>
      <c r="E411" s="230"/>
      <c r="F411" s="166"/>
      <c r="G411" s="169"/>
      <c r="H411" s="169"/>
      <c r="I411" s="192" t="str">
        <f t="shared" si="35"/>
        <v/>
      </c>
      <c r="J411" s="167" t="str">
        <f t="shared" si="36"/>
        <v/>
      </c>
      <c r="K411" s="5"/>
      <c r="L411" s="167" t="str">
        <f t="shared" si="37"/>
        <v/>
      </c>
      <c r="M411" s="5" t="e">
        <f t="shared" si="38"/>
        <v>#N/A</v>
      </c>
      <c r="N411" s="3" t="str">
        <f t="shared" si="39"/>
        <v/>
      </c>
    </row>
    <row r="412" spans="1:14" x14ac:dyDescent="0.2">
      <c r="A412" s="166"/>
      <c r="B412" s="204" t="e">
        <f>VLOOKUP(A412,Adr!A:B,2,FALSE)</f>
        <v>#N/A</v>
      </c>
      <c r="C412" s="185"/>
      <c r="D412" s="289"/>
      <c r="E412" s="173"/>
      <c r="F412" s="166"/>
      <c r="G412" s="169"/>
      <c r="H412" s="169"/>
      <c r="I412" s="192" t="str">
        <f t="shared" si="35"/>
        <v/>
      </c>
      <c r="J412" s="167" t="str">
        <f t="shared" si="36"/>
        <v/>
      </c>
      <c r="K412" s="5"/>
      <c r="L412" s="167" t="str">
        <f t="shared" si="37"/>
        <v/>
      </c>
      <c r="M412" s="5" t="e">
        <f t="shared" si="38"/>
        <v>#N/A</v>
      </c>
      <c r="N412" s="3" t="str">
        <f t="shared" si="39"/>
        <v/>
      </c>
    </row>
    <row r="413" spans="1:14" x14ac:dyDescent="0.2">
      <c r="A413" s="166"/>
      <c r="B413" s="204" t="e">
        <f>VLOOKUP(A413,Adr!A:B,2,FALSE)</f>
        <v>#N/A</v>
      </c>
      <c r="C413" s="185"/>
      <c r="D413" s="289"/>
      <c r="E413" s="230"/>
      <c r="F413" s="166"/>
      <c r="G413" s="169"/>
      <c r="H413" s="169"/>
      <c r="I413" s="192" t="str">
        <f t="shared" si="35"/>
        <v/>
      </c>
      <c r="J413" s="167" t="str">
        <f t="shared" si="36"/>
        <v/>
      </c>
      <c r="K413" s="5"/>
      <c r="L413" s="167" t="str">
        <f t="shared" si="37"/>
        <v/>
      </c>
      <c r="M413" s="5" t="e">
        <f t="shared" si="38"/>
        <v>#N/A</v>
      </c>
      <c r="N413" s="3" t="str">
        <f t="shared" si="39"/>
        <v/>
      </c>
    </row>
    <row r="414" spans="1:14" x14ac:dyDescent="0.2">
      <c r="A414" s="166"/>
      <c r="B414" s="204" t="e">
        <f>VLOOKUP(A414,Adr!A:B,2,FALSE)</f>
        <v>#N/A</v>
      </c>
      <c r="C414" s="197"/>
      <c r="D414" s="292"/>
      <c r="E414" s="173"/>
      <c r="F414" s="166"/>
      <c r="G414" s="169"/>
      <c r="H414" s="169"/>
      <c r="I414" s="192" t="str">
        <f t="shared" ref="I414:I477" si="40">A414&amp;F414</f>
        <v/>
      </c>
      <c r="J414" s="167" t="str">
        <f t="shared" ref="J414:J477" si="41">A414&amp;G414</f>
        <v/>
      </c>
      <c r="K414" s="5"/>
      <c r="L414" s="167" t="str">
        <f t="shared" ref="L414:L477" si="42">A414&amp;G414&amp;H414</f>
        <v/>
      </c>
      <c r="M414" s="5" t="e">
        <f t="shared" si="38"/>
        <v>#N/A</v>
      </c>
      <c r="N414" s="3" t="str">
        <f t="shared" si="39"/>
        <v/>
      </c>
    </row>
    <row r="415" spans="1:14" x14ac:dyDescent="0.2">
      <c r="A415" s="166"/>
      <c r="B415" s="204" t="e">
        <f>VLOOKUP(A415,Adr!A:B,2,FALSE)</f>
        <v>#N/A</v>
      </c>
      <c r="C415" s="185"/>
      <c r="D415" s="289"/>
      <c r="E415" s="173"/>
      <c r="F415" s="166"/>
      <c r="G415" s="169"/>
      <c r="H415" s="169"/>
      <c r="I415" s="192" t="str">
        <f t="shared" si="40"/>
        <v/>
      </c>
      <c r="J415" s="167" t="str">
        <f t="shared" si="41"/>
        <v/>
      </c>
      <c r="K415" s="5"/>
      <c r="L415" s="167" t="str">
        <f t="shared" si="42"/>
        <v/>
      </c>
      <c r="M415" s="5" t="e">
        <f t="shared" si="38"/>
        <v>#N/A</v>
      </c>
      <c r="N415" s="3" t="str">
        <f t="shared" si="39"/>
        <v/>
      </c>
    </row>
    <row r="416" spans="1:14" x14ac:dyDescent="0.2">
      <c r="A416" s="198"/>
      <c r="B416" s="204" t="e">
        <f>VLOOKUP(A416,Adr!A:B,2,FALSE)</f>
        <v>#N/A</v>
      </c>
      <c r="C416" s="169"/>
      <c r="D416" s="290"/>
      <c r="E416" s="173"/>
      <c r="F416" s="166"/>
      <c r="G416" s="169"/>
      <c r="H416" s="169"/>
      <c r="I416" s="192" t="str">
        <f t="shared" si="40"/>
        <v/>
      </c>
      <c r="J416" s="167" t="str">
        <f t="shared" si="41"/>
        <v/>
      </c>
      <c r="K416" s="5"/>
      <c r="L416" s="167" t="str">
        <f t="shared" si="42"/>
        <v/>
      </c>
      <c r="M416" s="5" t="e">
        <f t="shared" si="38"/>
        <v>#N/A</v>
      </c>
      <c r="N416" s="3" t="str">
        <f t="shared" si="39"/>
        <v/>
      </c>
    </row>
    <row r="417" spans="1:14" x14ac:dyDescent="0.2">
      <c r="A417" s="202"/>
      <c r="B417" s="204" t="e">
        <f>VLOOKUP(A417,Adr!A:B,2,FALSE)</f>
        <v>#N/A</v>
      </c>
      <c r="C417" s="185"/>
      <c r="D417" s="291"/>
      <c r="E417" s="173"/>
      <c r="F417" s="166"/>
      <c r="G417" s="169"/>
      <c r="H417" s="169"/>
      <c r="I417" s="192" t="str">
        <f t="shared" si="40"/>
        <v/>
      </c>
      <c r="J417" s="167" t="str">
        <f t="shared" si="41"/>
        <v/>
      </c>
      <c r="K417" s="5"/>
      <c r="L417" s="167" t="str">
        <f t="shared" si="42"/>
        <v/>
      </c>
      <c r="M417" s="5" t="e">
        <f t="shared" si="38"/>
        <v>#N/A</v>
      </c>
      <c r="N417" s="3" t="str">
        <f t="shared" si="39"/>
        <v/>
      </c>
    </row>
    <row r="418" spans="1:14" x14ac:dyDescent="0.2">
      <c r="A418" s="182"/>
      <c r="B418" s="204" t="e">
        <f>VLOOKUP(A418,Adr!A:B,2,FALSE)</f>
        <v>#N/A</v>
      </c>
      <c r="C418" s="185"/>
      <c r="D418" s="289"/>
      <c r="E418" s="230"/>
      <c r="F418" s="166"/>
      <c r="G418" s="169"/>
      <c r="H418" s="169"/>
      <c r="I418" s="192" t="str">
        <f t="shared" si="40"/>
        <v/>
      </c>
      <c r="J418" s="167" t="str">
        <f t="shared" si="41"/>
        <v/>
      </c>
      <c r="K418" s="5"/>
      <c r="L418" s="167" t="str">
        <f t="shared" si="42"/>
        <v/>
      </c>
      <c r="M418" s="5" t="e">
        <f t="shared" si="38"/>
        <v>#N/A</v>
      </c>
      <c r="N418" s="3" t="str">
        <f t="shared" si="39"/>
        <v/>
      </c>
    </row>
    <row r="419" spans="1:14" x14ac:dyDescent="0.2">
      <c r="A419" s="182"/>
      <c r="B419" s="204" t="e">
        <f>VLOOKUP(A419,Adr!A:B,2,FALSE)</f>
        <v>#N/A</v>
      </c>
      <c r="C419" s="185"/>
      <c r="D419" s="289"/>
      <c r="E419" s="230"/>
      <c r="F419" s="166"/>
      <c r="G419" s="169"/>
      <c r="H419" s="169"/>
      <c r="I419" s="192" t="str">
        <f t="shared" si="40"/>
        <v/>
      </c>
      <c r="J419" s="167" t="str">
        <f t="shared" si="41"/>
        <v/>
      </c>
      <c r="K419" s="5"/>
      <c r="L419" s="167" t="str">
        <f t="shared" si="42"/>
        <v/>
      </c>
      <c r="M419" s="5" t="e">
        <f t="shared" si="38"/>
        <v>#N/A</v>
      </c>
      <c r="N419" s="3" t="str">
        <f t="shared" si="39"/>
        <v/>
      </c>
    </row>
    <row r="420" spans="1:14" x14ac:dyDescent="0.2">
      <c r="A420" s="202"/>
      <c r="B420" s="204" t="e">
        <f>VLOOKUP(A420,Adr!A:B,2,FALSE)</f>
        <v>#N/A</v>
      </c>
      <c r="C420" s="185"/>
      <c r="D420" s="289"/>
      <c r="E420" s="230"/>
      <c r="F420" s="166"/>
      <c r="G420" s="169"/>
      <c r="H420" s="169"/>
      <c r="I420" s="192" t="str">
        <f t="shared" si="40"/>
        <v/>
      </c>
      <c r="J420" s="167" t="str">
        <f t="shared" si="41"/>
        <v/>
      </c>
      <c r="K420" s="5"/>
      <c r="L420" s="167" t="str">
        <f t="shared" si="42"/>
        <v/>
      </c>
      <c r="M420" s="5" t="e">
        <f t="shared" si="38"/>
        <v>#N/A</v>
      </c>
      <c r="N420" s="3" t="str">
        <f t="shared" si="39"/>
        <v/>
      </c>
    </row>
    <row r="421" spans="1:14" x14ac:dyDescent="0.2">
      <c r="A421" s="202"/>
      <c r="B421" s="204" t="e">
        <f>VLOOKUP(A421,Adr!A:B,2,FALSE)</f>
        <v>#N/A</v>
      </c>
      <c r="C421" s="169"/>
      <c r="D421" s="290"/>
      <c r="E421" s="173"/>
      <c r="F421" s="166"/>
      <c r="G421" s="169"/>
      <c r="H421" s="169"/>
      <c r="I421" s="192" t="str">
        <f t="shared" si="40"/>
        <v/>
      </c>
      <c r="J421" s="167" t="str">
        <f t="shared" si="41"/>
        <v/>
      </c>
      <c r="K421" s="5"/>
      <c r="L421" s="167" t="str">
        <f t="shared" si="42"/>
        <v/>
      </c>
      <c r="M421" s="5" t="e">
        <f t="shared" si="38"/>
        <v>#N/A</v>
      </c>
      <c r="N421" s="3" t="str">
        <f t="shared" si="39"/>
        <v/>
      </c>
    </row>
    <row r="422" spans="1:14" x14ac:dyDescent="0.2">
      <c r="A422" s="202"/>
      <c r="B422" s="204" t="e">
        <f>VLOOKUP(A422,Adr!A:B,2,FALSE)</f>
        <v>#N/A</v>
      </c>
      <c r="C422" s="197"/>
      <c r="D422" s="292"/>
      <c r="E422" s="173"/>
      <c r="F422" s="166"/>
      <c r="G422" s="169"/>
      <c r="H422" s="169"/>
      <c r="I422" s="192" t="str">
        <f t="shared" si="40"/>
        <v/>
      </c>
      <c r="J422" s="167" t="str">
        <f t="shared" si="41"/>
        <v/>
      </c>
      <c r="K422" s="5"/>
      <c r="L422" s="167" t="str">
        <f t="shared" si="42"/>
        <v/>
      </c>
      <c r="M422" s="5" t="e">
        <f t="shared" si="38"/>
        <v>#N/A</v>
      </c>
      <c r="N422" s="3" t="str">
        <f t="shared" si="39"/>
        <v/>
      </c>
    </row>
    <row r="423" spans="1:14" x14ac:dyDescent="0.2">
      <c r="A423" s="166"/>
      <c r="B423" s="204" t="e">
        <f>VLOOKUP(A423,Adr!A:B,2,FALSE)</f>
        <v>#N/A</v>
      </c>
      <c r="C423" s="196"/>
      <c r="D423" s="291"/>
      <c r="E423" s="230"/>
      <c r="F423" s="166"/>
      <c r="G423" s="169"/>
      <c r="H423" s="169"/>
      <c r="I423" s="192" t="str">
        <f t="shared" si="40"/>
        <v/>
      </c>
      <c r="J423" s="167" t="str">
        <f t="shared" si="41"/>
        <v/>
      </c>
      <c r="K423" s="5"/>
      <c r="L423" s="167" t="str">
        <f t="shared" si="42"/>
        <v/>
      </c>
      <c r="M423" s="5" t="e">
        <f t="shared" si="38"/>
        <v>#N/A</v>
      </c>
      <c r="N423" s="3" t="str">
        <f t="shared" si="39"/>
        <v/>
      </c>
    </row>
    <row r="424" spans="1:14" x14ac:dyDescent="0.2">
      <c r="A424" s="202"/>
      <c r="B424" s="204" t="e">
        <f>VLOOKUP(A424,Adr!A:B,2,FALSE)</f>
        <v>#N/A</v>
      </c>
      <c r="C424" s="196"/>
      <c r="D424" s="291"/>
      <c r="E424" s="230"/>
      <c r="F424" s="166"/>
      <c r="G424" s="169"/>
      <c r="H424" s="169"/>
      <c r="I424" s="192" t="str">
        <f t="shared" si="40"/>
        <v/>
      </c>
      <c r="J424" s="167" t="str">
        <f t="shared" si="41"/>
        <v/>
      </c>
      <c r="K424" s="5"/>
      <c r="L424" s="167" t="str">
        <f t="shared" si="42"/>
        <v/>
      </c>
      <c r="M424" s="5" t="e">
        <f t="shared" si="38"/>
        <v>#N/A</v>
      </c>
      <c r="N424" s="3" t="str">
        <f t="shared" si="39"/>
        <v/>
      </c>
    </row>
    <row r="425" spans="1:14" x14ac:dyDescent="0.2">
      <c r="A425" s="198"/>
      <c r="B425" s="204" t="e">
        <f>VLOOKUP(A425,Adr!A:B,2,FALSE)</f>
        <v>#N/A</v>
      </c>
      <c r="C425" s="185"/>
      <c r="D425" s="289"/>
      <c r="E425" s="230"/>
      <c r="F425" s="166"/>
      <c r="G425" s="169"/>
      <c r="H425" s="169"/>
      <c r="I425" s="192" t="str">
        <f t="shared" si="40"/>
        <v/>
      </c>
      <c r="J425" s="167" t="str">
        <f t="shared" si="41"/>
        <v/>
      </c>
      <c r="K425" s="5"/>
      <c r="L425" s="167" t="str">
        <f t="shared" si="42"/>
        <v/>
      </c>
      <c r="M425" s="5" t="e">
        <f t="shared" si="38"/>
        <v>#N/A</v>
      </c>
      <c r="N425" s="3" t="str">
        <f t="shared" si="39"/>
        <v/>
      </c>
    </row>
    <row r="426" spans="1:14" x14ac:dyDescent="0.2">
      <c r="A426" s="166"/>
      <c r="B426" s="204" t="e">
        <f>VLOOKUP(A426,Adr!A:B,2,FALSE)</f>
        <v>#N/A</v>
      </c>
      <c r="C426" s="196"/>
      <c r="D426" s="291"/>
      <c r="E426" s="173"/>
      <c r="F426" s="166"/>
      <c r="G426" s="169"/>
      <c r="H426" s="169"/>
      <c r="I426" s="192" t="str">
        <f t="shared" si="40"/>
        <v/>
      </c>
      <c r="J426" s="167" t="str">
        <f t="shared" si="41"/>
        <v/>
      </c>
      <c r="K426" s="5"/>
      <c r="L426" s="167" t="str">
        <f t="shared" si="42"/>
        <v/>
      </c>
      <c r="M426" s="5" t="e">
        <f t="shared" si="38"/>
        <v>#N/A</v>
      </c>
      <c r="N426" s="3" t="str">
        <f t="shared" si="39"/>
        <v/>
      </c>
    </row>
    <row r="427" spans="1:14" x14ac:dyDescent="0.2">
      <c r="A427" s="198"/>
      <c r="B427" s="204" t="e">
        <f>VLOOKUP(A427,Adr!A:B,2,FALSE)</f>
        <v>#N/A</v>
      </c>
      <c r="C427" s="185"/>
      <c r="D427" s="289"/>
      <c r="E427" s="230"/>
      <c r="F427" s="166"/>
      <c r="G427" s="169"/>
      <c r="H427" s="169"/>
      <c r="I427" s="192" t="str">
        <f t="shared" si="40"/>
        <v/>
      </c>
      <c r="J427" s="167" t="str">
        <f t="shared" si="41"/>
        <v/>
      </c>
      <c r="K427" s="5"/>
      <c r="L427" s="167" t="str">
        <f t="shared" si="42"/>
        <v/>
      </c>
      <c r="M427" s="5" t="e">
        <f t="shared" si="38"/>
        <v>#N/A</v>
      </c>
      <c r="N427" s="3" t="str">
        <f t="shared" si="39"/>
        <v/>
      </c>
    </row>
    <row r="428" spans="1:14" x14ac:dyDescent="0.2">
      <c r="A428" s="166"/>
      <c r="B428" s="204" t="e">
        <f>VLOOKUP(A428,Adr!A:B,2,FALSE)</f>
        <v>#N/A</v>
      </c>
      <c r="C428" s="197"/>
      <c r="D428" s="292"/>
      <c r="E428" s="230"/>
      <c r="F428" s="166"/>
      <c r="G428" s="169"/>
      <c r="H428" s="169"/>
      <c r="I428" s="192" t="str">
        <f t="shared" si="40"/>
        <v/>
      </c>
      <c r="J428" s="167" t="str">
        <f t="shared" si="41"/>
        <v/>
      </c>
      <c r="K428" s="5"/>
      <c r="L428" s="167" t="str">
        <f t="shared" si="42"/>
        <v/>
      </c>
      <c r="M428" s="5" t="e">
        <f t="shared" si="38"/>
        <v>#N/A</v>
      </c>
      <c r="N428" s="3" t="str">
        <f t="shared" si="39"/>
        <v/>
      </c>
    </row>
    <row r="429" spans="1:14" x14ac:dyDescent="0.2">
      <c r="A429" s="198"/>
      <c r="B429" s="204" t="e">
        <f>VLOOKUP(A429,Adr!A:B,2,FALSE)</f>
        <v>#N/A</v>
      </c>
      <c r="C429" s="185"/>
      <c r="D429" s="289"/>
      <c r="E429" s="230"/>
      <c r="F429" s="166"/>
      <c r="G429" s="169"/>
      <c r="H429" s="169"/>
      <c r="I429" s="192" t="str">
        <f t="shared" si="40"/>
        <v/>
      </c>
      <c r="J429" s="167" t="str">
        <f t="shared" si="41"/>
        <v/>
      </c>
      <c r="K429" s="5"/>
      <c r="L429" s="167" t="str">
        <f t="shared" si="42"/>
        <v/>
      </c>
      <c r="M429" s="5" t="e">
        <f t="shared" si="38"/>
        <v>#N/A</v>
      </c>
      <c r="N429" s="3" t="str">
        <f t="shared" si="39"/>
        <v/>
      </c>
    </row>
    <row r="430" spans="1:14" x14ac:dyDescent="0.2">
      <c r="A430" s="166"/>
      <c r="B430" s="204" t="e">
        <f>VLOOKUP(A430,Adr!A:B,2,FALSE)</f>
        <v>#N/A</v>
      </c>
      <c r="C430" s="197"/>
      <c r="D430" s="292"/>
      <c r="E430" s="173"/>
      <c r="F430" s="166"/>
      <c r="G430" s="169"/>
      <c r="H430" s="169"/>
      <c r="I430" s="192" t="str">
        <f t="shared" si="40"/>
        <v/>
      </c>
      <c r="J430" s="167" t="str">
        <f t="shared" si="41"/>
        <v/>
      </c>
      <c r="K430" s="5"/>
      <c r="L430" s="167" t="str">
        <f t="shared" si="42"/>
        <v/>
      </c>
      <c r="M430" s="5" t="e">
        <f t="shared" si="38"/>
        <v>#N/A</v>
      </c>
      <c r="N430" s="3" t="str">
        <f t="shared" si="39"/>
        <v/>
      </c>
    </row>
    <row r="431" spans="1:14" x14ac:dyDescent="0.2">
      <c r="A431" s="198"/>
      <c r="B431" s="204" t="e">
        <f>VLOOKUP(A431,Adr!A:B,2,FALSE)</f>
        <v>#N/A</v>
      </c>
      <c r="C431" s="185"/>
      <c r="D431" s="289"/>
      <c r="E431" s="173"/>
      <c r="F431" s="166"/>
      <c r="G431" s="169"/>
      <c r="H431" s="169"/>
      <c r="I431" s="192" t="str">
        <f t="shared" si="40"/>
        <v/>
      </c>
      <c r="J431" s="167" t="str">
        <f t="shared" si="41"/>
        <v/>
      </c>
      <c r="K431" s="5"/>
      <c r="L431" s="167" t="str">
        <f t="shared" si="42"/>
        <v/>
      </c>
      <c r="M431" s="5" t="e">
        <f t="shared" si="38"/>
        <v>#N/A</v>
      </c>
      <c r="N431" s="3" t="str">
        <f t="shared" si="39"/>
        <v/>
      </c>
    </row>
    <row r="432" spans="1:14" x14ac:dyDescent="0.2">
      <c r="A432" s="166"/>
      <c r="B432" s="204" t="e">
        <f>VLOOKUP(A432,Adr!A:B,2,FALSE)</f>
        <v>#N/A</v>
      </c>
      <c r="C432" s="197"/>
      <c r="D432" s="292"/>
      <c r="E432" s="173"/>
      <c r="F432" s="166"/>
      <c r="G432" s="169"/>
      <c r="H432" s="169"/>
      <c r="I432" s="192" t="str">
        <f t="shared" si="40"/>
        <v/>
      </c>
      <c r="J432" s="167" t="str">
        <f t="shared" si="41"/>
        <v/>
      </c>
      <c r="K432" s="5"/>
      <c r="L432" s="167" t="str">
        <f t="shared" si="42"/>
        <v/>
      </c>
      <c r="M432" s="5" t="e">
        <f t="shared" si="38"/>
        <v>#N/A</v>
      </c>
      <c r="N432" s="3" t="str">
        <f t="shared" si="39"/>
        <v/>
      </c>
    </row>
    <row r="433" spans="1:14" x14ac:dyDescent="0.2">
      <c r="A433" s="166"/>
      <c r="B433" s="204" t="e">
        <f>VLOOKUP(A433,Adr!A:B,2,FALSE)</f>
        <v>#N/A</v>
      </c>
      <c r="C433" s="197"/>
      <c r="D433" s="292"/>
      <c r="E433" s="230"/>
      <c r="F433" s="166"/>
      <c r="G433" s="169"/>
      <c r="H433" s="169"/>
      <c r="I433" s="192" t="str">
        <f t="shared" si="40"/>
        <v/>
      </c>
      <c r="J433" s="167" t="str">
        <f t="shared" si="41"/>
        <v/>
      </c>
      <c r="K433" s="5"/>
      <c r="L433" s="167" t="str">
        <f t="shared" si="42"/>
        <v/>
      </c>
      <c r="M433" s="5" t="e">
        <f t="shared" si="38"/>
        <v>#N/A</v>
      </c>
      <c r="N433" s="3" t="str">
        <f t="shared" si="39"/>
        <v/>
      </c>
    </row>
    <row r="434" spans="1:14" x14ac:dyDescent="0.2">
      <c r="A434" s="198"/>
      <c r="B434" s="204" t="e">
        <f>VLOOKUP(A434,Adr!A:B,2,FALSE)</f>
        <v>#N/A</v>
      </c>
      <c r="C434" s="185"/>
      <c r="D434" s="289"/>
      <c r="E434" s="230"/>
      <c r="F434" s="166"/>
      <c r="G434" s="169"/>
      <c r="H434" s="169"/>
      <c r="I434" s="192" t="str">
        <f t="shared" si="40"/>
        <v/>
      </c>
      <c r="J434" s="167" t="str">
        <f t="shared" si="41"/>
        <v/>
      </c>
      <c r="K434" s="5"/>
      <c r="L434" s="167" t="str">
        <f t="shared" si="42"/>
        <v/>
      </c>
      <c r="M434" s="5" t="e">
        <f t="shared" si="38"/>
        <v>#N/A</v>
      </c>
      <c r="N434" s="3" t="str">
        <f t="shared" si="39"/>
        <v/>
      </c>
    </row>
    <row r="435" spans="1:14" x14ac:dyDescent="0.2">
      <c r="A435" s="198"/>
      <c r="B435" s="204" t="e">
        <f>VLOOKUP(A435,Adr!A:B,2,FALSE)</f>
        <v>#N/A</v>
      </c>
      <c r="C435" s="185"/>
      <c r="D435" s="289"/>
      <c r="E435" s="173"/>
      <c r="F435" s="166"/>
      <c r="G435" s="169"/>
      <c r="H435" s="169"/>
      <c r="I435" s="192" t="str">
        <f t="shared" si="40"/>
        <v/>
      </c>
      <c r="J435" s="167" t="str">
        <f t="shared" si="41"/>
        <v/>
      </c>
      <c r="K435" s="5"/>
      <c r="L435" s="167" t="str">
        <f t="shared" si="42"/>
        <v/>
      </c>
      <c r="M435" s="5" t="e">
        <f t="shared" si="38"/>
        <v>#N/A</v>
      </c>
      <c r="N435" s="3" t="str">
        <f t="shared" si="39"/>
        <v/>
      </c>
    </row>
    <row r="436" spans="1:14" x14ac:dyDescent="0.2">
      <c r="A436" s="166"/>
      <c r="B436" s="204" t="e">
        <f>VLOOKUP(A436,Adr!A:B,2,FALSE)</f>
        <v>#N/A</v>
      </c>
      <c r="C436" s="196"/>
      <c r="D436" s="291"/>
      <c r="E436" s="173"/>
      <c r="F436" s="166"/>
      <c r="G436" s="169"/>
      <c r="H436" s="169"/>
      <c r="I436" s="192" t="str">
        <f t="shared" si="40"/>
        <v/>
      </c>
      <c r="J436" s="167" t="str">
        <f t="shared" si="41"/>
        <v/>
      </c>
      <c r="K436" s="5"/>
      <c r="L436" s="167" t="str">
        <f t="shared" si="42"/>
        <v/>
      </c>
      <c r="M436" s="5" t="e">
        <f t="shared" si="38"/>
        <v>#N/A</v>
      </c>
      <c r="N436" s="3" t="str">
        <f t="shared" si="39"/>
        <v/>
      </c>
    </row>
    <row r="437" spans="1:14" x14ac:dyDescent="0.2">
      <c r="A437" s="198"/>
      <c r="B437" s="204" t="e">
        <f>VLOOKUP(A437,Adr!A:B,2,FALSE)</f>
        <v>#N/A</v>
      </c>
      <c r="C437" s="185"/>
      <c r="D437" s="289"/>
      <c r="E437" s="230"/>
      <c r="F437" s="166"/>
      <c r="G437" s="169"/>
      <c r="H437" s="169"/>
      <c r="I437" s="192" t="str">
        <f t="shared" si="40"/>
        <v/>
      </c>
      <c r="J437" s="167" t="str">
        <f t="shared" si="41"/>
        <v/>
      </c>
      <c r="K437" s="5"/>
      <c r="L437" s="167" t="str">
        <f t="shared" si="42"/>
        <v/>
      </c>
      <c r="M437" s="5" t="e">
        <f t="shared" si="38"/>
        <v>#N/A</v>
      </c>
      <c r="N437" s="3" t="str">
        <f t="shared" si="39"/>
        <v/>
      </c>
    </row>
    <row r="438" spans="1:14" x14ac:dyDescent="0.2">
      <c r="A438" s="166"/>
      <c r="B438" s="204" t="e">
        <f>VLOOKUP(A438,Adr!A:B,2,FALSE)</f>
        <v>#N/A</v>
      </c>
      <c r="C438" s="196"/>
      <c r="D438" s="291"/>
      <c r="E438" s="230"/>
      <c r="F438" s="166"/>
      <c r="G438" s="169"/>
      <c r="H438" s="169"/>
      <c r="I438" s="192" t="str">
        <f t="shared" si="40"/>
        <v/>
      </c>
      <c r="J438" s="167" t="str">
        <f t="shared" si="41"/>
        <v/>
      </c>
      <c r="K438" s="5"/>
      <c r="L438" s="167" t="str">
        <f t="shared" si="42"/>
        <v/>
      </c>
      <c r="M438" s="5" t="e">
        <f t="shared" si="38"/>
        <v>#N/A</v>
      </c>
      <c r="N438" s="3" t="str">
        <f t="shared" si="39"/>
        <v/>
      </c>
    </row>
    <row r="439" spans="1:14" x14ac:dyDescent="0.2">
      <c r="A439" s="182"/>
      <c r="B439" s="204" t="e">
        <f>VLOOKUP(A439,Adr!A:B,2,FALSE)</f>
        <v>#N/A</v>
      </c>
      <c r="C439" s="185"/>
      <c r="D439" s="289"/>
      <c r="E439" s="173"/>
      <c r="F439" s="166"/>
      <c r="G439" s="169"/>
      <c r="H439" s="169"/>
      <c r="I439" s="192" t="str">
        <f t="shared" si="40"/>
        <v/>
      </c>
      <c r="J439" s="167" t="str">
        <f t="shared" si="41"/>
        <v/>
      </c>
      <c r="K439" s="5"/>
      <c r="L439" s="167" t="str">
        <f t="shared" si="42"/>
        <v/>
      </c>
      <c r="M439" s="5" t="e">
        <f t="shared" si="38"/>
        <v>#N/A</v>
      </c>
      <c r="N439" s="3" t="str">
        <f t="shared" si="39"/>
        <v/>
      </c>
    </row>
    <row r="440" spans="1:14" x14ac:dyDescent="0.2">
      <c r="A440" s="198"/>
      <c r="B440" s="204" t="e">
        <f>VLOOKUP(A440,Adr!A:B,2,FALSE)</f>
        <v>#N/A</v>
      </c>
      <c r="C440" s="185"/>
      <c r="D440" s="291"/>
      <c r="E440" s="173"/>
      <c r="F440" s="166"/>
      <c r="G440" s="169"/>
      <c r="H440" s="169"/>
      <c r="I440" s="192" t="str">
        <f t="shared" si="40"/>
        <v/>
      </c>
      <c r="J440" s="167" t="str">
        <f t="shared" si="41"/>
        <v/>
      </c>
      <c r="K440" s="5"/>
      <c r="L440" s="167" t="str">
        <f t="shared" si="42"/>
        <v/>
      </c>
      <c r="M440" s="5" t="e">
        <f t="shared" si="38"/>
        <v>#N/A</v>
      </c>
      <c r="N440" s="3" t="str">
        <f t="shared" si="39"/>
        <v/>
      </c>
    </row>
    <row r="441" spans="1:14" x14ac:dyDescent="0.2">
      <c r="A441" s="166"/>
      <c r="B441" s="204" t="e">
        <f>VLOOKUP(A441,Adr!A:B,2,FALSE)</f>
        <v>#N/A</v>
      </c>
      <c r="C441" s="196"/>
      <c r="D441" s="289"/>
      <c r="E441" s="173"/>
      <c r="F441" s="166"/>
      <c r="G441" s="169"/>
      <c r="H441" s="169"/>
      <c r="I441" s="192" t="str">
        <f t="shared" si="40"/>
        <v/>
      </c>
      <c r="J441" s="167" t="str">
        <f t="shared" si="41"/>
        <v/>
      </c>
      <c r="K441" s="5"/>
      <c r="L441" s="167" t="str">
        <f t="shared" si="42"/>
        <v/>
      </c>
      <c r="M441" s="5" t="e">
        <f t="shared" si="38"/>
        <v>#N/A</v>
      </c>
      <c r="N441" s="3" t="str">
        <f t="shared" si="39"/>
        <v/>
      </c>
    </row>
    <row r="442" spans="1:14" x14ac:dyDescent="0.2">
      <c r="A442" s="166"/>
      <c r="B442" s="204" t="e">
        <f>VLOOKUP(A442,Adr!A:B,2,FALSE)</f>
        <v>#N/A</v>
      </c>
      <c r="C442" s="197"/>
      <c r="D442" s="292"/>
      <c r="E442" s="173"/>
      <c r="F442" s="166"/>
      <c r="G442" s="169"/>
      <c r="H442" s="169"/>
      <c r="I442" s="192" t="str">
        <f t="shared" si="40"/>
        <v/>
      </c>
      <c r="J442" s="167" t="str">
        <f t="shared" si="41"/>
        <v/>
      </c>
      <c r="K442" s="5"/>
      <c r="L442" s="167" t="str">
        <f t="shared" si="42"/>
        <v/>
      </c>
      <c r="M442" s="5" t="e">
        <f t="shared" si="38"/>
        <v>#N/A</v>
      </c>
      <c r="N442" s="3" t="str">
        <f t="shared" si="39"/>
        <v/>
      </c>
    </row>
    <row r="443" spans="1:14" x14ac:dyDescent="0.2">
      <c r="A443" s="166"/>
      <c r="B443" s="204" t="e">
        <f>VLOOKUP(A443,Adr!A:B,2,FALSE)</f>
        <v>#N/A</v>
      </c>
      <c r="C443" s="196"/>
      <c r="D443" s="291"/>
      <c r="E443" s="173"/>
      <c r="F443" s="166"/>
      <c r="G443" s="169"/>
      <c r="H443" s="169"/>
      <c r="I443" s="192" t="str">
        <f t="shared" si="40"/>
        <v/>
      </c>
      <c r="J443" s="167" t="str">
        <f t="shared" si="41"/>
        <v/>
      </c>
      <c r="K443" s="5"/>
      <c r="L443" s="167" t="str">
        <f t="shared" si="42"/>
        <v/>
      </c>
      <c r="M443" s="5" t="e">
        <f t="shared" si="38"/>
        <v>#N/A</v>
      </c>
      <c r="N443" s="3" t="str">
        <f t="shared" si="39"/>
        <v/>
      </c>
    </row>
    <row r="444" spans="1:14" x14ac:dyDescent="0.2">
      <c r="A444" s="198"/>
      <c r="B444" s="204" t="e">
        <f>VLOOKUP(A444,Adr!A:B,2,FALSE)</f>
        <v>#N/A</v>
      </c>
      <c r="C444" s="185"/>
      <c r="D444" s="289"/>
      <c r="E444" s="173"/>
      <c r="F444" s="166"/>
      <c r="G444" s="169"/>
      <c r="H444" s="169"/>
      <c r="I444" s="192" t="str">
        <f t="shared" si="40"/>
        <v/>
      </c>
      <c r="J444" s="167" t="str">
        <f t="shared" si="41"/>
        <v/>
      </c>
      <c r="K444" s="5"/>
      <c r="L444" s="167" t="str">
        <f t="shared" si="42"/>
        <v/>
      </c>
      <c r="M444" s="5" t="e">
        <f t="shared" si="38"/>
        <v>#N/A</v>
      </c>
      <c r="N444" s="3" t="str">
        <f t="shared" si="39"/>
        <v/>
      </c>
    </row>
    <row r="445" spans="1:14" x14ac:dyDescent="0.2">
      <c r="A445" s="166"/>
      <c r="B445" s="204" t="e">
        <f>VLOOKUP(A445,Adr!A:B,2,FALSE)</f>
        <v>#N/A</v>
      </c>
      <c r="C445" s="196"/>
      <c r="D445" s="291"/>
      <c r="E445" s="230"/>
      <c r="F445" s="166"/>
      <c r="G445" s="169"/>
      <c r="H445" s="169"/>
      <c r="I445" s="192" t="str">
        <f t="shared" si="40"/>
        <v/>
      </c>
      <c r="J445" s="167" t="str">
        <f t="shared" si="41"/>
        <v/>
      </c>
      <c r="K445" s="5"/>
      <c r="L445" s="167" t="str">
        <f t="shared" si="42"/>
        <v/>
      </c>
      <c r="M445" s="5" t="e">
        <f t="shared" si="38"/>
        <v>#N/A</v>
      </c>
      <c r="N445" s="3" t="str">
        <f t="shared" si="39"/>
        <v/>
      </c>
    </row>
    <row r="446" spans="1:14" x14ac:dyDescent="0.2">
      <c r="A446" s="166"/>
      <c r="B446" s="204" t="e">
        <f>VLOOKUP(A446,Adr!A:B,2,FALSE)</f>
        <v>#N/A</v>
      </c>
      <c r="C446" s="185"/>
      <c r="D446" s="289"/>
      <c r="E446" s="173"/>
      <c r="F446" s="166"/>
      <c r="G446" s="169"/>
      <c r="H446" s="169"/>
      <c r="I446" s="192" t="str">
        <f t="shared" si="40"/>
        <v/>
      </c>
      <c r="J446" s="167" t="str">
        <f t="shared" si="41"/>
        <v/>
      </c>
      <c r="K446" s="5"/>
      <c r="L446" s="167" t="str">
        <f t="shared" si="42"/>
        <v/>
      </c>
      <c r="M446" s="5" t="e">
        <f t="shared" si="38"/>
        <v>#N/A</v>
      </c>
      <c r="N446" s="3" t="str">
        <f t="shared" si="39"/>
        <v/>
      </c>
    </row>
    <row r="447" spans="1:14" x14ac:dyDescent="0.2">
      <c r="A447" s="166"/>
      <c r="B447" s="204" t="e">
        <f>VLOOKUP(A447,Adr!A:B,2,FALSE)</f>
        <v>#N/A</v>
      </c>
      <c r="C447" s="185"/>
      <c r="D447" s="289"/>
      <c r="E447" s="230"/>
      <c r="F447" s="166"/>
      <c r="G447" s="169"/>
      <c r="H447" s="169"/>
      <c r="I447" s="192" t="str">
        <f t="shared" si="40"/>
        <v/>
      </c>
      <c r="J447" s="167" t="str">
        <f t="shared" si="41"/>
        <v/>
      </c>
      <c r="K447" s="5"/>
      <c r="L447" s="167" t="str">
        <f t="shared" si="42"/>
        <v/>
      </c>
      <c r="M447" s="5" t="e">
        <f t="shared" si="38"/>
        <v>#N/A</v>
      </c>
      <c r="N447" s="3" t="str">
        <f t="shared" si="39"/>
        <v/>
      </c>
    </row>
    <row r="448" spans="1:14" x14ac:dyDescent="0.2">
      <c r="A448" s="166"/>
      <c r="B448" s="204" t="e">
        <f>VLOOKUP(A448,Adr!A:B,2,FALSE)</f>
        <v>#N/A</v>
      </c>
      <c r="C448" s="185"/>
      <c r="D448" s="289"/>
      <c r="E448" s="173"/>
      <c r="F448" s="166"/>
      <c r="G448" s="169"/>
      <c r="H448" s="169"/>
      <c r="I448" s="192" t="str">
        <f t="shared" si="40"/>
        <v/>
      </c>
      <c r="J448" s="167" t="str">
        <f t="shared" si="41"/>
        <v/>
      </c>
      <c r="K448" s="5"/>
      <c r="L448" s="167" t="str">
        <f t="shared" si="42"/>
        <v/>
      </c>
      <c r="M448" s="5" t="e">
        <f t="shared" si="38"/>
        <v>#N/A</v>
      </c>
      <c r="N448" s="3" t="str">
        <f t="shared" si="39"/>
        <v/>
      </c>
    </row>
    <row r="449" spans="1:14" x14ac:dyDescent="0.2">
      <c r="A449" s="182"/>
      <c r="B449" s="204" t="e">
        <f>VLOOKUP(A449,Adr!A:B,2,FALSE)</f>
        <v>#N/A</v>
      </c>
      <c r="C449" s="185"/>
      <c r="D449" s="289"/>
      <c r="E449" s="230"/>
      <c r="F449" s="166"/>
      <c r="G449" s="169"/>
      <c r="H449" s="169"/>
      <c r="I449" s="192" t="str">
        <f t="shared" si="40"/>
        <v/>
      </c>
      <c r="J449" s="167" t="str">
        <f t="shared" si="41"/>
        <v/>
      </c>
      <c r="K449" s="5"/>
      <c r="L449" s="167" t="str">
        <f t="shared" si="42"/>
        <v/>
      </c>
      <c r="M449" s="5" t="e">
        <f t="shared" si="38"/>
        <v>#N/A</v>
      </c>
      <c r="N449" s="3" t="str">
        <f t="shared" si="39"/>
        <v/>
      </c>
    </row>
    <row r="450" spans="1:14" x14ac:dyDescent="0.2">
      <c r="A450" s="166"/>
      <c r="B450" s="204" t="e">
        <f>VLOOKUP(A450,Adr!A:B,2,FALSE)</f>
        <v>#N/A</v>
      </c>
      <c r="C450" s="197"/>
      <c r="D450" s="292"/>
      <c r="E450" s="173"/>
      <c r="F450" s="166"/>
      <c r="G450" s="169"/>
      <c r="H450" s="169"/>
      <c r="I450" s="192" t="str">
        <f t="shared" si="40"/>
        <v/>
      </c>
      <c r="J450" s="167" t="str">
        <f t="shared" si="41"/>
        <v/>
      </c>
      <c r="K450" s="5"/>
      <c r="L450" s="167" t="str">
        <f t="shared" si="42"/>
        <v/>
      </c>
      <c r="M450" s="5" t="e">
        <f t="shared" si="38"/>
        <v>#N/A</v>
      </c>
      <c r="N450" s="3" t="str">
        <f t="shared" si="39"/>
        <v/>
      </c>
    </row>
    <row r="451" spans="1:14" x14ac:dyDescent="0.2">
      <c r="A451" s="202"/>
      <c r="B451" s="204" t="e">
        <f>VLOOKUP(A451,Adr!A:B,2,FALSE)</f>
        <v>#N/A</v>
      </c>
      <c r="C451" s="185"/>
      <c r="D451" s="289"/>
      <c r="E451" s="230"/>
      <c r="F451" s="166"/>
      <c r="G451" s="169"/>
      <c r="H451" s="169"/>
      <c r="I451" s="192" t="str">
        <f t="shared" si="40"/>
        <v/>
      </c>
      <c r="J451" s="167" t="str">
        <f t="shared" si="41"/>
        <v/>
      </c>
      <c r="K451" s="5"/>
      <c r="L451" s="167" t="str">
        <f t="shared" si="42"/>
        <v/>
      </c>
      <c r="M451" s="5" t="e">
        <f t="shared" si="38"/>
        <v>#N/A</v>
      </c>
    </row>
    <row r="452" spans="1:14" x14ac:dyDescent="0.2">
      <c r="A452" s="202"/>
      <c r="B452" s="204" t="e">
        <f>VLOOKUP(A452,Adr!A:B,2,FALSE)</f>
        <v>#N/A</v>
      </c>
      <c r="C452" s="185"/>
      <c r="D452" s="289"/>
      <c r="E452" s="173"/>
      <c r="F452" s="166"/>
      <c r="G452" s="169"/>
      <c r="H452" s="169"/>
      <c r="I452" s="192" t="str">
        <f t="shared" si="40"/>
        <v/>
      </c>
      <c r="J452" s="167" t="str">
        <f t="shared" si="41"/>
        <v/>
      </c>
      <c r="K452" s="5"/>
      <c r="L452" s="167" t="str">
        <f t="shared" si="42"/>
        <v/>
      </c>
      <c r="M452" s="5" t="e">
        <f t="shared" si="38"/>
        <v>#N/A</v>
      </c>
      <c r="N452" s="3" t="str">
        <f t="shared" ref="N452:N515" si="43">+I452&amp;H452</f>
        <v/>
      </c>
    </row>
    <row r="453" spans="1:14" x14ac:dyDescent="0.2">
      <c r="A453" s="166"/>
      <c r="B453" s="204" t="e">
        <f>VLOOKUP(A453,Adr!A:B,2,FALSE)</f>
        <v>#N/A</v>
      </c>
      <c r="C453" s="196"/>
      <c r="D453" s="291"/>
      <c r="E453" s="230"/>
      <c r="F453" s="166"/>
      <c r="G453" s="169"/>
      <c r="H453" s="169"/>
      <c r="I453" s="192" t="str">
        <f t="shared" si="40"/>
        <v/>
      </c>
      <c r="J453" s="167" t="str">
        <f t="shared" si="41"/>
        <v/>
      </c>
      <c r="K453" s="5"/>
      <c r="L453" s="167" t="str">
        <f t="shared" si="42"/>
        <v/>
      </c>
      <c r="M453" s="5" t="e">
        <f t="shared" si="38"/>
        <v>#N/A</v>
      </c>
      <c r="N453" s="3" t="str">
        <f t="shared" si="43"/>
        <v/>
      </c>
    </row>
    <row r="454" spans="1:14" x14ac:dyDescent="0.2">
      <c r="A454" s="166"/>
      <c r="B454" s="204" t="e">
        <f>VLOOKUP(A454,Adr!A:B,2,FALSE)</f>
        <v>#N/A</v>
      </c>
      <c r="C454" s="196"/>
      <c r="D454" s="291"/>
      <c r="E454" s="173"/>
      <c r="F454" s="166"/>
      <c r="G454" s="169"/>
      <c r="H454" s="169"/>
      <c r="I454" s="192" t="str">
        <f t="shared" si="40"/>
        <v/>
      </c>
      <c r="J454" s="167" t="str">
        <f t="shared" si="41"/>
        <v/>
      </c>
      <c r="K454" s="5"/>
      <c r="L454" s="167" t="str">
        <f t="shared" si="42"/>
        <v/>
      </c>
      <c r="M454" s="5" t="e">
        <f t="shared" si="38"/>
        <v>#N/A</v>
      </c>
      <c r="N454" s="3" t="str">
        <f t="shared" si="43"/>
        <v/>
      </c>
    </row>
    <row r="455" spans="1:14" x14ac:dyDescent="0.2">
      <c r="A455" s="182"/>
      <c r="B455" s="204" t="e">
        <f>VLOOKUP(A455,Adr!A:B,2,FALSE)</f>
        <v>#N/A</v>
      </c>
      <c r="C455" s="185"/>
      <c r="D455" s="289"/>
      <c r="E455" s="230"/>
      <c r="F455" s="166"/>
      <c r="G455" s="169"/>
      <c r="H455" s="169"/>
      <c r="I455" s="192" t="str">
        <f t="shared" si="40"/>
        <v/>
      </c>
      <c r="J455" s="167" t="str">
        <f t="shared" si="41"/>
        <v/>
      </c>
      <c r="K455" s="5"/>
      <c r="L455" s="167" t="str">
        <f t="shared" si="42"/>
        <v/>
      </c>
      <c r="M455" s="5" t="e">
        <f t="shared" si="38"/>
        <v>#N/A</v>
      </c>
      <c r="N455" s="3" t="str">
        <f t="shared" si="43"/>
        <v/>
      </c>
    </row>
    <row r="456" spans="1:14" x14ac:dyDescent="0.2">
      <c r="A456" s="166"/>
      <c r="B456" s="204" t="e">
        <f>VLOOKUP(A456,Adr!A:B,2,FALSE)</f>
        <v>#N/A</v>
      </c>
      <c r="C456" s="196"/>
      <c r="D456" s="291"/>
      <c r="E456" s="173"/>
      <c r="F456" s="166"/>
      <c r="G456" s="169"/>
      <c r="H456" s="169"/>
      <c r="I456" s="192" t="str">
        <f t="shared" si="40"/>
        <v/>
      </c>
      <c r="J456" s="167" t="str">
        <f t="shared" si="41"/>
        <v/>
      </c>
      <c r="K456" s="5"/>
      <c r="L456" s="167" t="str">
        <f t="shared" si="42"/>
        <v/>
      </c>
      <c r="M456" s="5" t="e">
        <f t="shared" si="38"/>
        <v>#N/A</v>
      </c>
      <c r="N456" s="3" t="str">
        <f t="shared" si="43"/>
        <v/>
      </c>
    </row>
    <row r="457" spans="1:14" x14ac:dyDescent="0.2">
      <c r="A457" s="166"/>
      <c r="B457" s="204" t="e">
        <f>VLOOKUP(A457,Adr!A:B,2,FALSE)</f>
        <v>#N/A</v>
      </c>
      <c r="C457" s="196"/>
      <c r="D457" s="291"/>
      <c r="E457" s="230"/>
      <c r="F457" s="166"/>
      <c r="G457" s="169"/>
      <c r="H457" s="169"/>
      <c r="I457" s="192" t="str">
        <f t="shared" si="40"/>
        <v/>
      </c>
      <c r="J457" s="167" t="str">
        <f t="shared" si="41"/>
        <v/>
      </c>
      <c r="K457" s="5"/>
      <c r="L457" s="167" t="str">
        <f t="shared" si="42"/>
        <v/>
      </c>
      <c r="M457" s="5" t="e">
        <f t="shared" si="38"/>
        <v>#N/A</v>
      </c>
      <c r="N457" s="3" t="str">
        <f t="shared" si="43"/>
        <v/>
      </c>
    </row>
    <row r="458" spans="1:14" x14ac:dyDescent="0.2">
      <c r="A458" s="166"/>
      <c r="B458" s="204" t="e">
        <f>VLOOKUP(A458,Adr!A:B,2,FALSE)</f>
        <v>#N/A</v>
      </c>
      <c r="C458" s="185"/>
      <c r="D458" s="289"/>
      <c r="E458" s="173"/>
      <c r="F458" s="166"/>
      <c r="G458" s="169"/>
      <c r="H458" s="169"/>
      <c r="I458" s="192" t="str">
        <f t="shared" si="40"/>
        <v/>
      </c>
      <c r="J458" s="167" t="str">
        <f t="shared" si="41"/>
        <v/>
      </c>
      <c r="K458" s="5"/>
      <c r="L458" s="167" t="str">
        <f t="shared" si="42"/>
        <v/>
      </c>
      <c r="M458" s="5" t="e">
        <f t="shared" si="38"/>
        <v>#N/A</v>
      </c>
      <c r="N458" s="3" t="str">
        <f t="shared" si="43"/>
        <v/>
      </c>
    </row>
    <row r="459" spans="1:14" x14ac:dyDescent="0.2">
      <c r="A459" s="166"/>
      <c r="B459" s="204" t="e">
        <f>VLOOKUP(A459,Adr!A:B,2,FALSE)</f>
        <v>#N/A</v>
      </c>
      <c r="C459" s="185"/>
      <c r="D459" s="289"/>
      <c r="E459" s="230"/>
      <c r="F459" s="166"/>
      <c r="G459" s="169"/>
      <c r="H459" s="169"/>
      <c r="I459" s="192" t="str">
        <f t="shared" si="40"/>
        <v/>
      </c>
      <c r="J459" s="167" t="str">
        <f t="shared" si="41"/>
        <v/>
      </c>
      <c r="K459" s="5"/>
      <c r="L459" s="167" t="str">
        <f t="shared" si="42"/>
        <v/>
      </c>
      <c r="M459" s="5" t="e">
        <f t="shared" si="38"/>
        <v>#N/A</v>
      </c>
      <c r="N459" s="3" t="str">
        <f t="shared" si="43"/>
        <v/>
      </c>
    </row>
    <row r="460" spans="1:14" x14ac:dyDescent="0.2">
      <c r="A460" s="198"/>
      <c r="B460" s="204" t="e">
        <f>VLOOKUP(A460,Adr!A:B,2,FALSE)</f>
        <v>#N/A</v>
      </c>
      <c r="C460" s="185"/>
      <c r="D460" s="289"/>
      <c r="E460" s="173"/>
      <c r="F460" s="166"/>
      <c r="G460" s="169"/>
      <c r="H460" s="169"/>
      <c r="I460" s="192" t="str">
        <f t="shared" si="40"/>
        <v/>
      </c>
      <c r="J460" s="167" t="str">
        <f t="shared" si="41"/>
        <v/>
      </c>
      <c r="K460" s="5"/>
      <c r="L460" s="167" t="str">
        <f t="shared" si="42"/>
        <v/>
      </c>
      <c r="M460" s="5" t="e">
        <f t="shared" si="38"/>
        <v>#N/A</v>
      </c>
      <c r="N460" s="3" t="str">
        <f t="shared" si="43"/>
        <v/>
      </c>
    </row>
    <row r="461" spans="1:14" x14ac:dyDescent="0.2">
      <c r="A461" s="166"/>
      <c r="B461" s="204" t="e">
        <f>VLOOKUP(A461,Adr!A:B,2,FALSE)</f>
        <v>#N/A</v>
      </c>
      <c r="C461" s="197"/>
      <c r="D461" s="292"/>
      <c r="E461" s="230"/>
      <c r="F461" s="166"/>
      <c r="G461" s="169"/>
      <c r="H461" s="169"/>
      <c r="I461" s="192" t="str">
        <f t="shared" si="40"/>
        <v/>
      </c>
      <c r="J461" s="167" t="str">
        <f t="shared" si="41"/>
        <v/>
      </c>
      <c r="K461" s="5"/>
      <c r="L461" s="167" t="str">
        <f t="shared" si="42"/>
        <v/>
      </c>
      <c r="M461" s="5" t="e">
        <f t="shared" ref="M461:M524" si="44">B461&amp;F461&amp;H461&amp;C461</f>
        <v>#N/A</v>
      </c>
      <c r="N461" s="3" t="str">
        <f t="shared" si="43"/>
        <v/>
      </c>
    </row>
    <row r="462" spans="1:14" x14ac:dyDescent="0.2">
      <c r="A462" s="198"/>
      <c r="B462" s="204" t="e">
        <f>VLOOKUP(A462,Adr!A:B,2,FALSE)</f>
        <v>#N/A</v>
      </c>
      <c r="C462" s="196"/>
      <c r="D462" s="291"/>
      <c r="E462" s="230"/>
      <c r="F462" s="166"/>
      <c r="G462" s="169"/>
      <c r="H462" s="169"/>
      <c r="I462" s="192" t="str">
        <f t="shared" si="40"/>
        <v/>
      </c>
      <c r="J462" s="167" t="str">
        <f t="shared" si="41"/>
        <v/>
      </c>
      <c r="K462" s="5"/>
      <c r="L462" s="167" t="str">
        <f t="shared" si="42"/>
        <v/>
      </c>
      <c r="M462" s="5" t="e">
        <f t="shared" si="44"/>
        <v>#N/A</v>
      </c>
      <c r="N462" s="3" t="str">
        <f t="shared" si="43"/>
        <v/>
      </c>
    </row>
    <row r="463" spans="1:14" x14ac:dyDescent="0.2">
      <c r="A463" s="198"/>
      <c r="B463" s="204" t="e">
        <f>VLOOKUP(A463,Adr!A:B,2,FALSE)</f>
        <v>#N/A</v>
      </c>
      <c r="C463" s="169"/>
      <c r="D463" s="290"/>
      <c r="E463" s="173"/>
      <c r="F463" s="166"/>
      <c r="G463" s="169"/>
      <c r="H463" s="169"/>
      <c r="I463" s="192" t="str">
        <f t="shared" si="40"/>
        <v/>
      </c>
      <c r="J463" s="167" t="str">
        <f t="shared" si="41"/>
        <v/>
      </c>
      <c r="K463" s="5"/>
      <c r="L463" s="167" t="str">
        <f t="shared" si="42"/>
        <v/>
      </c>
      <c r="M463" s="5" t="e">
        <f t="shared" si="44"/>
        <v>#N/A</v>
      </c>
      <c r="N463" s="3" t="str">
        <f t="shared" si="43"/>
        <v/>
      </c>
    </row>
    <row r="464" spans="1:14" x14ac:dyDescent="0.2">
      <c r="A464" s="198"/>
      <c r="B464" s="204" t="e">
        <f>VLOOKUP(A464,Adr!A:B,2,FALSE)</f>
        <v>#N/A</v>
      </c>
      <c r="C464" s="196"/>
      <c r="D464" s="291"/>
      <c r="E464" s="173"/>
      <c r="F464" s="166"/>
      <c r="G464" s="169"/>
      <c r="H464" s="169"/>
      <c r="I464" s="192" t="str">
        <f t="shared" si="40"/>
        <v/>
      </c>
      <c r="J464" s="167" t="str">
        <f t="shared" si="41"/>
        <v/>
      </c>
      <c r="K464" s="5"/>
      <c r="L464" s="167" t="str">
        <f t="shared" si="42"/>
        <v/>
      </c>
      <c r="M464" s="5" t="e">
        <f t="shared" si="44"/>
        <v>#N/A</v>
      </c>
      <c r="N464" s="3" t="str">
        <f t="shared" si="43"/>
        <v/>
      </c>
    </row>
    <row r="465" spans="1:14" x14ac:dyDescent="0.2">
      <c r="A465" s="198"/>
      <c r="B465" s="204" t="e">
        <f>VLOOKUP(A465,Adr!A:B,2,FALSE)</f>
        <v>#N/A</v>
      </c>
      <c r="C465" s="185"/>
      <c r="D465" s="289"/>
      <c r="E465" s="173"/>
      <c r="F465" s="166"/>
      <c r="G465" s="169"/>
      <c r="H465" s="169"/>
      <c r="I465" s="192" t="str">
        <f t="shared" si="40"/>
        <v/>
      </c>
      <c r="J465" s="167" t="str">
        <f t="shared" si="41"/>
        <v/>
      </c>
      <c r="K465" s="5"/>
      <c r="L465" s="167" t="str">
        <f t="shared" si="42"/>
        <v/>
      </c>
      <c r="M465" s="5" t="e">
        <f t="shared" si="44"/>
        <v>#N/A</v>
      </c>
      <c r="N465" s="3" t="str">
        <f t="shared" si="43"/>
        <v/>
      </c>
    </row>
    <row r="466" spans="1:14" x14ac:dyDescent="0.2">
      <c r="A466" s="166"/>
      <c r="B466" s="204" t="e">
        <f>VLOOKUP(A466,Adr!A:B,2,FALSE)</f>
        <v>#N/A</v>
      </c>
      <c r="C466" s="185"/>
      <c r="D466" s="289"/>
      <c r="E466" s="230"/>
      <c r="F466" s="166"/>
      <c r="G466" s="169"/>
      <c r="H466" s="169"/>
      <c r="I466" s="192" t="str">
        <f t="shared" si="40"/>
        <v/>
      </c>
      <c r="J466" s="167" t="str">
        <f t="shared" si="41"/>
        <v/>
      </c>
      <c r="K466" s="5"/>
      <c r="L466" s="167" t="str">
        <f t="shared" si="42"/>
        <v/>
      </c>
      <c r="M466" s="5" t="e">
        <f t="shared" si="44"/>
        <v>#N/A</v>
      </c>
      <c r="N466" s="3" t="str">
        <f t="shared" si="43"/>
        <v/>
      </c>
    </row>
    <row r="467" spans="1:14" x14ac:dyDescent="0.2">
      <c r="A467" s="202"/>
      <c r="B467" s="204" t="e">
        <f>VLOOKUP(A467,Adr!A:B,2,FALSE)</f>
        <v>#N/A</v>
      </c>
      <c r="C467" s="185"/>
      <c r="D467" s="289"/>
      <c r="E467" s="173"/>
      <c r="F467" s="166"/>
      <c r="G467" s="169"/>
      <c r="H467" s="169"/>
      <c r="I467" s="192" t="str">
        <f t="shared" si="40"/>
        <v/>
      </c>
      <c r="J467" s="167" t="str">
        <f t="shared" si="41"/>
        <v/>
      </c>
      <c r="K467" s="5"/>
      <c r="L467" s="167" t="str">
        <f t="shared" si="42"/>
        <v/>
      </c>
      <c r="M467" s="5" t="e">
        <f t="shared" si="44"/>
        <v>#N/A</v>
      </c>
      <c r="N467" s="3" t="str">
        <f t="shared" si="43"/>
        <v/>
      </c>
    </row>
    <row r="468" spans="1:14" x14ac:dyDescent="0.2">
      <c r="A468" s="166"/>
      <c r="B468" s="204" t="e">
        <f>VLOOKUP(A468,Adr!A:B,2,FALSE)</f>
        <v>#N/A</v>
      </c>
      <c r="C468" s="196"/>
      <c r="D468" s="291"/>
      <c r="E468" s="230"/>
      <c r="F468" s="166"/>
      <c r="G468" s="169"/>
      <c r="H468" s="169"/>
      <c r="I468" s="192" t="str">
        <f t="shared" si="40"/>
        <v/>
      </c>
      <c r="J468" s="167" t="str">
        <f t="shared" si="41"/>
        <v/>
      </c>
      <c r="K468" s="5"/>
      <c r="L468" s="167" t="str">
        <f t="shared" si="42"/>
        <v/>
      </c>
      <c r="M468" s="5" t="e">
        <f t="shared" si="44"/>
        <v>#N/A</v>
      </c>
      <c r="N468" s="3" t="str">
        <f t="shared" si="43"/>
        <v/>
      </c>
    </row>
    <row r="469" spans="1:14" x14ac:dyDescent="0.2">
      <c r="A469" s="202"/>
      <c r="B469" s="204" t="e">
        <f>VLOOKUP(A469,Adr!A:B,2,FALSE)</f>
        <v>#N/A</v>
      </c>
      <c r="C469" s="196"/>
      <c r="D469" s="289"/>
      <c r="E469" s="173"/>
      <c r="F469" s="166"/>
      <c r="G469" s="169"/>
      <c r="H469" s="169"/>
      <c r="I469" s="192" t="str">
        <f t="shared" si="40"/>
        <v/>
      </c>
      <c r="J469" s="167" t="str">
        <f t="shared" si="41"/>
        <v/>
      </c>
      <c r="K469" s="5"/>
      <c r="L469" s="167" t="str">
        <f t="shared" si="42"/>
        <v/>
      </c>
      <c r="M469" s="5" t="e">
        <f t="shared" si="44"/>
        <v>#N/A</v>
      </c>
      <c r="N469" s="3" t="str">
        <f t="shared" si="43"/>
        <v/>
      </c>
    </row>
    <row r="470" spans="1:14" x14ac:dyDescent="0.2">
      <c r="A470" s="166"/>
      <c r="B470" s="204" t="e">
        <f>VLOOKUP(A470,Adr!A:B,2,FALSE)</f>
        <v>#N/A</v>
      </c>
      <c r="C470" s="197"/>
      <c r="D470" s="292"/>
      <c r="E470" s="230"/>
      <c r="F470" s="166"/>
      <c r="G470" s="169"/>
      <c r="H470" s="169"/>
      <c r="I470" s="192" t="str">
        <f t="shared" si="40"/>
        <v/>
      </c>
      <c r="J470" s="167" t="str">
        <f t="shared" si="41"/>
        <v/>
      </c>
      <c r="K470" s="5"/>
      <c r="L470" s="167" t="str">
        <f t="shared" si="42"/>
        <v/>
      </c>
      <c r="M470" s="5" t="e">
        <f t="shared" si="44"/>
        <v>#N/A</v>
      </c>
      <c r="N470" s="3" t="str">
        <f t="shared" si="43"/>
        <v/>
      </c>
    </row>
    <row r="471" spans="1:14" x14ac:dyDescent="0.2">
      <c r="A471" s="182"/>
      <c r="B471" s="204" t="e">
        <f>VLOOKUP(A471,Adr!A:B,2,FALSE)</f>
        <v>#N/A</v>
      </c>
      <c r="C471" s="185"/>
      <c r="D471" s="291"/>
      <c r="E471" s="173"/>
      <c r="F471" s="166"/>
      <c r="G471" s="169"/>
      <c r="H471" s="169"/>
      <c r="I471" s="192" t="str">
        <f t="shared" si="40"/>
        <v/>
      </c>
      <c r="J471" s="167" t="str">
        <f t="shared" si="41"/>
        <v/>
      </c>
      <c r="K471" s="5"/>
      <c r="L471" s="167" t="str">
        <f t="shared" si="42"/>
        <v/>
      </c>
      <c r="M471" s="5" t="e">
        <f t="shared" si="44"/>
        <v>#N/A</v>
      </c>
      <c r="N471" s="3" t="str">
        <f t="shared" si="43"/>
        <v/>
      </c>
    </row>
    <row r="472" spans="1:14" x14ac:dyDescent="0.2">
      <c r="A472" s="182"/>
      <c r="B472" s="204" t="e">
        <f>VLOOKUP(A472,Adr!A:B,2,FALSE)</f>
        <v>#N/A</v>
      </c>
      <c r="C472" s="185"/>
      <c r="D472" s="291"/>
      <c r="E472" s="230"/>
      <c r="F472" s="166"/>
      <c r="G472" s="169"/>
      <c r="H472" s="169"/>
      <c r="I472" s="192" t="str">
        <f t="shared" si="40"/>
        <v/>
      </c>
      <c r="J472" s="167" t="str">
        <f t="shared" si="41"/>
        <v/>
      </c>
      <c r="K472" s="5"/>
      <c r="L472" s="167" t="str">
        <f t="shared" si="42"/>
        <v/>
      </c>
      <c r="M472" s="5" t="e">
        <f t="shared" si="44"/>
        <v>#N/A</v>
      </c>
      <c r="N472" s="3" t="str">
        <f t="shared" si="43"/>
        <v/>
      </c>
    </row>
    <row r="473" spans="1:14" x14ac:dyDescent="0.2">
      <c r="A473" s="198"/>
      <c r="B473" s="204" t="e">
        <f>VLOOKUP(A473,Adr!A:B,2,FALSE)</f>
        <v>#N/A</v>
      </c>
      <c r="C473" s="185"/>
      <c r="D473" s="289"/>
      <c r="E473" s="230"/>
      <c r="F473" s="166"/>
      <c r="G473" s="169"/>
      <c r="H473" s="169"/>
      <c r="I473" s="192" t="str">
        <f t="shared" si="40"/>
        <v/>
      </c>
      <c r="J473" s="167" t="str">
        <f t="shared" si="41"/>
        <v/>
      </c>
      <c r="K473" s="5"/>
      <c r="L473" s="167" t="str">
        <f t="shared" si="42"/>
        <v/>
      </c>
      <c r="M473" s="5" t="e">
        <f t="shared" si="44"/>
        <v>#N/A</v>
      </c>
      <c r="N473" s="3" t="str">
        <f t="shared" si="43"/>
        <v/>
      </c>
    </row>
    <row r="474" spans="1:14" x14ac:dyDescent="0.2">
      <c r="A474" s="166"/>
      <c r="B474" s="204" t="e">
        <f>VLOOKUP(A474,Adr!A:B,2,FALSE)</f>
        <v>#N/A</v>
      </c>
      <c r="C474" s="185"/>
      <c r="D474" s="289"/>
      <c r="E474" s="173"/>
      <c r="F474" s="166"/>
      <c r="G474" s="169"/>
      <c r="H474" s="169"/>
      <c r="I474" s="192" t="str">
        <f t="shared" si="40"/>
        <v/>
      </c>
      <c r="J474" s="167" t="str">
        <f t="shared" si="41"/>
        <v/>
      </c>
      <c r="K474" s="5"/>
      <c r="L474" s="167" t="str">
        <f t="shared" si="42"/>
        <v/>
      </c>
      <c r="M474" s="5" t="e">
        <f t="shared" si="44"/>
        <v>#N/A</v>
      </c>
      <c r="N474" s="3" t="str">
        <f t="shared" si="43"/>
        <v/>
      </c>
    </row>
    <row r="475" spans="1:14" x14ac:dyDescent="0.2">
      <c r="A475" s="182"/>
      <c r="B475" s="204" t="e">
        <f>VLOOKUP(A475,Adr!A:B,2,FALSE)</f>
        <v>#N/A</v>
      </c>
      <c r="C475" s="185"/>
      <c r="D475" s="289"/>
      <c r="E475" s="230"/>
      <c r="F475" s="166"/>
      <c r="G475" s="169"/>
      <c r="H475" s="169"/>
      <c r="I475" s="192" t="str">
        <f t="shared" si="40"/>
        <v/>
      </c>
      <c r="J475" s="167" t="str">
        <f t="shared" si="41"/>
        <v/>
      </c>
      <c r="K475" s="5"/>
      <c r="L475" s="167" t="str">
        <f t="shared" si="42"/>
        <v/>
      </c>
      <c r="M475" s="5" t="e">
        <f t="shared" si="44"/>
        <v>#N/A</v>
      </c>
      <c r="N475" s="3" t="str">
        <f t="shared" si="43"/>
        <v/>
      </c>
    </row>
    <row r="476" spans="1:14" x14ac:dyDescent="0.2">
      <c r="A476" s="166"/>
      <c r="B476" s="204" t="e">
        <f>VLOOKUP(A476,Adr!A:B,2,FALSE)</f>
        <v>#N/A</v>
      </c>
      <c r="C476" s="185"/>
      <c r="D476" s="289"/>
      <c r="E476" s="173"/>
      <c r="F476" s="166"/>
      <c r="G476" s="169"/>
      <c r="H476" s="169"/>
      <c r="I476" s="192" t="str">
        <f t="shared" si="40"/>
        <v/>
      </c>
      <c r="J476" s="167" t="str">
        <f t="shared" si="41"/>
        <v/>
      </c>
      <c r="K476" s="5"/>
      <c r="L476" s="167" t="str">
        <f t="shared" si="42"/>
        <v/>
      </c>
      <c r="M476" s="5" t="e">
        <f t="shared" si="44"/>
        <v>#N/A</v>
      </c>
      <c r="N476" s="3" t="str">
        <f t="shared" si="43"/>
        <v/>
      </c>
    </row>
    <row r="477" spans="1:14" x14ac:dyDescent="0.2">
      <c r="A477" s="166"/>
      <c r="B477" s="204" t="e">
        <f>VLOOKUP(A477,Adr!A:B,2,FALSE)</f>
        <v>#N/A</v>
      </c>
      <c r="C477" s="185"/>
      <c r="D477" s="289"/>
      <c r="E477" s="230"/>
      <c r="F477" s="166"/>
      <c r="G477" s="169"/>
      <c r="H477" s="169"/>
      <c r="I477" s="192" t="str">
        <f t="shared" si="40"/>
        <v/>
      </c>
      <c r="J477" s="167" t="str">
        <f t="shared" si="41"/>
        <v/>
      </c>
      <c r="K477" s="5"/>
      <c r="L477" s="167" t="str">
        <f t="shared" si="42"/>
        <v/>
      </c>
      <c r="M477" s="5" t="e">
        <f t="shared" si="44"/>
        <v>#N/A</v>
      </c>
      <c r="N477" s="3" t="str">
        <f t="shared" si="43"/>
        <v/>
      </c>
    </row>
    <row r="478" spans="1:14" x14ac:dyDescent="0.2">
      <c r="A478" s="166"/>
      <c r="B478" s="204" t="e">
        <f>VLOOKUP(A478,Adr!A:B,2,FALSE)</f>
        <v>#N/A</v>
      </c>
      <c r="C478" s="185"/>
      <c r="D478" s="289"/>
      <c r="E478" s="173"/>
      <c r="F478" s="166"/>
      <c r="G478" s="169"/>
      <c r="H478" s="169"/>
      <c r="I478" s="192" t="str">
        <f t="shared" ref="I478:I541" si="45">A478&amp;F478</f>
        <v/>
      </c>
      <c r="J478" s="167" t="str">
        <f t="shared" ref="J478:J507" si="46">A478&amp;G478</f>
        <v/>
      </c>
      <c r="K478" s="5"/>
      <c r="L478" s="167" t="str">
        <f t="shared" ref="L478:L541" si="47">A478&amp;G478&amp;H478</f>
        <v/>
      </c>
      <c r="M478" s="5" t="e">
        <f t="shared" si="44"/>
        <v>#N/A</v>
      </c>
      <c r="N478" s="3" t="str">
        <f t="shared" si="43"/>
        <v/>
      </c>
    </row>
    <row r="479" spans="1:14" x14ac:dyDescent="0.2">
      <c r="A479" s="166"/>
      <c r="B479" s="204" t="e">
        <f>VLOOKUP(A479,Adr!A:B,2,FALSE)</f>
        <v>#N/A</v>
      </c>
      <c r="C479" s="185"/>
      <c r="D479" s="289"/>
      <c r="E479" s="230"/>
      <c r="F479" s="166"/>
      <c r="G479" s="169"/>
      <c r="H479" s="169"/>
      <c r="I479" s="192" t="str">
        <f t="shared" si="45"/>
        <v/>
      </c>
      <c r="J479" s="167" t="str">
        <f t="shared" si="46"/>
        <v/>
      </c>
      <c r="K479" s="5"/>
      <c r="L479" s="167" t="str">
        <f t="shared" si="47"/>
        <v/>
      </c>
      <c r="M479" s="5" t="e">
        <f t="shared" si="44"/>
        <v>#N/A</v>
      </c>
      <c r="N479" s="3" t="str">
        <f t="shared" si="43"/>
        <v/>
      </c>
    </row>
    <row r="480" spans="1:14" x14ac:dyDescent="0.2">
      <c r="A480" s="198"/>
      <c r="B480" s="204" t="e">
        <f>VLOOKUP(A480,Adr!A:B,2,FALSE)</f>
        <v>#N/A</v>
      </c>
      <c r="C480" s="169"/>
      <c r="D480" s="290"/>
      <c r="E480" s="173"/>
      <c r="F480" s="166"/>
      <c r="G480" s="169"/>
      <c r="H480" s="169"/>
      <c r="I480" s="192" t="str">
        <f t="shared" si="45"/>
        <v/>
      </c>
      <c r="J480" s="167" t="str">
        <f t="shared" si="46"/>
        <v/>
      </c>
      <c r="K480" s="5"/>
      <c r="L480" s="167" t="str">
        <f t="shared" si="47"/>
        <v/>
      </c>
      <c r="M480" s="5" t="e">
        <f t="shared" si="44"/>
        <v>#N/A</v>
      </c>
      <c r="N480" s="3" t="str">
        <f t="shared" si="43"/>
        <v/>
      </c>
    </row>
    <row r="481" spans="1:14" x14ac:dyDescent="0.2">
      <c r="A481" s="198"/>
      <c r="B481" s="204" t="e">
        <f>VLOOKUP(A481,Adr!A:B,2,FALSE)</f>
        <v>#N/A</v>
      </c>
      <c r="C481" s="185"/>
      <c r="D481" s="289"/>
      <c r="E481" s="173"/>
      <c r="F481" s="166"/>
      <c r="G481" s="169"/>
      <c r="H481" s="169"/>
      <c r="I481" s="192" t="str">
        <f t="shared" si="45"/>
        <v/>
      </c>
      <c r="J481" s="167" t="str">
        <f t="shared" si="46"/>
        <v/>
      </c>
      <c r="K481" s="5"/>
      <c r="L481" s="167" t="str">
        <f t="shared" si="47"/>
        <v/>
      </c>
      <c r="M481" s="5" t="e">
        <f t="shared" si="44"/>
        <v>#N/A</v>
      </c>
      <c r="N481" s="3" t="str">
        <f t="shared" si="43"/>
        <v/>
      </c>
    </row>
    <row r="482" spans="1:14" x14ac:dyDescent="0.2">
      <c r="A482" s="202"/>
      <c r="B482" s="204" t="e">
        <f>VLOOKUP(A482,Adr!A:B,2,FALSE)</f>
        <v>#N/A</v>
      </c>
      <c r="C482" s="196"/>
      <c r="D482" s="289"/>
      <c r="E482" s="173"/>
      <c r="F482" s="166"/>
      <c r="G482" s="169"/>
      <c r="H482" s="169"/>
      <c r="I482" s="192" t="str">
        <f t="shared" si="45"/>
        <v/>
      </c>
      <c r="J482" s="167" t="str">
        <f t="shared" si="46"/>
        <v/>
      </c>
      <c r="K482" s="5"/>
      <c r="L482" s="167" t="str">
        <f t="shared" si="47"/>
        <v/>
      </c>
      <c r="M482" s="5" t="e">
        <f t="shared" si="44"/>
        <v>#N/A</v>
      </c>
      <c r="N482" s="3" t="str">
        <f t="shared" si="43"/>
        <v/>
      </c>
    </row>
    <row r="483" spans="1:14" x14ac:dyDescent="0.2">
      <c r="A483" s="166"/>
      <c r="B483" s="204" t="e">
        <f>VLOOKUP(A483,Adr!A:B,2,FALSE)</f>
        <v>#N/A</v>
      </c>
      <c r="C483" s="185"/>
      <c r="D483" s="291"/>
      <c r="E483" s="173"/>
      <c r="F483" s="166"/>
      <c r="G483" s="169"/>
      <c r="H483" s="169"/>
      <c r="I483" s="192" t="str">
        <f t="shared" si="45"/>
        <v/>
      </c>
      <c r="J483" s="167" t="str">
        <f t="shared" si="46"/>
        <v/>
      </c>
      <c r="K483" s="5"/>
      <c r="L483" s="167" t="str">
        <f t="shared" si="47"/>
        <v/>
      </c>
      <c r="M483" s="5" t="e">
        <f t="shared" si="44"/>
        <v>#N/A</v>
      </c>
      <c r="N483" s="3" t="str">
        <f t="shared" si="43"/>
        <v/>
      </c>
    </row>
    <row r="484" spans="1:14" x14ac:dyDescent="0.2">
      <c r="A484" s="166"/>
      <c r="B484" s="204" t="e">
        <f>VLOOKUP(A484,Adr!A:B,2,FALSE)</f>
        <v>#N/A</v>
      </c>
      <c r="C484" s="196"/>
      <c r="D484" s="289"/>
      <c r="E484" s="230"/>
      <c r="F484" s="166"/>
      <c r="G484" s="169"/>
      <c r="H484" s="169"/>
      <c r="I484" s="192" t="str">
        <f t="shared" si="45"/>
        <v/>
      </c>
      <c r="J484" s="167" t="str">
        <f t="shared" si="46"/>
        <v/>
      </c>
      <c r="K484" s="5"/>
      <c r="L484" s="167" t="str">
        <f t="shared" si="47"/>
        <v/>
      </c>
      <c r="M484" s="5" t="e">
        <f t="shared" si="44"/>
        <v>#N/A</v>
      </c>
      <c r="N484" s="3" t="str">
        <f t="shared" si="43"/>
        <v/>
      </c>
    </row>
    <row r="485" spans="1:14" x14ac:dyDescent="0.2">
      <c r="A485" s="166"/>
      <c r="B485" s="204" t="e">
        <f>VLOOKUP(A485,Adr!A:B,2,FALSE)</f>
        <v>#N/A</v>
      </c>
      <c r="C485" s="185"/>
      <c r="D485" s="289"/>
      <c r="E485" s="230"/>
      <c r="F485" s="166"/>
      <c r="G485" s="169"/>
      <c r="H485" s="169"/>
      <c r="I485" s="192" t="str">
        <f t="shared" si="45"/>
        <v/>
      </c>
      <c r="J485" s="167" t="str">
        <f t="shared" si="46"/>
        <v/>
      </c>
      <c r="K485" s="5"/>
      <c r="L485" s="167" t="str">
        <f t="shared" si="47"/>
        <v/>
      </c>
      <c r="M485" s="5" t="e">
        <f t="shared" si="44"/>
        <v>#N/A</v>
      </c>
      <c r="N485" s="3" t="str">
        <f t="shared" si="43"/>
        <v/>
      </c>
    </row>
    <row r="486" spans="1:14" x14ac:dyDescent="0.2">
      <c r="A486" s="166"/>
      <c r="B486" s="204" t="e">
        <f>VLOOKUP(A486,Adr!A:B,2,FALSE)</f>
        <v>#N/A</v>
      </c>
      <c r="C486" s="169"/>
      <c r="D486" s="290"/>
      <c r="E486" s="173"/>
      <c r="F486" s="166"/>
      <c r="G486" s="169"/>
      <c r="H486" s="169"/>
      <c r="I486" s="192" t="str">
        <f t="shared" si="45"/>
        <v/>
      </c>
      <c r="J486" s="167" t="str">
        <f t="shared" si="46"/>
        <v/>
      </c>
      <c r="K486" s="5"/>
      <c r="L486" s="167" t="str">
        <f t="shared" si="47"/>
        <v/>
      </c>
      <c r="M486" s="5" t="e">
        <f t="shared" si="44"/>
        <v>#N/A</v>
      </c>
      <c r="N486" s="3" t="str">
        <f t="shared" si="43"/>
        <v/>
      </c>
    </row>
    <row r="487" spans="1:14" x14ac:dyDescent="0.2">
      <c r="A487" s="166"/>
      <c r="B487" s="204" t="e">
        <f>VLOOKUP(A487,Adr!A:B,2,FALSE)</f>
        <v>#N/A</v>
      </c>
      <c r="C487" s="185"/>
      <c r="D487" s="289"/>
      <c r="E487" s="230"/>
      <c r="F487" s="166"/>
      <c r="G487" s="169"/>
      <c r="H487" s="169"/>
      <c r="I487" s="192" t="str">
        <f t="shared" si="45"/>
        <v/>
      </c>
      <c r="J487" s="167" t="str">
        <f t="shared" si="46"/>
        <v/>
      </c>
      <c r="K487" s="5"/>
      <c r="L487" s="167" t="str">
        <f t="shared" si="47"/>
        <v/>
      </c>
      <c r="M487" s="5" t="e">
        <f t="shared" si="44"/>
        <v>#N/A</v>
      </c>
      <c r="N487" s="3" t="str">
        <f t="shared" si="43"/>
        <v/>
      </c>
    </row>
    <row r="488" spans="1:14" x14ac:dyDescent="0.2">
      <c r="A488" s="198"/>
      <c r="B488" s="204" t="e">
        <f>VLOOKUP(A488,Adr!A:B,2,FALSE)</f>
        <v>#N/A</v>
      </c>
      <c r="C488" s="169"/>
      <c r="D488" s="290"/>
      <c r="E488" s="173"/>
      <c r="F488" s="166"/>
      <c r="G488" s="169"/>
      <c r="H488" s="169"/>
      <c r="I488" s="192" t="str">
        <f t="shared" si="45"/>
        <v/>
      </c>
      <c r="J488" s="167" t="str">
        <f t="shared" si="46"/>
        <v/>
      </c>
      <c r="K488" s="5"/>
      <c r="L488" s="167" t="str">
        <f t="shared" si="47"/>
        <v/>
      </c>
      <c r="M488" s="5" t="e">
        <f t="shared" si="44"/>
        <v>#N/A</v>
      </c>
      <c r="N488" s="3" t="str">
        <f t="shared" si="43"/>
        <v/>
      </c>
    </row>
    <row r="489" spans="1:14" x14ac:dyDescent="0.2">
      <c r="A489" s="166"/>
      <c r="B489" s="204" t="e">
        <f>VLOOKUP(A489,Adr!A:B,2,FALSE)</f>
        <v>#N/A</v>
      </c>
      <c r="C489" s="185"/>
      <c r="D489" s="289"/>
      <c r="E489" s="173"/>
      <c r="F489" s="166"/>
      <c r="G489" s="169"/>
      <c r="H489" s="169"/>
      <c r="I489" s="192" t="str">
        <f t="shared" si="45"/>
        <v/>
      </c>
      <c r="J489" s="167" t="str">
        <f t="shared" si="46"/>
        <v/>
      </c>
      <c r="K489" s="5"/>
      <c r="L489" s="167" t="str">
        <f t="shared" si="47"/>
        <v/>
      </c>
      <c r="M489" s="5" t="e">
        <f t="shared" si="44"/>
        <v>#N/A</v>
      </c>
      <c r="N489" s="3" t="str">
        <f t="shared" si="43"/>
        <v/>
      </c>
    </row>
    <row r="490" spans="1:14" x14ac:dyDescent="0.2">
      <c r="A490" s="166"/>
      <c r="B490" s="204" t="e">
        <f>VLOOKUP(A490,Adr!A:B,2,FALSE)</f>
        <v>#N/A</v>
      </c>
      <c r="C490" s="196"/>
      <c r="D490" s="291"/>
      <c r="E490" s="230"/>
      <c r="F490" s="166"/>
      <c r="G490" s="169"/>
      <c r="H490" s="169"/>
      <c r="I490" s="192" t="str">
        <f t="shared" si="45"/>
        <v/>
      </c>
      <c r="J490" s="167" t="str">
        <f t="shared" si="46"/>
        <v/>
      </c>
      <c r="K490" s="5"/>
      <c r="L490" s="167" t="str">
        <f t="shared" si="47"/>
        <v/>
      </c>
      <c r="M490" s="5" t="e">
        <f t="shared" si="44"/>
        <v>#N/A</v>
      </c>
      <c r="N490" s="3" t="str">
        <f t="shared" si="43"/>
        <v/>
      </c>
    </row>
    <row r="491" spans="1:14" x14ac:dyDescent="0.2">
      <c r="A491" s="202"/>
      <c r="B491" s="204" t="e">
        <f>VLOOKUP(A491,Adr!A:B,2,FALSE)</f>
        <v>#N/A</v>
      </c>
      <c r="C491" s="169"/>
      <c r="D491" s="290"/>
      <c r="E491" s="173"/>
      <c r="F491" s="166"/>
      <c r="G491" s="169"/>
      <c r="H491" s="169"/>
      <c r="I491" s="192" t="str">
        <f t="shared" si="45"/>
        <v/>
      </c>
      <c r="J491" s="167" t="str">
        <f t="shared" si="46"/>
        <v/>
      </c>
      <c r="K491" s="5"/>
      <c r="L491" s="167" t="str">
        <f t="shared" si="47"/>
        <v/>
      </c>
      <c r="M491" s="5" t="e">
        <f t="shared" si="44"/>
        <v>#N/A</v>
      </c>
      <c r="N491" s="3" t="str">
        <f t="shared" si="43"/>
        <v/>
      </c>
    </row>
    <row r="492" spans="1:14" x14ac:dyDescent="0.2">
      <c r="A492" s="202"/>
      <c r="B492" s="204" t="e">
        <f>VLOOKUP(A492,Adr!A:B,2,FALSE)</f>
        <v>#N/A</v>
      </c>
      <c r="C492" s="169"/>
      <c r="D492" s="290"/>
      <c r="E492" s="173"/>
      <c r="F492" s="166"/>
      <c r="G492" s="169"/>
      <c r="H492" s="169"/>
      <c r="I492" s="192" t="str">
        <f t="shared" si="45"/>
        <v/>
      </c>
      <c r="J492" s="167" t="str">
        <f t="shared" si="46"/>
        <v/>
      </c>
      <c r="K492" s="5"/>
      <c r="L492" s="167" t="str">
        <f t="shared" si="47"/>
        <v/>
      </c>
      <c r="M492" s="5" t="e">
        <f t="shared" si="44"/>
        <v>#N/A</v>
      </c>
      <c r="N492" s="3" t="str">
        <f t="shared" si="43"/>
        <v/>
      </c>
    </row>
    <row r="493" spans="1:14" x14ac:dyDescent="0.2">
      <c r="A493" s="198"/>
      <c r="B493" s="204" t="e">
        <f>VLOOKUP(A493,Adr!A:B,2,FALSE)</f>
        <v>#N/A</v>
      </c>
      <c r="C493" s="196"/>
      <c r="D493" s="291"/>
      <c r="E493" s="230"/>
      <c r="F493" s="166"/>
      <c r="G493" s="169"/>
      <c r="H493" s="169"/>
      <c r="I493" s="192" t="str">
        <f t="shared" si="45"/>
        <v/>
      </c>
      <c r="J493" s="167" t="str">
        <f t="shared" si="46"/>
        <v/>
      </c>
      <c r="K493" s="5"/>
      <c r="L493" s="167" t="str">
        <f t="shared" si="47"/>
        <v/>
      </c>
      <c r="M493" s="5" t="e">
        <f t="shared" si="44"/>
        <v>#N/A</v>
      </c>
      <c r="N493" s="3" t="str">
        <f t="shared" si="43"/>
        <v/>
      </c>
    </row>
    <row r="494" spans="1:14" x14ac:dyDescent="0.2">
      <c r="A494" s="202"/>
      <c r="B494" s="204" t="e">
        <f>VLOOKUP(A494,Adr!A:B,2,FALSE)</f>
        <v>#N/A</v>
      </c>
      <c r="C494" s="185"/>
      <c r="D494" s="289"/>
      <c r="E494" s="230"/>
      <c r="F494" s="166"/>
      <c r="G494" s="169"/>
      <c r="H494" s="169"/>
      <c r="I494" s="192" t="str">
        <f t="shared" si="45"/>
        <v/>
      </c>
      <c r="J494" s="167" t="str">
        <f t="shared" si="46"/>
        <v/>
      </c>
      <c r="K494" s="5"/>
      <c r="L494" s="167" t="str">
        <f t="shared" si="47"/>
        <v/>
      </c>
      <c r="M494" s="5" t="e">
        <f t="shared" si="44"/>
        <v>#N/A</v>
      </c>
      <c r="N494" s="3" t="str">
        <f t="shared" si="43"/>
        <v/>
      </c>
    </row>
    <row r="495" spans="1:14" x14ac:dyDescent="0.2">
      <c r="A495" s="198"/>
      <c r="B495" s="204" t="e">
        <f>VLOOKUP(A495,Adr!A:B,2,FALSE)</f>
        <v>#N/A</v>
      </c>
      <c r="C495" s="169"/>
      <c r="D495" s="290"/>
      <c r="E495" s="230"/>
      <c r="F495" s="166"/>
      <c r="G495" s="169"/>
      <c r="H495" s="169"/>
      <c r="I495" s="192" t="str">
        <f t="shared" si="45"/>
        <v/>
      </c>
      <c r="J495" s="167" t="str">
        <f t="shared" si="46"/>
        <v/>
      </c>
      <c r="K495" s="5"/>
      <c r="L495" s="167" t="str">
        <f t="shared" si="47"/>
        <v/>
      </c>
      <c r="M495" s="5" t="e">
        <f t="shared" si="44"/>
        <v>#N/A</v>
      </c>
      <c r="N495" s="3" t="str">
        <f t="shared" si="43"/>
        <v/>
      </c>
    </row>
    <row r="496" spans="1:14" x14ac:dyDescent="0.2">
      <c r="A496" s="198"/>
      <c r="B496" s="204" t="e">
        <f>VLOOKUP(A496,Adr!A:B,2,FALSE)</f>
        <v>#N/A</v>
      </c>
      <c r="C496" s="185"/>
      <c r="D496" s="289"/>
      <c r="E496" s="173"/>
      <c r="F496" s="166"/>
      <c r="G496" s="169"/>
      <c r="H496" s="169"/>
      <c r="I496" s="192" t="str">
        <f t="shared" si="45"/>
        <v/>
      </c>
      <c r="J496" s="167" t="str">
        <f t="shared" si="46"/>
        <v/>
      </c>
      <c r="K496" s="5"/>
      <c r="L496" s="167" t="str">
        <f t="shared" si="47"/>
        <v/>
      </c>
      <c r="M496" s="5" t="e">
        <f t="shared" si="44"/>
        <v>#N/A</v>
      </c>
      <c r="N496" s="3" t="str">
        <f t="shared" si="43"/>
        <v/>
      </c>
    </row>
    <row r="497" spans="1:14" x14ac:dyDescent="0.2">
      <c r="A497" s="178"/>
      <c r="B497" s="204" t="e">
        <f>VLOOKUP(A497,Adr!A:B,2,FALSE)</f>
        <v>#N/A</v>
      </c>
      <c r="C497" s="196"/>
      <c r="D497" s="289"/>
      <c r="E497" s="230"/>
      <c r="F497" s="166"/>
      <c r="G497" s="169"/>
      <c r="H497" s="169"/>
      <c r="I497" s="192" t="str">
        <f t="shared" si="45"/>
        <v/>
      </c>
      <c r="J497" s="167" t="str">
        <f t="shared" si="46"/>
        <v/>
      </c>
      <c r="K497" s="5"/>
      <c r="L497" s="167" t="str">
        <f t="shared" si="47"/>
        <v/>
      </c>
      <c r="M497" s="5" t="e">
        <f t="shared" si="44"/>
        <v>#N/A</v>
      </c>
      <c r="N497" s="3" t="str">
        <f t="shared" si="43"/>
        <v/>
      </c>
    </row>
    <row r="498" spans="1:14" x14ac:dyDescent="0.2">
      <c r="A498" s="166"/>
      <c r="B498" s="204" t="e">
        <f>VLOOKUP(A498,Adr!A:B,2,FALSE)</f>
        <v>#N/A</v>
      </c>
      <c r="C498" s="196"/>
      <c r="D498" s="291"/>
      <c r="E498" s="173"/>
      <c r="F498" s="166"/>
      <c r="G498" s="169"/>
      <c r="H498" s="169"/>
      <c r="I498" s="192" t="str">
        <f t="shared" si="45"/>
        <v/>
      </c>
      <c r="J498" s="167" t="str">
        <f t="shared" si="46"/>
        <v/>
      </c>
      <c r="K498" s="5"/>
      <c r="L498" s="167" t="str">
        <f t="shared" si="47"/>
        <v/>
      </c>
      <c r="M498" s="5" t="e">
        <f t="shared" si="44"/>
        <v>#N/A</v>
      </c>
      <c r="N498" s="3" t="str">
        <f t="shared" si="43"/>
        <v/>
      </c>
    </row>
    <row r="499" spans="1:14" x14ac:dyDescent="0.2">
      <c r="A499" s="202"/>
      <c r="B499" s="204" t="e">
        <f>VLOOKUP(A499,Adr!A:B,2,FALSE)</f>
        <v>#N/A</v>
      </c>
      <c r="C499" s="185"/>
      <c r="D499" s="289"/>
      <c r="E499" s="173"/>
      <c r="F499" s="166"/>
      <c r="G499" s="169"/>
      <c r="H499" s="169"/>
      <c r="I499" s="192" t="str">
        <f t="shared" si="45"/>
        <v/>
      </c>
      <c r="J499" s="167" t="str">
        <f t="shared" si="46"/>
        <v/>
      </c>
      <c r="K499" s="5"/>
      <c r="L499" s="167" t="str">
        <f t="shared" si="47"/>
        <v/>
      </c>
      <c r="M499" s="5" t="e">
        <f t="shared" si="44"/>
        <v>#N/A</v>
      </c>
      <c r="N499" s="3" t="str">
        <f t="shared" si="43"/>
        <v/>
      </c>
    </row>
    <row r="500" spans="1:14" x14ac:dyDescent="0.2">
      <c r="A500" s="202"/>
      <c r="B500" s="204" t="e">
        <f>VLOOKUP(A500,Adr!A:B,2,FALSE)</f>
        <v>#N/A</v>
      </c>
      <c r="C500" s="185"/>
      <c r="D500" s="289"/>
      <c r="E500" s="230"/>
      <c r="F500" s="166"/>
      <c r="G500" s="169"/>
      <c r="H500" s="169"/>
      <c r="I500" s="192" t="str">
        <f t="shared" si="45"/>
        <v/>
      </c>
      <c r="J500" s="167" t="str">
        <f t="shared" si="46"/>
        <v/>
      </c>
      <c r="K500" s="5"/>
      <c r="L500" s="167" t="str">
        <f t="shared" si="47"/>
        <v/>
      </c>
      <c r="M500" s="5" t="e">
        <f t="shared" si="44"/>
        <v>#N/A</v>
      </c>
      <c r="N500" s="3" t="str">
        <f t="shared" si="43"/>
        <v/>
      </c>
    </row>
    <row r="501" spans="1:14" x14ac:dyDescent="0.2">
      <c r="A501" s="166"/>
      <c r="B501" s="204" t="e">
        <f>VLOOKUP(A501,Adr!A:B,2,FALSE)</f>
        <v>#N/A</v>
      </c>
      <c r="C501" s="196"/>
      <c r="D501" s="291"/>
      <c r="E501" s="173"/>
      <c r="F501" s="166"/>
      <c r="G501" s="169"/>
      <c r="H501" s="169"/>
      <c r="I501" s="192" t="str">
        <f t="shared" si="45"/>
        <v/>
      </c>
      <c r="J501" s="167" t="str">
        <f t="shared" si="46"/>
        <v/>
      </c>
      <c r="K501" s="5"/>
      <c r="L501" s="167" t="str">
        <f t="shared" si="47"/>
        <v/>
      </c>
      <c r="M501" s="5" t="e">
        <f t="shared" si="44"/>
        <v>#N/A</v>
      </c>
      <c r="N501" s="3" t="str">
        <f t="shared" si="43"/>
        <v/>
      </c>
    </row>
    <row r="502" spans="1:14" x14ac:dyDescent="0.2">
      <c r="A502" s="202"/>
      <c r="B502" s="204" t="e">
        <f>VLOOKUP(A502,Adr!A:B,2,FALSE)</f>
        <v>#N/A</v>
      </c>
      <c r="C502" s="196"/>
      <c r="D502" s="291"/>
      <c r="E502" s="230"/>
      <c r="F502" s="166"/>
      <c r="G502" s="169"/>
      <c r="H502" s="169"/>
      <c r="I502" s="192" t="str">
        <f t="shared" si="45"/>
        <v/>
      </c>
      <c r="J502" s="167" t="str">
        <f t="shared" si="46"/>
        <v/>
      </c>
      <c r="K502" s="5"/>
      <c r="L502" s="167" t="str">
        <f t="shared" si="47"/>
        <v/>
      </c>
      <c r="M502" s="5" t="e">
        <f t="shared" si="44"/>
        <v>#N/A</v>
      </c>
      <c r="N502" s="3" t="str">
        <f t="shared" si="43"/>
        <v/>
      </c>
    </row>
    <row r="503" spans="1:14" x14ac:dyDescent="0.2">
      <c r="A503" s="202"/>
      <c r="B503" s="204" t="e">
        <f>VLOOKUP(A503,Adr!A:B,2,FALSE)</f>
        <v>#N/A</v>
      </c>
      <c r="C503" s="185"/>
      <c r="D503" s="289"/>
      <c r="E503" s="173"/>
      <c r="F503" s="166"/>
      <c r="G503" s="169"/>
      <c r="H503" s="169"/>
      <c r="I503" s="192" t="str">
        <f t="shared" si="45"/>
        <v/>
      </c>
      <c r="J503" s="167" t="str">
        <f t="shared" si="46"/>
        <v/>
      </c>
      <c r="K503" s="5"/>
      <c r="L503" s="167" t="str">
        <f t="shared" si="47"/>
        <v/>
      </c>
      <c r="M503" s="5" t="e">
        <f t="shared" si="44"/>
        <v>#N/A</v>
      </c>
      <c r="N503" s="3" t="str">
        <f t="shared" si="43"/>
        <v/>
      </c>
    </row>
    <row r="504" spans="1:14" x14ac:dyDescent="0.2">
      <c r="A504" s="166"/>
      <c r="B504" s="204" t="e">
        <f>VLOOKUP(A504,Adr!A:B,2,FALSE)</f>
        <v>#N/A</v>
      </c>
      <c r="C504" s="196"/>
      <c r="D504" s="291"/>
      <c r="E504" s="230"/>
      <c r="F504" s="166"/>
      <c r="G504" s="169"/>
      <c r="H504" s="169"/>
      <c r="I504" s="192" t="str">
        <f t="shared" si="45"/>
        <v/>
      </c>
      <c r="J504" s="167" t="str">
        <f t="shared" si="46"/>
        <v/>
      </c>
      <c r="K504" s="5"/>
      <c r="L504" s="167" t="str">
        <f t="shared" si="47"/>
        <v/>
      </c>
      <c r="M504" s="5" t="e">
        <f t="shared" si="44"/>
        <v>#N/A</v>
      </c>
      <c r="N504" s="3" t="str">
        <f t="shared" si="43"/>
        <v/>
      </c>
    </row>
    <row r="505" spans="1:14" x14ac:dyDescent="0.2">
      <c r="A505" s="166"/>
      <c r="B505" s="204" t="e">
        <f>VLOOKUP(A505,Adr!A:B,2,FALSE)</f>
        <v>#N/A</v>
      </c>
      <c r="C505" s="185"/>
      <c r="D505" s="289"/>
      <c r="E505" s="173"/>
      <c r="F505" s="166"/>
      <c r="G505" s="169"/>
      <c r="H505" s="169"/>
      <c r="I505" s="192" t="str">
        <f t="shared" si="45"/>
        <v/>
      </c>
      <c r="J505" s="167" t="str">
        <f t="shared" si="46"/>
        <v/>
      </c>
      <c r="K505" s="5"/>
      <c r="L505" s="167" t="str">
        <f t="shared" si="47"/>
        <v/>
      </c>
      <c r="M505" s="5" t="e">
        <f t="shared" si="44"/>
        <v>#N/A</v>
      </c>
      <c r="N505" s="3" t="str">
        <f t="shared" si="43"/>
        <v/>
      </c>
    </row>
    <row r="506" spans="1:14" x14ac:dyDescent="0.2">
      <c r="A506" s="198"/>
      <c r="B506" s="204" t="e">
        <f>VLOOKUP(A506,Adr!A:B,2,FALSE)</f>
        <v>#N/A</v>
      </c>
      <c r="C506" s="169"/>
      <c r="D506" s="290"/>
      <c r="E506" s="173"/>
      <c r="F506" s="166"/>
      <c r="G506" s="169"/>
      <c r="H506" s="169"/>
      <c r="I506" s="192" t="str">
        <f t="shared" si="45"/>
        <v/>
      </c>
      <c r="J506" s="167" t="str">
        <f t="shared" si="46"/>
        <v/>
      </c>
      <c r="K506" s="5"/>
      <c r="L506" s="167" t="str">
        <f t="shared" si="47"/>
        <v/>
      </c>
      <c r="M506" s="5" t="e">
        <f t="shared" si="44"/>
        <v>#N/A</v>
      </c>
      <c r="N506" s="3" t="str">
        <f t="shared" si="43"/>
        <v/>
      </c>
    </row>
    <row r="507" spans="1:14" x14ac:dyDescent="0.2">
      <c r="A507" s="166"/>
      <c r="B507" s="204" t="e">
        <f>VLOOKUP(A507,Adr!A:B,2,FALSE)</f>
        <v>#N/A</v>
      </c>
      <c r="C507" s="185"/>
      <c r="D507" s="187"/>
      <c r="E507" s="173"/>
      <c r="F507" s="182"/>
      <c r="G507" s="185"/>
      <c r="H507" s="185"/>
      <c r="I507" s="192" t="str">
        <f t="shared" si="45"/>
        <v/>
      </c>
      <c r="J507" s="167" t="str">
        <f t="shared" si="46"/>
        <v/>
      </c>
      <c r="K507" s="5"/>
      <c r="L507" s="167" t="str">
        <f t="shared" si="47"/>
        <v/>
      </c>
      <c r="M507" s="5" t="e">
        <f t="shared" si="44"/>
        <v>#N/A</v>
      </c>
      <c r="N507" s="3" t="str">
        <f t="shared" si="43"/>
        <v/>
      </c>
    </row>
    <row r="508" spans="1:14" x14ac:dyDescent="0.2">
      <c r="A508" s="182"/>
      <c r="B508" s="204" t="e">
        <f>VLOOKUP(A508,Adr!A:B,2,FALSE)</f>
        <v>#N/A</v>
      </c>
      <c r="C508" s="185"/>
      <c r="D508" s="187"/>
      <c r="E508" s="230"/>
      <c r="F508" s="182"/>
      <c r="G508" s="185"/>
      <c r="H508" s="185"/>
      <c r="I508" s="192" t="str">
        <f t="shared" si="45"/>
        <v/>
      </c>
      <c r="J508" s="167"/>
      <c r="K508" s="5"/>
      <c r="L508" s="167" t="str">
        <f t="shared" si="47"/>
        <v/>
      </c>
      <c r="M508" s="5" t="e">
        <f t="shared" si="44"/>
        <v>#N/A</v>
      </c>
      <c r="N508" s="3" t="str">
        <f t="shared" si="43"/>
        <v/>
      </c>
    </row>
    <row r="509" spans="1:14" x14ac:dyDescent="0.2">
      <c r="A509" s="198"/>
      <c r="B509" s="204" t="e">
        <f>VLOOKUP(A509,Adr!A:B,2,FALSE)</f>
        <v>#N/A</v>
      </c>
      <c r="C509" s="169"/>
      <c r="D509" s="172"/>
      <c r="E509" s="173"/>
      <c r="F509" s="166"/>
      <c r="G509" s="169"/>
      <c r="H509" s="169"/>
      <c r="I509" s="192" t="str">
        <f t="shared" si="45"/>
        <v/>
      </c>
      <c r="J509" s="167"/>
      <c r="K509" s="5"/>
      <c r="L509" s="167" t="str">
        <f t="shared" si="47"/>
        <v/>
      </c>
      <c r="M509" s="5" t="e">
        <f t="shared" si="44"/>
        <v>#N/A</v>
      </c>
      <c r="N509" s="3" t="str">
        <f t="shared" si="43"/>
        <v/>
      </c>
    </row>
    <row r="510" spans="1:14" x14ac:dyDescent="0.2">
      <c r="A510" s="166"/>
      <c r="B510" s="204" t="e">
        <f>VLOOKUP(A510,Adr!A:B,2,FALSE)</f>
        <v>#N/A</v>
      </c>
      <c r="C510" s="197"/>
      <c r="D510" s="191"/>
      <c r="E510" s="173"/>
      <c r="F510" s="166"/>
      <c r="G510" s="169"/>
      <c r="H510" s="169"/>
      <c r="I510" s="192" t="str">
        <f t="shared" si="45"/>
        <v/>
      </c>
      <c r="J510" s="167"/>
      <c r="K510" s="5"/>
      <c r="L510" s="167" t="str">
        <f t="shared" si="47"/>
        <v/>
      </c>
      <c r="M510" s="5" t="e">
        <f t="shared" si="44"/>
        <v>#N/A</v>
      </c>
      <c r="N510" s="3" t="str">
        <f t="shared" si="43"/>
        <v/>
      </c>
    </row>
    <row r="511" spans="1:14" x14ac:dyDescent="0.2">
      <c r="A511" s="166"/>
      <c r="B511" s="204" t="e">
        <f>VLOOKUP(A511,Adr!A:B,2,FALSE)</f>
        <v>#N/A</v>
      </c>
      <c r="C511" s="197"/>
      <c r="D511" s="191"/>
      <c r="E511" s="173"/>
      <c r="F511" s="166"/>
      <c r="G511" s="169"/>
      <c r="H511" s="169"/>
      <c r="I511" s="192" t="str">
        <f t="shared" si="45"/>
        <v/>
      </c>
      <c r="J511" s="167"/>
      <c r="K511" s="5"/>
      <c r="L511" s="167" t="str">
        <f t="shared" si="47"/>
        <v/>
      </c>
      <c r="M511" s="5" t="e">
        <f t="shared" si="44"/>
        <v>#N/A</v>
      </c>
      <c r="N511" s="3" t="str">
        <f t="shared" si="43"/>
        <v/>
      </c>
    </row>
    <row r="512" spans="1:14" x14ac:dyDescent="0.2">
      <c r="A512" s="182"/>
      <c r="B512" s="204" t="e">
        <f>VLOOKUP(A512,Adr!A:B,2,FALSE)</f>
        <v>#N/A</v>
      </c>
      <c r="C512" s="185"/>
      <c r="D512" s="187"/>
      <c r="E512" s="173"/>
      <c r="F512" s="182"/>
      <c r="G512" s="185"/>
      <c r="H512" s="185"/>
      <c r="I512" s="192" t="str">
        <f t="shared" si="45"/>
        <v/>
      </c>
      <c r="J512" s="167"/>
      <c r="K512" s="5"/>
      <c r="L512" s="167" t="str">
        <f t="shared" si="47"/>
        <v/>
      </c>
      <c r="M512" s="5" t="e">
        <f t="shared" si="44"/>
        <v>#N/A</v>
      </c>
      <c r="N512" s="3" t="str">
        <f t="shared" si="43"/>
        <v/>
      </c>
    </row>
    <row r="513" spans="1:14" x14ac:dyDescent="0.2">
      <c r="A513" s="182"/>
      <c r="B513" s="204" t="e">
        <f>VLOOKUP(A513,Adr!A:B,2,FALSE)</f>
        <v>#N/A</v>
      </c>
      <c r="C513" s="185"/>
      <c r="D513" s="187"/>
      <c r="E513" s="173"/>
      <c r="F513" s="182"/>
      <c r="G513" s="185"/>
      <c r="H513" s="185"/>
      <c r="I513" s="192" t="str">
        <f t="shared" si="45"/>
        <v/>
      </c>
      <c r="J513" s="167"/>
      <c r="K513" s="5"/>
      <c r="L513" s="167" t="str">
        <f t="shared" si="47"/>
        <v/>
      </c>
      <c r="M513" s="5" t="e">
        <f t="shared" si="44"/>
        <v>#N/A</v>
      </c>
      <c r="N513" s="3" t="str">
        <f t="shared" si="43"/>
        <v/>
      </c>
    </row>
    <row r="514" spans="1:14" x14ac:dyDescent="0.2">
      <c r="A514" s="182"/>
      <c r="B514" s="204" t="e">
        <f>VLOOKUP(A514,Adr!A:B,2,FALSE)</f>
        <v>#N/A</v>
      </c>
      <c r="C514" s="185"/>
      <c r="D514" s="187"/>
      <c r="E514" s="173"/>
      <c r="F514" s="182"/>
      <c r="G514" s="185"/>
      <c r="H514" s="185"/>
      <c r="I514" s="192" t="str">
        <f t="shared" si="45"/>
        <v/>
      </c>
      <c r="J514" s="167"/>
      <c r="K514" s="5"/>
      <c r="L514" s="167" t="str">
        <f t="shared" si="47"/>
        <v/>
      </c>
      <c r="M514" s="5" t="e">
        <f t="shared" si="44"/>
        <v>#N/A</v>
      </c>
      <c r="N514" s="3" t="str">
        <f t="shared" si="43"/>
        <v/>
      </c>
    </row>
    <row r="515" spans="1:14" x14ac:dyDescent="0.2">
      <c r="A515" s="182"/>
      <c r="B515" s="204" t="e">
        <f>VLOOKUP(A515,Adr!A:B,2,FALSE)</f>
        <v>#N/A</v>
      </c>
      <c r="C515" s="185"/>
      <c r="D515" s="187"/>
      <c r="E515" s="230"/>
      <c r="F515" s="182"/>
      <c r="G515" s="185"/>
      <c r="H515" s="185"/>
      <c r="I515" s="192" t="str">
        <f t="shared" si="45"/>
        <v/>
      </c>
      <c r="J515" s="167"/>
      <c r="K515" s="5"/>
      <c r="L515" s="167" t="str">
        <f t="shared" si="47"/>
        <v/>
      </c>
      <c r="M515" s="5" t="e">
        <f t="shared" si="44"/>
        <v>#N/A</v>
      </c>
      <c r="N515" s="3" t="str">
        <f t="shared" si="43"/>
        <v/>
      </c>
    </row>
    <row r="516" spans="1:14" x14ac:dyDescent="0.2">
      <c r="A516" s="198"/>
      <c r="B516" s="204" t="e">
        <f>VLOOKUP(A516,Adr!A:B,2,FALSE)</f>
        <v>#N/A</v>
      </c>
      <c r="C516" s="169"/>
      <c r="D516" s="172"/>
      <c r="E516" s="173"/>
      <c r="F516" s="166"/>
      <c r="G516" s="169"/>
      <c r="H516" s="169"/>
      <c r="I516" s="192" t="str">
        <f t="shared" si="45"/>
        <v/>
      </c>
      <c r="J516" s="167"/>
      <c r="K516" s="5"/>
      <c r="L516" s="167" t="str">
        <f t="shared" si="47"/>
        <v/>
      </c>
      <c r="M516" s="5" t="e">
        <f t="shared" si="44"/>
        <v>#N/A</v>
      </c>
      <c r="N516" s="3" t="str">
        <f t="shared" ref="N516:N579" si="48">+I516&amp;H516</f>
        <v/>
      </c>
    </row>
    <row r="517" spans="1:14" x14ac:dyDescent="0.2">
      <c r="A517" s="166"/>
      <c r="B517" s="204" t="e">
        <f>VLOOKUP(A517,Adr!A:B,2,FALSE)</f>
        <v>#N/A</v>
      </c>
      <c r="C517" s="196"/>
      <c r="D517" s="186"/>
      <c r="E517" s="173"/>
      <c r="F517" s="166"/>
      <c r="G517" s="169"/>
      <c r="H517" s="169"/>
      <c r="I517" s="192" t="str">
        <f t="shared" si="45"/>
        <v/>
      </c>
      <c r="J517" s="167"/>
      <c r="K517" s="5"/>
      <c r="L517" s="167" t="str">
        <f t="shared" si="47"/>
        <v/>
      </c>
      <c r="M517" s="5" t="e">
        <f t="shared" si="44"/>
        <v>#N/A</v>
      </c>
      <c r="N517" s="3" t="str">
        <f t="shared" si="48"/>
        <v/>
      </c>
    </row>
    <row r="518" spans="1:14" x14ac:dyDescent="0.2">
      <c r="A518" s="166"/>
      <c r="B518" s="204" t="e">
        <f>VLOOKUP(A518,Adr!A:B,2,FALSE)</f>
        <v>#N/A</v>
      </c>
      <c r="C518" s="197"/>
      <c r="D518" s="191"/>
      <c r="E518" s="173"/>
      <c r="F518" s="166"/>
      <c r="G518" s="169"/>
      <c r="H518" s="169"/>
      <c r="I518" s="192" t="str">
        <f t="shared" si="45"/>
        <v/>
      </c>
      <c r="J518" s="167"/>
      <c r="K518" s="5"/>
      <c r="L518" s="167" t="str">
        <f t="shared" si="47"/>
        <v/>
      </c>
      <c r="M518" s="5" t="e">
        <f t="shared" si="44"/>
        <v>#N/A</v>
      </c>
      <c r="N518" s="3" t="str">
        <f t="shared" si="48"/>
        <v/>
      </c>
    </row>
    <row r="519" spans="1:14" x14ac:dyDescent="0.2">
      <c r="A519" s="198"/>
      <c r="B519" s="204" t="e">
        <f>VLOOKUP(A519,Adr!A:B,2,FALSE)</f>
        <v>#N/A</v>
      </c>
      <c r="C519" s="169"/>
      <c r="D519" s="172"/>
      <c r="E519" s="173"/>
      <c r="F519" s="166"/>
      <c r="G519" s="169"/>
      <c r="H519" s="169"/>
      <c r="I519" s="192" t="str">
        <f t="shared" si="45"/>
        <v/>
      </c>
      <c r="J519" s="167"/>
      <c r="K519" s="5"/>
      <c r="L519" s="167" t="str">
        <f t="shared" si="47"/>
        <v/>
      </c>
      <c r="M519" s="5" t="e">
        <f t="shared" si="44"/>
        <v>#N/A</v>
      </c>
      <c r="N519" s="3" t="str">
        <f t="shared" si="48"/>
        <v/>
      </c>
    </row>
    <row r="520" spans="1:14" x14ac:dyDescent="0.2">
      <c r="A520" s="166"/>
      <c r="B520" s="204" t="e">
        <f>VLOOKUP(A520,Adr!A:B,2,FALSE)</f>
        <v>#N/A</v>
      </c>
      <c r="C520" s="197"/>
      <c r="D520" s="191"/>
      <c r="E520" s="173"/>
      <c r="F520" s="166"/>
      <c r="G520" s="169"/>
      <c r="H520" s="169"/>
      <c r="I520" s="192" t="str">
        <f t="shared" si="45"/>
        <v/>
      </c>
      <c r="J520" s="167"/>
      <c r="K520" s="5"/>
      <c r="L520" s="167" t="str">
        <f t="shared" si="47"/>
        <v/>
      </c>
      <c r="M520" s="5" t="e">
        <f t="shared" si="44"/>
        <v>#N/A</v>
      </c>
      <c r="N520" s="3" t="str">
        <f t="shared" si="48"/>
        <v/>
      </c>
    </row>
    <row r="521" spans="1:14" x14ac:dyDescent="0.2">
      <c r="A521" s="166"/>
      <c r="B521" s="204" t="e">
        <f>VLOOKUP(A521,Adr!A:B,2,FALSE)</f>
        <v>#N/A</v>
      </c>
      <c r="C521" s="197"/>
      <c r="D521" s="187"/>
      <c r="E521" s="173"/>
      <c r="F521" s="166"/>
      <c r="G521" s="169"/>
      <c r="H521" s="169"/>
      <c r="I521" s="192" t="str">
        <f t="shared" si="45"/>
        <v/>
      </c>
      <c r="J521" s="167"/>
      <c r="K521" s="5"/>
      <c r="L521" s="167" t="str">
        <f t="shared" si="47"/>
        <v/>
      </c>
      <c r="M521" s="5" t="e">
        <f t="shared" si="44"/>
        <v>#N/A</v>
      </c>
      <c r="N521" s="3" t="str">
        <f t="shared" si="48"/>
        <v/>
      </c>
    </row>
    <row r="522" spans="1:14" x14ac:dyDescent="0.2">
      <c r="A522" s="198"/>
      <c r="B522" s="204" t="e">
        <f>VLOOKUP(A522,Adr!A:B,2,FALSE)</f>
        <v>#N/A</v>
      </c>
      <c r="C522" s="169"/>
      <c r="D522" s="172"/>
      <c r="E522" s="173"/>
      <c r="F522" s="166"/>
      <c r="G522" s="169"/>
      <c r="H522" s="169"/>
      <c r="I522" s="192" t="str">
        <f t="shared" si="45"/>
        <v/>
      </c>
      <c r="J522" s="167"/>
      <c r="K522" s="5"/>
      <c r="L522" s="167" t="str">
        <f t="shared" si="47"/>
        <v/>
      </c>
      <c r="M522" s="5" t="e">
        <f t="shared" si="44"/>
        <v>#N/A</v>
      </c>
      <c r="N522" s="3" t="str">
        <f t="shared" si="48"/>
        <v/>
      </c>
    </row>
    <row r="523" spans="1:14" x14ac:dyDescent="0.2">
      <c r="A523" s="166"/>
      <c r="B523" s="204" t="e">
        <f>VLOOKUP(A523,Adr!A:B,2,FALSE)</f>
        <v>#N/A</v>
      </c>
      <c r="C523" s="197"/>
      <c r="D523" s="191"/>
      <c r="E523" s="173"/>
      <c r="F523" s="166"/>
      <c r="G523" s="169"/>
      <c r="H523" s="169"/>
      <c r="I523" s="192" t="str">
        <f t="shared" si="45"/>
        <v/>
      </c>
      <c r="J523" s="167"/>
      <c r="K523" s="5"/>
      <c r="L523" s="167" t="str">
        <f t="shared" si="47"/>
        <v/>
      </c>
      <c r="M523" s="5" t="e">
        <f t="shared" si="44"/>
        <v>#N/A</v>
      </c>
      <c r="N523" s="3" t="str">
        <f t="shared" si="48"/>
        <v/>
      </c>
    </row>
    <row r="524" spans="1:14" x14ac:dyDescent="0.2">
      <c r="A524" s="166"/>
      <c r="B524" s="204" t="e">
        <f>VLOOKUP(A524,Adr!A:B,2,FALSE)</f>
        <v>#N/A</v>
      </c>
      <c r="C524" s="197"/>
      <c r="D524" s="191"/>
      <c r="E524" s="173"/>
      <c r="F524" s="166"/>
      <c r="G524" s="169"/>
      <c r="H524" s="169"/>
      <c r="I524" s="192" t="str">
        <f t="shared" si="45"/>
        <v/>
      </c>
      <c r="J524" s="167"/>
      <c r="K524" s="5"/>
      <c r="L524" s="167" t="str">
        <f t="shared" si="47"/>
        <v/>
      </c>
      <c r="M524" s="5" t="e">
        <f t="shared" si="44"/>
        <v>#N/A</v>
      </c>
      <c r="N524" s="3" t="str">
        <f t="shared" si="48"/>
        <v/>
      </c>
    </row>
    <row r="525" spans="1:14" x14ac:dyDescent="0.2">
      <c r="A525" s="166"/>
      <c r="B525" s="204" t="e">
        <f>VLOOKUP(A525,Adr!A:B,2,FALSE)</f>
        <v>#N/A</v>
      </c>
      <c r="C525" s="197"/>
      <c r="D525" s="191"/>
      <c r="E525" s="173"/>
      <c r="F525" s="166"/>
      <c r="G525" s="169"/>
      <c r="H525" s="169"/>
      <c r="I525" s="192" t="str">
        <f t="shared" si="45"/>
        <v/>
      </c>
      <c r="J525" s="167"/>
      <c r="K525" s="5"/>
      <c r="L525" s="167" t="str">
        <f t="shared" si="47"/>
        <v/>
      </c>
      <c r="M525" s="5" t="e">
        <f t="shared" ref="M525:M588" si="49">B525&amp;F525&amp;H525&amp;C525</f>
        <v>#N/A</v>
      </c>
      <c r="N525" s="3" t="str">
        <f t="shared" si="48"/>
        <v/>
      </c>
    </row>
    <row r="526" spans="1:14" x14ac:dyDescent="0.2">
      <c r="A526" s="166"/>
      <c r="B526" s="204" t="e">
        <f>VLOOKUP(A526,Adr!A:B,2,FALSE)</f>
        <v>#N/A</v>
      </c>
      <c r="C526" s="197"/>
      <c r="D526" s="191"/>
      <c r="E526" s="173"/>
      <c r="F526" s="166"/>
      <c r="G526" s="169"/>
      <c r="H526" s="169"/>
      <c r="I526" s="192" t="str">
        <f t="shared" si="45"/>
        <v/>
      </c>
      <c r="J526" s="167"/>
      <c r="K526" s="5"/>
      <c r="L526" s="167" t="str">
        <f t="shared" si="47"/>
        <v/>
      </c>
      <c r="M526" s="5" t="e">
        <f t="shared" si="49"/>
        <v>#N/A</v>
      </c>
      <c r="N526" s="3" t="str">
        <f t="shared" si="48"/>
        <v/>
      </c>
    </row>
    <row r="527" spans="1:14" x14ac:dyDescent="0.2">
      <c r="A527" s="166"/>
      <c r="B527" s="204" t="e">
        <f>VLOOKUP(A527,Adr!A:B,2,FALSE)</f>
        <v>#N/A</v>
      </c>
      <c r="C527" s="197"/>
      <c r="D527" s="191"/>
      <c r="E527" s="173"/>
      <c r="F527" s="166"/>
      <c r="G527" s="169"/>
      <c r="H527" s="169"/>
      <c r="I527" s="192" t="str">
        <f t="shared" si="45"/>
        <v/>
      </c>
      <c r="J527" s="167"/>
      <c r="K527" s="5"/>
      <c r="L527" s="167" t="str">
        <f t="shared" si="47"/>
        <v/>
      </c>
      <c r="M527" s="5" t="e">
        <f t="shared" si="49"/>
        <v>#N/A</v>
      </c>
      <c r="N527" s="3" t="str">
        <f t="shared" si="48"/>
        <v/>
      </c>
    </row>
    <row r="528" spans="1:14" x14ac:dyDescent="0.2">
      <c r="A528" s="198"/>
      <c r="B528" s="204" t="e">
        <f>VLOOKUP(A528,Adr!A:B,2,FALSE)</f>
        <v>#N/A</v>
      </c>
      <c r="C528" s="169"/>
      <c r="D528" s="172"/>
      <c r="E528" s="173"/>
      <c r="F528" s="166"/>
      <c r="G528" s="169"/>
      <c r="H528" s="169"/>
      <c r="I528" s="192" t="str">
        <f t="shared" si="45"/>
        <v/>
      </c>
      <c r="J528" s="167"/>
      <c r="K528" s="5"/>
      <c r="L528" s="167" t="str">
        <f t="shared" si="47"/>
        <v/>
      </c>
      <c r="M528" s="5" t="e">
        <f t="shared" si="49"/>
        <v>#N/A</v>
      </c>
      <c r="N528" s="3" t="str">
        <f t="shared" si="48"/>
        <v/>
      </c>
    </row>
    <row r="529" spans="1:14" x14ac:dyDescent="0.2">
      <c r="A529" s="182"/>
      <c r="B529" s="204" t="e">
        <f>VLOOKUP(A529,Adr!A:B,2,FALSE)</f>
        <v>#N/A</v>
      </c>
      <c r="C529" s="185"/>
      <c r="D529" s="187"/>
      <c r="E529" s="230"/>
      <c r="F529" s="182"/>
      <c r="G529" s="185"/>
      <c r="H529" s="185"/>
      <c r="I529" s="192" t="str">
        <f t="shared" si="45"/>
        <v/>
      </c>
      <c r="J529" s="167"/>
      <c r="K529" s="5"/>
      <c r="L529" s="167" t="str">
        <f t="shared" si="47"/>
        <v/>
      </c>
      <c r="M529" s="5" t="e">
        <f t="shared" si="49"/>
        <v>#N/A</v>
      </c>
      <c r="N529" s="3" t="str">
        <f t="shared" si="48"/>
        <v/>
      </c>
    </row>
    <row r="530" spans="1:14" x14ac:dyDescent="0.2">
      <c r="A530" s="166"/>
      <c r="B530" s="204" t="e">
        <f>VLOOKUP(A530,Adr!A:B,2,FALSE)</f>
        <v>#N/A</v>
      </c>
      <c r="C530" s="196"/>
      <c r="D530" s="186"/>
      <c r="E530" s="173"/>
      <c r="F530" s="166"/>
      <c r="G530" s="169"/>
      <c r="H530" s="169"/>
      <c r="I530" s="192" t="str">
        <f t="shared" si="45"/>
        <v/>
      </c>
      <c r="J530" s="167"/>
      <c r="K530" s="5"/>
      <c r="L530" s="167" t="str">
        <f t="shared" si="47"/>
        <v/>
      </c>
      <c r="M530" s="5" t="e">
        <f t="shared" si="49"/>
        <v>#N/A</v>
      </c>
      <c r="N530" s="3" t="str">
        <f t="shared" si="48"/>
        <v/>
      </c>
    </row>
    <row r="531" spans="1:14" x14ac:dyDescent="0.2">
      <c r="A531" s="166"/>
      <c r="B531" s="204" t="e">
        <f>VLOOKUP(A531,Adr!A:B,2,FALSE)</f>
        <v>#N/A</v>
      </c>
      <c r="C531" s="196"/>
      <c r="D531" s="186"/>
      <c r="E531" s="173"/>
      <c r="F531" s="166"/>
      <c r="G531" s="169"/>
      <c r="H531" s="169"/>
      <c r="I531" s="192" t="str">
        <f t="shared" si="45"/>
        <v/>
      </c>
      <c r="J531" s="167"/>
      <c r="K531" s="5"/>
      <c r="L531" s="167" t="str">
        <f t="shared" si="47"/>
        <v/>
      </c>
      <c r="M531" s="5" t="e">
        <f t="shared" si="49"/>
        <v>#N/A</v>
      </c>
      <c r="N531" s="3" t="str">
        <f t="shared" si="48"/>
        <v/>
      </c>
    </row>
    <row r="532" spans="1:14" x14ac:dyDescent="0.2">
      <c r="A532" s="166"/>
      <c r="B532" s="204" t="e">
        <f>VLOOKUP(A532,Adr!A:B,2,FALSE)</f>
        <v>#N/A</v>
      </c>
      <c r="C532" s="196"/>
      <c r="D532" s="187"/>
      <c r="E532" s="173"/>
      <c r="F532" s="166"/>
      <c r="G532" s="169"/>
      <c r="H532" s="169"/>
      <c r="I532" s="192" t="str">
        <f t="shared" si="45"/>
        <v/>
      </c>
      <c r="J532" s="167"/>
      <c r="K532" s="5"/>
      <c r="L532" s="167" t="str">
        <f t="shared" si="47"/>
        <v/>
      </c>
      <c r="M532" s="5" t="e">
        <f t="shared" si="49"/>
        <v>#N/A</v>
      </c>
      <c r="N532" s="3" t="str">
        <f t="shared" si="48"/>
        <v/>
      </c>
    </row>
    <row r="533" spans="1:14" x14ac:dyDescent="0.2">
      <c r="A533" s="166"/>
      <c r="B533" s="204" t="e">
        <f>VLOOKUP(A533,Adr!A:B,2,FALSE)</f>
        <v>#N/A</v>
      </c>
      <c r="C533" s="190"/>
      <c r="D533" s="172"/>
      <c r="E533" s="173"/>
      <c r="F533" s="166"/>
      <c r="G533" s="169"/>
      <c r="H533" s="169"/>
      <c r="I533" s="192" t="str">
        <f t="shared" si="45"/>
        <v/>
      </c>
      <c r="J533" s="167"/>
      <c r="K533" s="5"/>
      <c r="L533" s="167" t="str">
        <f t="shared" si="47"/>
        <v/>
      </c>
      <c r="M533" s="5" t="e">
        <f t="shared" si="49"/>
        <v>#N/A</v>
      </c>
      <c r="N533" s="3" t="str">
        <f t="shared" si="48"/>
        <v/>
      </c>
    </row>
    <row r="534" spans="1:14" x14ac:dyDescent="0.2">
      <c r="A534" s="166"/>
      <c r="B534" s="204" t="e">
        <f>VLOOKUP(A534,Adr!A:B,2,FALSE)</f>
        <v>#N/A</v>
      </c>
      <c r="C534" s="196"/>
      <c r="D534" s="172"/>
      <c r="E534" s="173"/>
      <c r="F534" s="166"/>
      <c r="G534" s="169"/>
      <c r="H534" s="169"/>
      <c r="I534" s="192" t="str">
        <f t="shared" si="45"/>
        <v/>
      </c>
      <c r="J534" s="167"/>
      <c r="K534" s="5"/>
      <c r="L534" s="167" t="str">
        <f t="shared" si="47"/>
        <v/>
      </c>
      <c r="M534" s="5" t="e">
        <f t="shared" si="49"/>
        <v>#N/A</v>
      </c>
      <c r="N534" s="3" t="str">
        <f t="shared" si="48"/>
        <v/>
      </c>
    </row>
    <row r="535" spans="1:14" x14ac:dyDescent="0.2">
      <c r="A535" s="166"/>
      <c r="B535" s="204" t="e">
        <f>VLOOKUP(A535,Adr!A:B,2,FALSE)</f>
        <v>#N/A</v>
      </c>
      <c r="C535" s="190"/>
      <c r="D535" s="172"/>
      <c r="E535" s="173"/>
      <c r="F535" s="166"/>
      <c r="G535" s="169"/>
      <c r="H535" s="169"/>
      <c r="I535" s="192" t="str">
        <f t="shared" si="45"/>
        <v/>
      </c>
      <c r="J535" s="167"/>
      <c r="K535" s="5"/>
      <c r="L535" s="167" t="str">
        <f t="shared" si="47"/>
        <v/>
      </c>
      <c r="M535" s="5" t="e">
        <f t="shared" si="49"/>
        <v>#N/A</v>
      </c>
      <c r="N535" s="3" t="str">
        <f t="shared" si="48"/>
        <v/>
      </c>
    </row>
    <row r="536" spans="1:14" x14ac:dyDescent="0.2">
      <c r="A536" s="166"/>
      <c r="B536" s="204" t="e">
        <f>VLOOKUP(A536,Adr!A:B,2,FALSE)</f>
        <v>#N/A</v>
      </c>
      <c r="C536" s="190"/>
      <c r="D536" s="172"/>
      <c r="E536" s="173"/>
      <c r="F536" s="166"/>
      <c r="G536" s="169"/>
      <c r="H536" s="169"/>
      <c r="I536" s="192" t="str">
        <f t="shared" si="45"/>
        <v/>
      </c>
      <c r="J536" s="167"/>
      <c r="K536" s="5"/>
      <c r="L536" s="167" t="str">
        <f t="shared" si="47"/>
        <v/>
      </c>
      <c r="M536" s="5" t="e">
        <f t="shared" si="49"/>
        <v>#N/A</v>
      </c>
      <c r="N536" s="3" t="str">
        <f t="shared" si="48"/>
        <v/>
      </c>
    </row>
    <row r="537" spans="1:14" x14ac:dyDescent="0.2">
      <c r="A537" s="166"/>
      <c r="B537" s="204" t="e">
        <f>VLOOKUP(A537,Adr!A:B,2,FALSE)</f>
        <v>#N/A</v>
      </c>
      <c r="C537" s="196"/>
      <c r="D537" s="187"/>
      <c r="E537" s="173"/>
      <c r="F537" s="166"/>
      <c r="G537" s="169"/>
      <c r="H537" s="169"/>
      <c r="I537" s="192" t="str">
        <f t="shared" si="45"/>
        <v/>
      </c>
      <c r="J537" s="167"/>
      <c r="K537" s="5"/>
      <c r="L537" s="167" t="str">
        <f t="shared" si="47"/>
        <v/>
      </c>
      <c r="M537" s="5" t="e">
        <f t="shared" si="49"/>
        <v>#N/A</v>
      </c>
      <c r="N537" s="3" t="str">
        <f t="shared" si="48"/>
        <v/>
      </c>
    </row>
    <row r="538" spans="1:14" x14ac:dyDescent="0.2">
      <c r="A538" s="166"/>
      <c r="B538" s="204" t="e">
        <f>VLOOKUP(A538,Adr!A:B,2,FALSE)</f>
        <v>#N/A</v>
      </c>
      <c r="C538" s="196"/>
      <c r="D538" s="187"/>
      <c r="E538" s="173"/>
      <c r="F538" s="166"/>
      <c r="G538" s="169"/>
      <c r="H538" s="169"/>
      <c r="I538" s="192" t="str">
        <f t="shared" si="45"/>
        <v/>
      </c>
      <c r="J538" s="167"/>
      <c r="K538" s="5"/>
      <c r="L538" s="167" t="str">
        <f t="shared" si="47"/>
        <v/>
      </c>
      <c r="M538" s="5" t="e">
        <f t="shared" si="49"/>
        <v>#N/A</v>
      </c>
      <c r="N538" s="3" t="str">
        <f t="shared" si="48"/>
        <v/>
      </c>
    </row>
    <row r="539" spans="1:14" x14ac:dyDescent="0.2">
      <c r="A539" s="166"/>
      <c r="B539" s="204" t="e">
        <f>VLOOKUP(A539,Adr!A:B,2,FALSE)</f>
        <v>#N/A</v>
      </c>
      <c r="C539" s="185"/>
      <c r="D539" s="187"/>
      <c r="E539" s="173"/>
      <c r="F539" s="182"/>
      <c r="G539" s="185"/>
      <c r="H539" s="185"/>
      <c r="I539" s="192" t="str">
        <f t="shared" si="45"/>
        <v/>
      </c>
      <c r="J539" s="167"/>
      <c r="K539" s="5"/>
      <c r="L539" s="167" t="str">
        <f t="shared" si="47"/>
        <v/>
      </c>
      <c r="M539" s="5" t="e">
        <f t="shared" si="49"/>
        <v>#N/A</v>
      </c>
      <c r="N539" s="3" t="str">
        <f t="shared" si="48"/>
        <v/>
      </c>
    </row>
    <row r="540" spans="1:14" x14ac:dyDescent="0.2">
      <c r="A540" s="166"/>
      <c r="B540" s="204" t="e">
        <f>VLOOKUP(A540,Adr!A:B,2,FALSE)</f>
        <v>#N/A</v>
      </c>
      <c r="C540" s="197"/>
      <c r="D540" s="191"/>
      <c r="E540" s="173"/>
      <c r="F540" s="182"/>
      <c r="G540" s="185"/>
      <c r="H540" s="185"/>
      <c r="I540" s="192" t="str">
        <f t="shared" si="45"/>
        <v/>
      </c>
      <c r="J540" s="167"/>
      <c r="K540" s="5"/>
      <c r="L540" s="167" t="str">
        <f t="shared" si="47"/>
        <v/>
      </c>
      <c r="M540" s="5" t="e">
        <f t="shared" si="49"/>
        <v>#N/A</v>
      </c>
      <c r="N540" s="3" t="str">
        <f t="shared" si="48"/>
        <v/>
      </c>
    </row>
    <row r="541" spans="1:14" x14ac:dyDescent="0.2">
      <c r="A541" s="166"/>
      <c r="B541" s="204" t="e">
        <f>VLOOKUP(A541,Adr!A:B,2,FALSE)</f>
        <v>#N/A</v>
      </c>
      <c r="C541" s="185"/>
      <c r="D541" s="187"/>
      <c r="E541" s="173"/>
      <c r="F541" s="182"/>
      <c r="G541" s="185"/>
      <c r="H541" s="185"/>
      <c r="I541" s="192" t="str">
        <f t="shared" si="45"/>
        <v/>
      </c>
      <c r="J541" s="167"/>
      <c r="K541" s="5"/>
      <c r="L541" s="167" t="str">
        <f t="shared" si="47"/>
        <v/>
      </c>
      <c r="M541" s="5" t="e">
        <f t="shared" si="49"/>
        <v>#N/A</v>
      </c>
      <c r="N541" s="3" t="str">
        <f t="shared" si="48"/>
        <v/>
      </c>
    </row>
    <row r="542" spans="1:14" x14ac:dyDescent="0.2">
      <c r="A542" s="182"/>
      <c r="B542" s="204" t="e">
        <f>VLOOKUP(A542,Adr!A:B,2,FALSE)</f>
        <v>#N/A</v>
      </c>
      <c r="C542" s="185"/>
      <c r="D542" s="187"/>
      <c r="E542" s="230"/>
      <c r="F542" s="182"/>
      <c r="G542" s="185"/>
      <c r="H542" s="185"/>
      <c r="I542" s="192" t="str">
        <f t="shared" ref="I542:I605" si="50">A542&amp;F542</f>
        <v/>
      </c>
      <c r="J542" s="167"/>
      <c r="K542" s="5"/>
      <c r="L542" s="167" t="str">
        <f t="shared" ref="L542:L605" si="51">A542&amp;G542&amp;H542</f>
        <v/>
      </c>
      <c r="M542" s="5" t="e">
        <f t="shared" si="49"/>
        <v>#N/A</v>
      </c>
      <c r="N542" s="3" t="str">
        <f t="shared" si="48"/>
        <v/>
      </c>
    </row>
    <row r="543" spans="1:14" x14ac:dyDescent="0.2">
      <c r="A543" s="166"/>
      <c r="B543" s="204" t="e">
        <f>VLOOKUP(A543,Adr!A:B,2,FALSE)</f>
        <v>#N/A</v>
      </c>
      <c r="C543" s="196"/>
      <c r="D543" s="186"/>
      <c r="E543" s="173"/>
      <c r="F543" s="166"/>
      <c r="G543" s="169"/>
      <c r="H543" s="169"/>
      <c r="I543" s="192" t="str">
        <f t="shared" si="50"/>
        <v/>
      </c>
      <c r="J543" s="167"/>
      <c r="K543" s="5"/>
      <c r="L543" s="167" t="str">
        <f t="shared" si="51"/>
        <v/>
      </c>
      <c r="M543" s="5" t="e">
        <f t="shared" si="49"/>
        <v>#N/A</v>
      </c>
      <c r="N543" s="3" t="str">
        <f t="shared" si="48"/>
        <v/>
      </c>
    </row>
    <row r="544" spans="1:14" x14ac:dyDescent="0.2">
      <c r="A544" s="166"/>
      <c r="B544" s="204" t="e">
        <f>VLOOKUP(A544,Adr!A:B,2,FALSE)</f>
        <v>#N/A</v>
      </c>
      <c r="C544" s="196"/>
      <c r="D544" s="186"/>
      <c r="E544" s="173"/>
      <c r="F544" s="166"/>
      <c r="G544" s="169"/>
      <c r="H544" s="169"/>
      <c r="I544" s="192" t="str">
        <f t="shared" si="50"/>
        <v/>
      </c>
      <c r="J544" s="167"/>
      <c r="K544" s="5"/>
      <c r="L544" s="167" t="str">
        <f t="shared" si="51"/>
        <v/>
      </c>
      <c r="M544" s="5" t="e">
        <f t="shared" si="49"/>
        <v>#N/A</v>
      </c>
      <c r="N544" s="3" t="str">
        <f t="shared" si="48"/>
        <v/>
      </c>
    </row>
    <row r="545" spans="1:14" x14ac:dyDescent="0.2">
      <c r="A545" s="166"/>
      <c r="B545" s="204" t="e">
        <f>VLOOKUP(A545,Adr!A:B,2,FALSE)</f>
        <v>#N/A</v>
      </c>
      <c r="C545" s="196"/>
      <c r="D545" s="186"/>
      <c r="E545" s="173"/>
      <c r="F545" s="166"/>
      <c r="G545" s="169"/>
      <c r="H545" s="169"/>
      <c r="I545" s="192" t="str">
        <f t="shared" si="50"/>
        <v/>
      </c>
      <c r="J545" s="167"/>
      <c r="K545" s="5"/>
      <c r="L545" s="167" t="str">
        <f t="shared" si="51"/>
        <v/>
      </c>
      <c r="M545" s="5" t="e">
        <f t="shared" si="49"/>
        <v>#N/A</v>
      </c>
      <c r="N545" s="3" t="str">
        <f t="shared" si="48"/>
        <v/>
      </c>
    </row>
    <row r="546" spans="1:14" x14ac:dyDescent="0.2">
      <c r="A546" s="166"/>
      <c r="B546" s="204" t="e">
        <f>VLOOKUP(A546,Adr!A:B,2,FALSE)</f>
        <v>#N/A</v>
      </c>
      <c r="C546" s="196"/>
      <c r="D546" s="186"/>
      <c r="E546" s="173"/>
      <c r="F546" s="166"/>
      <c r="G546" s="169"/>
      <c r="H546" s="169"/>
      <c r="I546" s="192" t="str">
        <f t="shared" si="50"/>
        <v/>
      </c>
      <c r="J546" s="167"/>
      <c r="K546" s="5"/>
      <c r="L546" s="167" t="str">
        <f t="shared" si="51"/>
        <v/>
      </c>
      <c r="M546" s="5" t="e">
        <f t="shared" si="49"/>
        <v>#N/A</v>
      </c>
      <c r="N546" s="3" t="str">
        <f t="shared" si="48"/>
        <v/>
      </c>
    </row>
    <row r="547" spans="1:14" x14ac:dyDescent="0.2">
      <c r="A547" s="166"/>
      <c r="B547" s="204" t="e">
        <f>VLOOKUP(A547,Adr!A:B,2,FALSE)</f>
        <v>#N/A</v>
      </c>
      <c r="C547" s="190"/>
      <c r="D547" s="172"/>
      <c r="E547" s="173"/>
      <c r="F547" s="166"/>
      <c r="G547" s="169"/>
      <c r="H547" s="169"/>
      <c r="I547" s="192" t="str">
        <f t="shared" si="50"/>
        <v/>
      </c>
      <c r="J547" s="167"/>
      <c r="K547" s="5"/>
      <c r="L547" s="167" t="str">
        <f t="shared" si="51"/>
        <v/>
      </c>
      <c r="M547" s="5" t="e">
        <f t="shared" si="49"/>
        <v>#N/A</v>
      </c>
      <c r="N547" s="3" t="str">
        <f t="shared" si="48"/>
        <v/>
      </c>
    </row>
    <row r="548" spans="1:14" x14ac:dyDescent="0.2">
      <c r="A548" s="182"/>
      <c r="B548" s="204" t="e">
        <f>VLOOKUP(A548,Adr!A:B,2,FALSE)</f>
        <v>#N/A</v>
      </c>
      <c r="C548" s="185"/>
      <c r="D548" s="187"/>
      <c r="E548" s="230"/>
      <c r="F548" s="182"/>
      <c r="G548" s="185"/>
      <c r="H548" s="185"/>
      <c r="I548" s="192" t="str">
        <f t="shared" si="50"/>
        <v/>
      </c>
      <c r="J548" s="167"/>
      <c r="K548" s="5"/>
      <c r="L548" s="167" t="str">
        <f t="shared" si="51"/>
        <v/>
      </c>
      <c r="M548" s="5" t="e">
        <f t="shared" si="49"/>
        <v>#N/A</v>
      </c>
      <c r="N548" s="3" t="str">
        <f t="shared" si="48"/>
        <v/>
      </c>
    </row>
    <row r="549" spans="1:14" x14ac:dyDescent="0.2">
      <c r="A549" s="166"/>
      <c r="B549" s="204" t="e">
        <f>VLOOKUP(A549,Adr!A:B,2,FALSE)</f>
        <v>#N/A</v>
      </c>
      <c r="C549" s="196"/>
      <c r="D549" s="186"/>
      <c r="E549" s="173"/>
      <c r="F549" s="166"/>
      <c r="G549" s="169"/>
      <c r="H549" s="169"/>
      <c r="I549" s="192" t="str">
        <f t="shared" si="50"/>
        <v/>
      </c>
      <c r="J549" s="167"/>
      <c r="K549" s="5"/>
      <c r="L549" s="167" t="str">
        <f t="shared" si="51"/>
        <v/>
      </c>
      <c r="M549" s="5" t="e">
        <f t="shared" si="49"/>
        <v>#N/A</v>
      </c>
      <c r="N549" s="3" t="str">
        <f t="shared" si="48"/>
        <v/>
      </c>
    </row>
    <row r="550" spans="1:14" x14ac:dyDescent="0.2">
      <c r="A550" s="166"/>
      <c r="B550" s="204" t="e">
        <f>VLOOKUP(A550,Adr!A:B,2,FALSE)</f>
        <v>#N/A</v>
      </c>
      <c r="C550" s="196"/>
      <c r="D550" s="186"/>
      <c r="E550" s="173"/>
      <c r="F550" s="166"/>
      <c r="G550" s="169"/>
      <c r="H550" s="169"/>
      <c r="I550" s="192" t="str">
        <f t="shared" si="50"/>
        <v/>
      </c>
      <c r="J550" s="167"/>
      <c r="K550" s="5"/>
      <c r="L550" s="167" t="str">
        <f t="shared" si="51"/>
        <v/>
      </c>
      <c r="M550" s="5" t="e">
        <f t="shared" si="49"/>
        <v>#N/A</v>
      </c>
      <c r="N550" s="3" t="str">
        <f t="shared" si="48"/>
        <v/>
      </c>
    </row>
    <row r="551" spans="1:14" x14ac:dyDescent="0.2">
      <c r="A551" s="166"/>
      <c r="B551" s="204" t="e">
        <f>VLOOKUP(A551,Adr!A:B,2,FALSE)</f>
        <v>#N/A</v>
      </c>
      <c r="C551" s="196"/>
      <c r="D551" s="186"/>
      <c r="E551" s="173"/>
      <c r="F551" s="166"/>
      <c r="G551" s="169"/>
      <c r="H551" s="169"/>
      <c r="I551" s="192" t="str">
        <f t="shared" si="50"/>
        <v/>
      </c>
      <c r="J551" s="167"/>
      <c r="K551" s="5"/>
      <c r="L551" s="167" t="str">
        <f t="shared" si="51"/>
        <v/>
      </c>
      <c r="M551" s="5" t="e">
        <f t="shared" si="49"/>
        <v>#N/A</v>
      </c>
      <c r="N551" s="3" t="str">
        <f t="shared" si="48"/>
        <v/>
      </c>
    </row>
    <row r="552" spans="1:14" x14ac:dyDescent="0.2">
      <c r="A552" s="166"/>
      <c r="B552" s="204" t="e">
        <f>VLOOKUP(A552,Adr!A:B,2,FALSE)</f>
        <v>#N/A</v>
      </c>
      <c r="C552" s="196"/>
      <c r="D552" s="186"/>
      <c r="E552" s="173"/>
      <c r="F552" s="166"/>
      <c r="G552" s="169"/>
      <c r="H552" s="169"/>
      <c r="I552" s="192" t="str">
        <f t="shared" si="50"/>
        <v/>
      </c>
      <c r="J552" s="167"/>
      <c r="K552" s="5"/>
      <c r="L552" s="167" t="str">
        <f t="shared" si="51"/>
        <v/>
      </c>
      <c r="M552" s="5" t="e">
        <f t="shared" si="49"/>
        <v>#N/A</v>
      </c>
      <c r="N552" s="3" t="str">
        <f t="shared" si="48"/>
        <v/>
      </c>
    </row>
    <row r="553" spans="1:14" x14ac:dyDescent="0.2">
      <c r="A553" s="182"/>
      <c r="B553" s="204" t="e">
        <f>VLOOKUP(A553,Adr!A:B,2,FALSE)</f>
        <v>#N/A</v>
      </c>
      <c r="C553" s="185"/>
      <c r="D553" s="187"/>
      <c r="E553" s="230"/>
      <c r="F553" s="182"/>
      <c r="G553" s="185"/>
      <c r="H553" s="185"/>
      <c r="I553" s="192" t="str">
        <f t="shared" si="50"/>
        <v/>
      </c>
      <c r="J553" s="167"/>
      <c r="K553" s="5"/>
      <c r="L553" s="167" t="str">
        <f t="shared" si="51"/>
        <v/>
      </c>
      <c r="M553" s="5" t="e">
        <f t="shared" si="49"/>
        <v>#N/A</v>
      </c>
      <c r="N553" s="3" t="str">
        <f t="shared" si="48"/>
        <v/>
      </c>
    </row>
    <row r="554" spans="1:14" x14ac:dyDescent="0.2">
      <c r="A554" s="166"/>
      <c r="B554" s="204" t="e">
        <f>VLOOKUP(A554,Adr!A:B,2,FALSE)</f>
        <v>#N/A</v>
      </c>
      <c r="C554" s="196"/>
      <c r="D554" s="186"/>
      <c r="E554" s="173"/>
      <c r="F554" s="166"/>
      <c r="G554" s="169"/>
      <c r="H554" s="169"/>
      <c r="I554" s="192" t="str">
        <f t="shared" si="50"/>
        <v/>
      </c>
      <c r="J554" s="167"/>
      <c r="K554" s="5"/>
      <c r="L554" s="167" t="str">
        <f t="shared" si="51"/>
        <v/>
      </c>
      <c r="M554" s="5" t="e">
        <f t="shared" si="49"/>
        <v>#N/A</v>
      </c>
      <c r="N554" s="3" t="str">
        <f t="shared" si="48"/>
        <v/>
      </c>
    </row>
    <row r="555" spans="1:14" x14ac:dyDescent="0.2">
      <c r="A555" s="166"/>
      <c r="B555" s="204" t="e">
        <f>VLOOKUP(A555,Adr!A:B,2,FALSE)</f>
        <v>#N/A</v>
      </c>
      <c r="C555" s="196"/>
      <c r="D555" s="186"/>
      <c r="E555" s="173"/>
      <c r="F555" s="166"/>
      <c r="G555" s="169"/>
      <c r="H555" s="169"/>
      <c r="I555" s="192" t="str">
        <f t="shared" si="50"/>
        <v/>
      </c>
      <c r="J555" s="167"/>
      <c r="K555" s="5"/>
      <c r="L555" s="167" t="str">
        <f t="shared" si="51"/>
        <v/>
      </c>
      <c r="M555" s="5" t="e">
        <f t="shared" si="49"/>
        <v>#N/A</v>
      </c>
      <c r="N555" s="3" t="str">
        <f t="shared" si="48"/>
        <v/>
      </c>
    </row>
    <row r="556" spans="1:14" x14ac:dyDescent="0.2">
      <c r="A556" s="166"/>
      <c r="B556" s="204" t="e">
        <f>VLOOKUP(A556,Adr!A:B,2,FALSE)</f>
        <v>#N/A</v>
      </c>
      <c r="C556" s="196"/>
      <c r="D556" s="186"/>
      <c r="E556" s="173"/>
      <c r="F556" s="166"/>
      <c r="G556" s="169"/>
      <c r="H556" s="169"/>
      <c r="I556" s="192" t="str">
        <f t="shared" si="50"/>
        <v/>
      </c>
      <c r="J556" s="167"/>
      <c r="K556" s="5"/>
      <c r="L556" s="167" t="str">
        <f t="shared" si="51"/>
        <v/>
      </c>
      <c r="M556" s="5" t="e">
        <f t="shared" si="49"/>
        <v>#N/A</v>
      </c>
      <c r="N556" s="3" t="str">
        <f t="shared" si="48"/>
        <v/>
      </c>
    </row>
    <row r="557" spans="1:14" x14ac:dyDescent="0.2">
      <c r="A557" s="166"/>
      <c r="B557" s="204" t="e">
        <f>VLOOKUP(A557,Adr!A:B,2,FALSE)</f>
        <v>#N/A</v>
      </c>
      <c r="C557" s="190"/>
      <c r="D557" s="187"/>
      <c r="E557" s="173"/>
      <c r="F557" s="166"/>
      <c r="G557" s="169"/>
      <c r="H557" s="169"/>
      <c r="I557" s="192" t="str">
        <f t="shared" si="50"/>
        <v/>
      </c>
      <c r="J557" s="167"/>
      <c r="K557" s="5"/>
      <c r="L557" s="167" t="str">
        <f t="shared" si="51"/>
        <v/>
      </c>
      <c r="M557" s="5" t="e">
        <f t="shared" si="49"/>
        <v>#N/A</v>
      </c>
      <c r="N557" s="3" t="str">
        <f t="shared" si="48"/>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49"/>
        <v>#N/A</v>
      </c>
      <c r="N558" s="3" t="str">
        <f t="shared" si="48"/>
        <v/>
      </c>
    </row>
    <row r="559" spans="1:14" x14ac:dyDescent="0.2">
      <c r="A559" s="166"/>
      <c r="B559" s="204" t="e">
        <f>VLOOKUP(A559,Adr!A:B,2,FALSE)</f>
        <v>#N/A</v>
      </c>
      <c r="C559" s="190"/>
      <c r="D559" s="172"/>
      <c r="E559" s="173"/>
      <c r="F559" s="166"/>
      <c r="G559" s="169"/>
      <c r="H559" s="169"/>
      <c r="I559" s="192" t="str">
        <f t="shared" si="50"/>
        <v/>
      </c>
      <c r="J559" s="167"/>
      <c r="K559" s="5"/>
      <c r="L559" s="167" t="str">
        <f t="shared" si="51"/>
        <v/>
      </c>
      <c r="M559" s="5" t="e">
        <f t="shared" si="49"/>
        <v>#N/A</v>
      </c>
      <c r="N559" s="3" t="str">
        <f t="shared" si="48"/>
        <v/>
      </c>
    </row>
    <row r="560" spans="1:14" x14ac:dyDescent="0.2">
      <c r="A560" s="166"/>
      <c r="B560" s="204" t="e">
        <f>VLOOKUP(A560,Adr!A:B,2,FALSE)</f>
        <v>#N/A</v>
      </c>
      <c r="C560" s="196"/>
      <c r="D560" s="187"/>
      <c r="E560" s="173"/>
      <c r="F560" s="166"/>
      <c r="G560" s="169"/>
      <c r="H560" s="169"/>
      <c r="I560" s="192" t="str">
        <f t="shared" si="50"/>
        <v/>
      </c>
      <c r="J560" s="167"/>
      <c r="K560" s="5"/>
      <c r="L560" s="167" t="str">
        <f t="shared" si="51"/>
        <v/>
      </c>
      <c r="M560" s="5" t="e">
        <f t="shared" si="49"/>
        <v>#N/A</v>
      </c>
      <c r="N560" s="3" t="str">
        <f t="shared" si="48"/>
        <v/>
      </c>
    </row>
    <row r="561" spans="1:14" x14ac:dyDescent="0.2">
      <c r="A561" s="166"/>
      <c r="B561" s="204" t="e">
        <f>VLOOKUP(A561,Adr!A:B,2,FALSE)</f>
        <v>#N/A</v>
      </c>
      <c r="C561" s="196"/>
      <c r="D561" s="187"/>
      <c r="E561" s="173"/>
      <c r="F561" s="166"/>
      <c r="G561" s="169"/>
      <c r="H561" s="169"/>
      <c r="I561" s="192" t="str">
        <f t="shared" si="50"/>
        <v/>
      </c>
      <c r="J561" s="167"/>
      <c r="K561" s="5"/>
      <c r="L561" s="167" t="str">
        <f t="shared" si="51"/>
        <v/>
      </c>
      <c r="M561" s="5" t="e">
        <f t="shared" si="49"/>
        <v>#N/A</v>
      </c>
      <c r="N561" s="3" t="str">
        <f t="shared" si="48"/>
        <v/>
      </c>
    </row>
    <row r="562" spans="1:14" x14ac:dyDescent="0.2">
      <c r="A562" s="182"/>
      <c r="B562" s="204" t="e">
        <f>VLOOKUP(A562,Adr!A:B,2,FALSE)</f>
        <v>#N/A</v>
      </c>
      <c r="C562" s="185"/>
      <c r="D562" s="187"/>
      <c r="E562" s="230"/>
      <c r="F562" s="182"/>
      <c r="G562" s="185"/>
      <c r="H562" s="185"/>
      <c r="I562" s="192" t="str">
        <f t="shared" si="50"/>
        <v/>
      </c>
      <c r="J562" s="167"/>
      <c r="K562" s="5"/>
      <c r="L562" s="167" t="str">
        <f t="shared" si="51"/>
        <v/>
      </c>
      <c r="M562" s="5" t="e">
        <f t="shared" si="49"/>
        <v>#N/A</v>
      </c>
      <c r="N562" s="3" t="str">
        <f t="shared" si="48"/>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49"/>
        <v>#N/A</v>
      </c>
      <c r="N563" s="3" t="str">
        <f t="shared" si="48"/>
        <v/>
      </c>
    </row>
    <row r="564" spans="1:14" x14ac:dyDescent="0.2">
      <c r="A564" s="166"/>
      <c r="B564" s="204" t="e">
        <f>VLOOKUP(A564,Adr!A:B,2,FALSE)</f>
        <v>#N/A</v>
      </c>
      <c r="C564" s="196"/>
      <c r="D564" s="186"/>
      <c r="E564" s="173"/>
      <c r="F564" s="166"/>
      <c r="G564" s="169"/>
      <c r="H564" s="169"/>
      <c r="I564" s="192" t="str">
        <f t="shared" si="50"/>
        <v/>
      </c>
      <c r="J564" s="167"/>
      <c r="K564" s="5"/>
      <c r="L564" s="167" t="str">
        <f t="shared" si="51"/>
        <v/>
      </c>
      <c r="M564" s="5" t="e">
        <f t="shared" si="49"/>
        <v>#N/A</v>
      </c>
      <c r="N564" s="3" t="str">
        <f t="shared" si="48"/>
        <v/>
      </c>
    </row>
    <row r="565" spans="1:14" x14ac:dyDescent="0.2">
      <c r="A565" s="166"/>
      <c r="B565" s="204" t="e">
        <f>VLOOKUP(A565,Adr!A:B,2,FALSE)</f>
        <v>#N/A</v>
      </c>
      <c r="C565" s="196"/>
      <c r="D565" s="187"/>
      <c r="E565" s="173"/>
      <c r="F565" s="166"/>
      <c r="G565" s="169"/>
      <c r="H565" s="169"/>
      <c r="I565" s="192" t="str">
        <f t="shared" si="50"/>
        <v/>
      </c>
      <c r="J565" s="167"/>
      <c r="K565" s="5"/>
      <c r="L565" s="167" t="str">
        <f t="shared" si="51"/>
        <v/>
      </c>
      <c r="M565" s="5" t="e">
        <f t="shared" si="49"/>
        <v>#N/A</v>
      </c>
      <c r="N565" s="3" t="str">
        <f t="shared" si="48"/>
        <v/>
      </c>
    </row>
    <row r="566" spans="1:14" x14ac:dyDescent="0.2">
      <c r="A566" s="198"/>
      <c r="B566" s="204" t="e">
        <f>VLOOKUP(A566,Adr!A:B,2,FALSE)</f>
        <v>#N/A</v>
      </c>
      <c r="C566" s="169"/>
      <c r="D566" s="172"/>
      <c r="E566" s="173"/>
      <c r="F566" s="166"/>
      <c r="G566" s="169"/>
      <c r="H566" s="169"/>
      <c r="I566" s="192" t="str">
        <f t="shared" si="50"/>
        <v/>
      </c>
      <c r="J566" s="167"/>
      <c r="K566" s="5"/>
      <c r="L566" s="167" t="str">
        <f t="shared" si="51"/>
        <v/>
      </c>
      <c r="M566" s="5" t="e">
        <f t="shared" si="49"/>
        <v>#N/A</v>
      </c>
      <c r="N566" s="3" t="str">
        <f t="shared" si="48"/>
        <v/>
      </c>
    </row>
    <row r="567" spans="1:14" x14ac:dyDescent="0.2">
      <c r="A567" s="166"/>
      <c r="B567" s="204" t="e">
        <f>VLOOKUP(A567,Adr!A:B,2,FALSE)</f>
        <v>#N/A</v>
      </c>
      <c r="C567" s="190"/>
      <c r="D567" s="172"/>
      <c r="E567" s="173"/>
      <c r="F567" s="166"/>
      <c r="G567" s="169"/>
      <c r="H567" s="169"/>
      <c r="I567" s="192" t="str">
        <f t="shared" si="50"/>
        <v/>
      </c>
      <c r="J567" s="167"/>
      <c r="K567" s="5"/>
      <c r="L567" s="167" t="str">
        <f t="shared" si="51"/>
        <v/>
      </c>
      <c r="M567" s="5" t="e">
        <f t="shared" si="49"/>
        <v>#N/A</v>
      </c>
      <c r="N567" s="3" t="str">
        <f t="shared" si="48"/>
        <v/>
      </c>
    </row>
    <row r="568" spans="1:14" x14ac:dyDescent="0.2">
      <c r="A568" s="166"/>
      <c r="B568" s="204" t="e">
        <f>VLOOKUP(A568,Adr!A:B,2,FALSE)</f>
        <v>#N/A</v>
      </c>
      <c r="C568" s="190"/>
      <c r="D568" s="172"/>
      <c r="E568" s="173"/>
      <c r="F568" s="166"/>
      <c r="G568" s="169"/>
      <c r="H568" s="169"/>
      <c r="I568" s="192" t="str">
        <f t="shared" si="50"/>
        <v/>
      </c>
      <c r="J568" s="167"/>
      <c r="K568" s="5"/>
      <c r="L568" s="167" t="str">
        <f t="shared" si="51"/>
        <v/>
      </c>
      <c r="M568" s="5" t="e">
        <f t="shared" si="49"/>
        <v>#N/A</v>
      </c>
      <c r="N568" s="3" t="str">
        <f t="shared" si="48"/>
        <v/>
      </c>
    </row>
    <row r="569" spans="1:14" x14ac:dyDescent="0.2">
      <c r="A569" s="166"/>
      <c r="B569" s="204" t="e">
        <f>VLOOKUP(A569,Adr!A:B,2,FALSE)</f>
        <v>#N/A</v>
      </c>
      <c r="C569" s="190"/>
      <c r="D569" s="172"/>
      <c r="E569" s="173"/>
      <c r="F569" s="166"/>
      <c r="G569" s="169"/>
      <c r="H569" s="169"/>
      <c r="I569" s="192" t="str">
        <f t="shared" si="50"/>
        <v/>
      </c>
      <c r="J569" s="167"/>
      <c r="K569" s="5"/>
      <c r="L569" s="167" t="str">
        <f t="shared" si="51"/>
        <v/>
      </c>
      <c r="M569" s="5" t="e">
        <f t="shared" si="49"/>
        <v>#N/A</v>
      </c>
      <c r="N569" s="3" t="str">
        <f t="shared" si="48"/>
        <v/>
      </c>
    </row>
    <row r="570" spans="1:14" x14ac:dyDescent="0.2">
      <c r="A570" s="166"/>
      <c r="B570" s="204" t="e">
        <f>VLOOKUP(A570,Adr!A:B,2,FALSE)</f>
        <v>#N/A</v>
      </c>
      <c r="C570" s="196"/>
      <c r="D570" s="172"/>
      <c r="E570" s="173"/>
      <c r="F570" s="166"/>
      <c r="G570" s="169"/>
      <c r="H570" s="169"/>
      <c r="I570" s="192" t="str">
        <f t="shared" si="50"/>
        <v/>
      </c>
      <c r="J570" s="167"/>
      <c r="K570" s="5"/>
      <c r="L570" s="167" t="str">
        <f t="shared" si="51"/>
        <v/>
      </c>
      <c r="M570" s="5" t="e">
        <f t="shared" si="49"/>
        <v>#N/A</v>
      </c>
      <c r="N570" s="3" t="str">
        <f t="shared" si="48"/>
        <v/>
      </c>
    </row>
    <row r="571" spans="1:14" x14ac:dyDescent="0.2">
      <c r="A571" s="166"/>
      <c r="B571" s="204" t="e">
        <f>VLOOKUP(A571,Adr!A:B,2,FALSE)</f>
        <v>#N/A</v>
      </c>
      <c r="C571" s="190"/>
      <c r="D571" s="172"/>
      <c r="E571" s="173"/>
      <c r="F571" s="166"/>
      <c r="G571" s="169"/>
      <c r="H571" s="169"/>
      <c r="I571" s="192" t="str">
        <f t="shared" si="50"/>
        <v/>
      </c>
      <c r="J571" s="167"/>
      <c r="K571" s="5"/>
      <c r="L571" s="167" t="str">
        <f t="shared" si="51"/>
        <v/>
      </c>
      <c r="M571" s="5" t="e">
        <f t="shared" si="49"/>
        <v>#N/A</v>
      </c>
      <c r="N571" s="3" t="str">
        <f t="shared" si="48"/>
        <v/>
      </c>
    </row>
    <row r="572" spans="1:14" x14ac:dyDescent="0.2">
      <c r="A572" s="166"/>
      <c r="B572" s="204" t="e">
        <f>VLOOKUP(A572,Adr!A:B,2,FALSE)</f>
        <v>#N/A</v>
      </c>
      <c r="C572" s="196"/>
      <c r="D572" s="187"/>
      <c r="E572" s="173"/>
      <c r="F572" s="166"/>
      <c r="G572" s="169"/>
      <c r="H572" s="169"/>
      <c r="I572" s="192" t="str">
        <f t="shared" si="50"/>
        <v/>
      </c>
      <c r="J572" s="167"/>
      <c r="K572" s="5"/>
      <c r="L572" s="167" t="str">
        <f t="shared" si="51"/>
        <v/>
      </c>
      <c r="M572" s="5" t="e">
        <f t="shared" si="49"/>
        <v>#N/A</v>
      </c>
      <c r="N572" s="3" t="str">
        <f t="shared" si="48"/>
        <v/>
      </c>
    </row>
    <row r="573" spans="1:14" x14ac:dyDescent="0.2">
      <c r="A573" s="166"/>
      <c r="B573" s="204" t="e">
        <f>VLOOKUP(A573,Adr!A:B,2,FALSE)</f>
        <v>#N/A</v>
      </c>
      <c r="C573" s="196"/>
      <c r="D573" s="187"/>
      <c r="E573" s="173"/>
      <c r="F573" s="166"/>
      <c r="G573" s="169"/>
      <c r="H573" s="169"/>
      <c r="I573" s="192" t="str">
        <f t="shared" si="50"/>
        <v/>
      </c>
      <c r="J573" s="167"/>
      <c r="K573" s="5"/>
      <c r="L573" s="167" t="str">
        <f t="shared" si="51"/>
        <v/>
      </c>
      <c r="M573" s="5" t="e">
        <f t="shared" si="49"/>
        <v>#N/A</v>
      </c>
      <c r="N573" s="3" t="str">
        <f t="shared" si="48"/>
        <v/>
      </c>
    </row>
    <row r="574" spans="1:14" x14ac:dyDescent="0.2">
      <c r="A574" s="202"/>
      <c r="B574" s="204" t="e">
        <f>VLOOKUP(A574,Adr!A:B,2,FALSE)</f>
        <v>#N/A</v>
      </c>
      <c r="C574" s="169"/>
      <c r="D574" s="172"/>
      <c r="E574" s="173"/>
      <c r="F574" s="166"/>
      <c r="G574" s="169"/>
      <c r="H574" s="169"/>
      <c r="I574" s="192" t="str">
        <f t="shared" si="50"/>
        <v/>
      </c>
      <c r="J574" s="167"/>
      <c r="K574" s="5"/>
      <c r="L574" s="167" t="str">
        <f t="shared" si="51"/>
        <v/>
      </c>
      <c r="M574" s="5" t="e">
        <f t="shared" si="49"/>
        <v>#N/A</v>
      </c>
      <c r="N574" s="3" t="str">
        <f t="shared" si="48"/>
        <v/>
      </c>
    </row>
    <row r="575" spans="1:14" x14ac:dyDescent="0.2">
      <c r="A575" s="202"/>
      <c r="B575" s="204" t="e">
        <f>VLOOKUP(A575,Adr!A:B,2,FALSE)</f>
        <v>#N/A</v>
      </c>
      <c r="C575" s="169"/>
      <c r="D575" s="172"/>
      <c r="E575" s="173"/>
      <c r="F575" s="166"/>
      <c r="G575" s="169"/>
      <c r="H575" s="169"/>
      <c r="I575" s="192" t="str">
        <f t="shared" si="50"/>
        <v/>
      </c>
      <c r="J575" s="167"/>
      <c r="K575" s="5"/>
      <c r="L575" s="167" t="str">
        <f t="shared" si="51"/>
        <v/>
      </c>
      <c r="M575" s="5" t="e">
        <f t="shared" si="49"/>
        <v>#N/A</v>
      </c>
      <c r="N575" s="3" t="str">
        <f t="shared" si="48"/>
        <v/>
      </c>
    </row>
    <row r="576" spans="1:14" x14ac:dyDescent="0.2">
      <c r="A576" s="166"/>
      <c r="B576" s="204" t="e">
        <f>VLOOKUP(A576,Adr!A:B,2,FALSE)</f>
        <v>#N/A</v>
      </c>
      <c r="C576" s="196"/>
      <c r="D576" s="187"/>
      <c r="E576" s="173"/>
      <c r="F576" s="166"/>
      <c r="G576" s="169"/>
      <c r="H576" s="169"/>
      <c r="I576" s="192" t="str">
        <f t="shared" si="50"/>
        <v/>
      </c>
      <c r="J576" s="167"/>
      <c r="K576" s="5"/>
      <c r="L576" s="167" t="str">
        <f t="shared" si="51"/>
        <v/>
      </c>
      <c r="M576" s="5" t="e">
        <f t="shared" si="49"/>
        <v>#N/A</v>
      </c>
      <c r="N576" s="3" t="str">
        <f t="shared" si="48"/>
        <v/>
      </c>
    </row>
    <row r="577" spans="1:14" x14ac:dyDescent="0.2">
      <c r="A577" s="202"/>
      <c r="B577" s="204" t="e">
        <f>VLOOKUP(A577,Adr!A:B,2,FALSE)</f>
        <v>#N/A</v>
      </c>
      <c r="C577" s="169"/>
      <c r="D577" s="172"/>
      <c r="E577" s="173"/>
      <c r="F577" s="166"/>
      <c r="G577" s="169"/>
      <c r="H577" s="169"/>
      <c r="I577" s="192" t="str">
        <f t="shared" si="50"/>
        <v/>
      </c>
      <c r="J577" s="167"/>
      <c r="K577" s="5"/>
      <c r="L577" s="167" t="str">
        <f t="shared" si="51"/>
        <v/>
      </c>
      <c r="M577" s="5" t="e">
        <f t="shared" si="49"/>
        <v>#N/A</v>
      </c>
      <c r="N577" s="3" t="str">
        <f t="shared" si="48"/>
        <v/>
      </c>
    </row>
    <row r="578" spans="1:14" x14ac:dyDescent="0.2">
      <c r="A578" s="166"/>
      <c r="B578" s="204" t="e">
        <f>VLOOKUP(A578,Adr!A:B,2,FALSE)</f>
        <v>#N/A</v>
      </c>
      <c r="C578" s="196"/>
      <c r="D578" s="187"/>
      <c r="E578" s="173"/>
      <c r="F578" s="166"/>
      <c r="G578" s="169"/>
      <c r="H578" s="169"/>
      <c r="I578" s="192" t="str">
        <f t="shared" si="50"/>
        <v/>
      </c>
      <c r="J578" s="167"/>
      <c r="K578" s="5"/>
      <c r="L578" s="167" t="str">
        <f t="shared" si="51"/>
        <v/>
      </c>
      <c r="M578" s="5" t="e">
        <f t="shared" si="49"/>
        <v>#N/A</v>
      </c>
      <c r="N578" s="3" t="str">
        <f t="shared" si="48"/>
        <v/>
      </c>
    </row>
    <row r="579" spans="1:14" x14ac:dyDescent="0.2">
      <c r="A579" s="202"/>
      <c r="B579" s="204" t="e">
        <f>VLOOKUP(A579,Adr!A:B,2,FALSE)</f>
        <v>#N/A</v>
      </c>
      <c r="C579" s="169"/>
      <c r="D579" s="172"/>
      <c r="E579" s="173"/>
      <c r="F579" s="166"/>
      <c r="G579" s="169"/>
      <c r="H579" s="169"/>
      <c r="I579" s="192" t="str">
        <f t="shared" si="50"/>
        <v/>
      </c>
      <c r="J579" s="167"/>
      <c r="K579" s="5"/>
      <c r="L579" s="167" t="str">
        <f t="shared" si="51"/>
        <v/>
      </c>
      <c r="M579" s="5" t="e">
        <f t="shared" si="49"/>
        <v>#N/A</v>
      </c>
      <c r="N579" s="3" t="str">
        <f t="shared" si="48"/>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49"/>
        <v>#N/A</v>
      </c>
      <c r="N580" s="3" t="str">
        <f t="shared" ref="N580:N643" si="52">+I580&amp;H580</f>
        <v/>
      </c>
    </row>
    <row r="581" spans="1:14" x14ac:dyDescent="0.2">
      <c r="A581" s="166"/>
      <c r="B581" s="204" t="e">
        <f>VLOOKUP(A581,Adr!A:B,2,FALSE)</f>
        <v>#N/A</v>
      </c>
      <c r="C581" s="196"/>
      <c r="D581" s="187"/>
      <c r="E581" s="173"/>
      <c r="F581" s="166"/>
      <c r="G581" s="169"/>
      <c r="H581" s="169"/>
      <c r="I581" s="192" t="str">
        <f t="shared" si="50"/>
        <v/>
      </c>
      <c r="J581" s="167"/>
      <c r="K581" s="5"/>
      <c r="L581" s="167" t="str">
        <f t="shared" si="51"/>
        <v/>
      </c>
      <c r="M581" s="5" t="e">
        <f t="shared" si="49"/>
        <v>#N/A</v>
      </c>
      <c r="N581" s="3" t="str">
        <f t="shared" si="52"/>
        <v/>
      </c>
    </row>
    <row r="582" spans="1:14" x14ac:dyDescent="0.2">
      <c r="A582" s="166"/>
      <c r="B582" s="204" t="e">
        <f>VLOOKUP(A582,Adr!A:B,2,FALSE)</f>
        <v>#N/A</v>
      </c>
      <c r="C582" s="196"/>
      <c r="D582" s="187"/>
      <c r="E582" s="173"/>
      <c r="F582" s="166"/>
      <c r="G582" s="169"/>
      <c r="H582" s="169"/>
      <c r="I582" s="192" t="str">
        <f t="shared" si="50"/>
        <v/>
      </c>
      <c r="J582" s="167"/>
      <c r="K582" s="5"/>
      <c r="L582" s="167" t="str">
        <f t="shared" si="51"/>
        <v/>
      </c>
      <c r="M582" s="5" t="e">
        <f t="shared" si="49"/>
        <v>#N/A</v>
      </c>
      <c r="N582" s="3" t="str">
        <f t="shared" si="52"/>
        <v/>
      </c>
    </row>
    <row r="583" spans="1:14" x14ac:dyDescent="0.2">
      <c r="A583" s="198"/>
      <c r="B583" s="204" t="e">
        <f>VLOOKUP(A583,Adr!A:B,2,FALSE)</f>
        <v>#N/A</v>
      </c>
      <c r="C583" s="169"/>
      <c r="D583" s="172"/>
      <c r="E583" s="173"/>
      <c r="F583" s="166"/>
      <c r="G583" s="169"/>
      <c r="H583" s="169"/>
      <c r="I583" s="192" t="str">
        <f t="shared" si="50"/>
        <v/>
      </c>
      <c r="J583" s="167"/>
      <c r="K583" s="5"/>
      <c r="L583" s="167" t="str">
        <f t="shared" si="51"/>
        <v/>
      </c>
      <c r="M583" s="5" t="e">
        <f t="shared" si="49"/>
        <v>#N/A</v>
      </c>
      <c r="N583" s="3" t="str">
        <f t="shared" si="52"/>
        <v/>
      </c>
    </row>
    <row r="584" spans="1:14" x14ac:dyDescent="0.2">
      <c r="A584" s="198"/>
      <c r="B584" s="204" t="e">
        <f>VLOOKUP(A584,Adr!A:B,2,FALSE)</f>
        <v>#N/A</v>
      </c>
      <c r="C584" s="169"/>
      <c r="D584" s="172"/>
      <c r="E584" s="173"/>
      <c r="F584" s="166"/>
      <c r="G584" s="169"/>
      <c r="H584" s="169"/>
      <c r="I584" s="192" t="str">
        <f t="shared" si="50"/>
        <v/>
      </c>
      <c r="J584" s="167"/>
      <c r="K584" s="5"/>
      <c r="L584" s="167" t="str">
        <f t="shared" si="51"/>
        <v/>
      </c>
      <c r="M584" s="5" t="e">
        <f t="shared" si="49"/>
        <v>#N/A</v>
      </c>
      <c r="N584" s="3" t="str">
        <f t="shared" si="52"/>
        <v/>
      </c>
    </row>
    <row r="585" spans="1:14" x14ac:dyDescent="0.2">
      <c r="A585" s="166"/>
      <c r="B585" s="204" t="e">
        <f>VLOOKUP(A585,Adr!A:B,2,FALSE)</f>
        <v>#N/A</v>
      </c>
      <c r="C585" s="196"/>
      <c r="D585" s="187"/>
      <c r="E585" s="173"/>
      <c r="F585" s="166"/>
      <c r="G585" s="169"/>
      <c r="H585" s="169"/>
      <c r="I585" s="192" t="str">
        <f t="shared" si="50"/>
        <v/>
      </c>
      <c r="J585" s="167"/>
      <c r="K585" s="5"/>
      <c r="L585" s="167" t="str">
        <f t="shared" si="51"/>
        <v/>
      </c>
      <c r="M585" s="5" t="e">
        <f t="shared" si="49"/>
        <v>#N/A</v>
      </c>
      <c r="N585" s="3" t="str">
        <f t="shared" si="52"/>
        <v/>
      </c>
    </row>
    <row r="586" spans="1:14" x14ac:dyDescent="0.2">
      <c r="A586" s="166"/>
      <c r="B586" s="204" t="e">
        <f>VLOOKUP(A586,Adr!A:B,2,FALSE)</f>
        <v>#N/A</v>
      </c>
      <c r="C586" s="196"/>
      <c r="D586" s="187"/>
      <c r="E586" s="173"/>
      <c r="F586" s="166"/>
      <c r="G586" s="169"/>
      <c r="H586" s="169"/>
      <c r="I586" s="192" t="str">
        <f t="shared" si="50"/>
        <v/>
      </c>
      <c r="J586" s="167"/>
      <c r="K586" s="5"/>
      <c r="L586" s="167" t="str">
        <f t="shared" si="51"/>
        <v/>
      </c>
      <c r="M586" s="5" t="e">
        <f t="shared" si="49"/>
        <v>#N/A</v>
      </c>
      <c r="N586" s="3" t="str">
        <f t="shared" si="52"/>
        <v/>
      </c>
    </row>
    <row r="587" spans="1:14" x14ac:dyDescent="0.2">
      <c r="A587" s="166"/>
      <c r="B587" s="204" t="e">
        <f>VLOOKUP(A587,Adr!A:B,2,FALSE)</f>
        <v>#N/A</v>
      </c>
      <c r="C587" s="190"/>
      <c r="D587" s="172"/>
      <c r="E587" s="173"/>
      <c r="F587" s="166"/>
      <c r="G587" s="169"/>
      <c r="H587" s="169"/>
      <c r="I587" s="192" t="str">
        <f t="shared" si="50"/>
        <v/>
      </c>
      <c r="J587" s="167"/>
      <c r="K587" s="5"/>
      <c r="L587" s="167" t="str">
        <f t="shared" si="51"/>
        <v/>
      </c>
      <c r="M587" s="5" t="e">
        <f t="shared" si="49"/>
        <v>#N/A</v>
      </c>
      <c r="N587" s="3" t="str">
        <f t="shared" si="52"/>
        <v/>
      </c>
    </row>
    <row r="588" spans="1:14" x14ac:dyDescent="0.2">
      <c r="A588" s="166"/>
      <c r="B588" s="204" t="e">
        <f>VLOOKUP(A588,Adr!A:B,2,FALSE)</f>
        <v>#N/A</v>
      </c>
      <c r="C588" s="190"/>
      <c r="D588" s="172"/>
      <c r="E588" s="173"/>
      <c r="F588" s="166"/>
      <c r="G588" s="169"/>
      <c r="H588" s="169"/>
      <c r="I588" s="192" t="str">
        <f t="shared" si="50"/>
        <v/>
      </c>
      <c r="J588" s="167"/>
      <c r="K588" s="5"/>
      <c r="L588" s="167" t="str">
        <f t="shared" si="51"/>
        <v/>
      </c>
      <c r="M588" s="5" t="e">
        <f t="shared" si="49"/>
        <v>#N/A</v>
      </c>
      <c r="N588" s="3" t="str">
        <f t="shared" si="52"/>
        <v/>
      </c>
    </row>
    <row r="589" spans="1:14" x14ac:dyDescent="0.2">
      <c r="A589" s="166"/>
      <c r="B589" s="204" t="e">
        <f>VLOOKUP(A589,Adr!A:B,2,FALSE)</f>
        <v>#N/A</v>
      </c>
      <c r="C589" s="196"/>
      <c r="D589" s="187"/>
      <c r="E589" s="173"/>
      <c r="F589" s="166"/>
      <c r="G589" s="169"/>
      <c r="H589" s="169"/>
      <c r="I589" s="192" t="str">
        <f t="shared" si="50"/>
        <v/>
      </c>
      <c r="J589" s="167"/>
      <c r="K589" s="5"/>
      <c r="L589" s="167" t="str">
        <f t="shared" si="51"/>
        <v/>
      </c>
      <c r="M589" s="5" t="e">
        <f t="shared" ref="M589:M652" si="53">B589&amp;F589&amp;H589&amp;C589</f>
        <v>#N/A</v>
      </c>
      <c r="N589" s="3" t="str">
        <f t="shared" si="52"/>
        <v/>
      </c>
    </row>
    <row r="590" spans="1:14" x14ac:dyDescent="0.2">
      <c r="A590" s="166"/>
      <c r="B590" s="204" t="e">
        <f>VLOOKUP(A590,Adr!A:B,2,FALSE)</f>
        <v>#N/A</v>
      </c>
      <c r="C590" s="196"/>
      <c r="D590" s="187"/>
      <c r="E590" s="173"/>
      <c r="F590" s="166"/>
      <c r="G590" s="169"/>
      <c r="H590" s="169"/>
      <c r="I590" s="192" t="str">
        <f t="shared" si="50"/>
        <v/>
      </c>
      <c r="J590" s="167"/>
      <c r="K590" s="5"/>
      <c r="L590" s="167" t="str">
        <f t="shared" si="51"/>
        <v/>
      </c>
      <c r="M590" s="5" t="e">
        <f t="shared" si="53"/>
        <v>#N/A</v>
      </c>
      <c r="N590" s="3" t="str">
        <f t="shared" si="52"/>
        <v/>
      </c>
    </row>
    <row r="591" spans="1:14" x14ac:dyDescent="0.2">
      <c r="A591" s="202"/>
      <c r="B591" s="204" t="e">
        <f>VLOOKUP(A591,Adr!A:B,2,FALSE)</f>
        <v>#N/A</v>
      </c>
      <c r="C591" s="169"/>
      <c r="D591" s="172"/>
      <c r="E591" s="173"/>
      <c r="F591" s="166"/>
      <c r="G591" s="169"/>
      <c r="H591" s="169"/>
      <c r="I591" s="192" t="str">
        <f t="shared" si="50"/>
        <v/>
      </c>
      <c r="J591" s="167"/>
      <c r="K591" s="5"/>
      <c r="L591" s="167" t="str">
        <f t="shared" si="51"/>
        <v/>
      </c>
      <c r="M591" s="5" t="e">
        <f t="shared" si="53"/>
        <v>#N/A</v>
      </c>
      <c r="N591" s="3" t="str">
        <f t="shared" si="52"/>
        <v/>
      </c>
    </row>
    <row r="592" spans="1:14" x14ac:dyDescent="0.2">
      <c r="A592" s="166"/>
      <c r="B592" s="204" t="e">
        <f>VLOOKUP(A592,Adr!A:B,2,FALSE)</f>
        <v>#N/A</v>
      </c>
      <c r="C592" s="196"/>
      <c r="D592" s="187"/>
      <c r="E592" s="173"/>
      <c r="F592" s="166"/>
      <c r="G592" s="169"/>
      <c r="H592" s="169"/>
      <c r="I592" s="192" t="str">
        <f t="shared" si="50"/>
        <v/>
      </c>
      <c r="J592" s="167"/>
      <c r="K592" s="5"/>
      <c r="L592" s="167" t="str">
        <f t="shared" si="51"/>
        <v/>
      </c>
      <c r="M592" s="5" t="e">
        <f t="shared" si="53"/>
        <v>#N/A</v>
      </c>
      <c r="N592" s="3" t="str">
        <f t="shared" si="52"/>
        <v/>
      </c>
    </row>
    <row r="593" spans="1:14" x14ac:dyDescent="0.2">
      <c r="A593" s="166"/>
      <c r="B593" s="204" t="e">
        <f>VLOOKUP(A593,Adr!A:B,2,FALSE)</f>
        <v>#N/A</v>
      </c>
      <c r="C593" s="197"/>
      <c r="D593" s="191"/>
      <c r="E593" s="173"/>
      <c r="F593" s="182"/>
      <c r="G593" s="185"/>
      <c r="H593" s="185"/>
      <c r="I593" s="192" t="str">
        <f t="shared" si="50"/>
        <v/>
      </c>
      <c r="J593" s="167"/>
      <c r="K593" s="5"/>
      <c r="L593" s="167" t="str">
        <f t="shared" si="51"/>
        <v/>
      </c>
      <c r="M593" s="5" t="e">
        <f t="shared" si="53"/>
        <v>#N/A</v>
      </c>
      <c r="N593" s="3" t="str">
        <f t="shared" si="52"/>
        <v/>
      </c>
    </row>
    <row r="594" spans="1:14" x14ac:dyDescent="0.2">
      <c r="A594" s="166"/>
      <c r="B594" s="204" t="e">
        <f>VLOOKUP(A594,Adr!A:B,2,FALSE)</f>
        <v>#N/A</v>
      </c>
      <c r="C594" s="197"/>
      <c r="D594" s="191"/>
      <c r="E594" s="173"/>
      <c r="F594" s="182"/>
      <c r="G594" s="185"/>
      <c r="H594" s="185"/>
      <c r="I594" s="192" t="str">
        <f t="shared" si="50"/>
        <v/>
      </c>
      <c r="J594" s="167"/>
      <c r="K594" s="5"/>
      <c r="L594" s="167" t="str">
        <f t="shared" si="51"/>
        <v/>
      </c>
      <c r="M594" s="5" t="e">
        <f t="shared" si="53"/>
        <v>#N/A</v>
      </c>
      <c r="N594" s="3" t="str">
        <f t="shared" si="52"/>
        <v/>
      </c>
    </row>
    <row r="595" spans="1:14" x14ac:dyDescent="0.2">
      <c r="A595" s="166"/>
      <c r="B595" s="204" t="e">
        <f>VLOOKUP(A595,Adr!A:B,2,FALSE)</f>
        <v>#N/A</v>
      </c>
      <c r="C595" s="197"/>
      <c r="D595" s="191"/>
      <c r="E595" s="173"/>
      <c r="F595" s="182"/>
      <c r="G595" s="185"/>
      <c r="H595" s="185"/>
      <c r="I595" s="192" t="str">
        <f t="shared" si="50"/>
        <v/>
      </c>
      <c r="J595" s="167"/>
      <c r="K595" s="5"/>
      <c r="L595" s="167" t="str">
        <f t="shared" si="51"/>
        <v/>
      </c>
      <c r="M595" s="5" t="e">
        <f t="shared" si="53"/>
        <v>#N/A</v>
      </c>
      <c r="N595" s="3" t="str">
        <f t="shared" si="52"/>
        <v/>
      </c>
    </row>
    <row r="596" spans="1:14" x14ac:dyDescent="0.2">
      <c r="A596" s="166"/>
      <c r="B596" s="204" t="e">
        <f>VLOOKUP(A596,Adr!A:B,2,FALSE)</f>
        <v>#N/A</v>
      </c>
      <c r="C596" s="197"/>
      <c r="D596" s="191"/>
      <c r="E596" s="173"/>
      <c r="F596" s="182"/>
      <c r="G596" s="185"/>
      <c r="H596" s="185"/>
      <c r="I596" s="192" t="str">
        <f t="shared" si="50"/>
        <v/>
      </c>
      <c r="J596" s="167"/>
      <c r="K596" s="5"/>
      <c r="L596" s="167" t="str">
        <f t="shared" si="51"/>
        <v/>
      </c>
      <c r="M596" s="5" t="e">
        <f t="shared" si="53"/>
        <v>#N/A</v>
      </c>
      <c r="N596" s="3" t="str">
        <f t="shared" si="52"/>
        <v/>
      </c>
    </row>
    <row r="597" spans="1:14" x14ac:dyDescent="0.2">
      <c r="A597" s="166"/>
      <c r="B597" s="204" t="e">
        <f>VLOOKUP(A597,Adr!A:B,2,FALSE)</f>
        <v>#N/A</v>
      </c>
      <c r="C597" s="197"/>
      <c r="D597" s="191"/>
      <c r="E597" s="173"/>
      <c r="F597" s="182"/>
      <c r="G597" s="185"/>
      <c r="H597" s="185"/>
      <c r="I597" s="192" t="str">
        <f t="shared" si="50"/>
        <v/>
      </c>
      <c r="J597" s="167"/>
      <c r="K597" s="5"/>
      <c r="L597" s="167" t="str">
        <f t="shared" si="51"/>
        <v/>
      </c>
      <c r="M597" s="5" t="e">
        <f t="shared" si="53"/>
        <v>#N/A</v>
      </c>
      <c r="N597" s="3" t="str">
        <f t="shared" si="52"/>
        <v/>
      </c>
    </row>
    <row r="598" spans="1:14" x14ac:dyDescent="0.2">
      <c r="A598" s="166"/>
      <c r="B598" s="204" t="e">
        <f>VLOOKUP(A598,Adr!A:B,2,FALSE)</f>
        <v>#N/A</v>
      </c>
      <c r="C598" s="197"/>
      <c r="D598" s="191"/>
      <c r="E598" s="173"/>
      <c r="F598" s="182"/>
      <c r="G598" s="185"/>
      <c r="H598" s="185"/>
      <c r="I598" s="192" t="str">
        <f t="shared" si="50"/>
        <v/>
      </c>
      <c r="J598" s="167"/>
      <c r="K598" s="5"/>
      <c r="L598" s="167" t="str">
        <f t="shared" si="51"/>
        <v/>
      </c>
      <c r="M598" s="5" t="e">
        <f t="shared" si="53"/>
        <v>#N/A</v>
      </c>
      <c r="N598" s="3" t="str">
        <f t="shared" si="52"/>
        <v/>
      </c>
    </row>
    <row r="599" spans="1:14" x14ac:dyDescent="0.2">
      <c r="A599" s="182"/>
      <c r="B599" s="204" t="e">
        <f>VLOOKUP(A599,Adr!A:B,2,FALSE)</f>
        <v>#N/A</v>
      </c>
      <c r="C599" s="185"/>
      <c r="D599" s="187"/>
      <c r="E599" s="173"/>
      <c r="F599" s="182"/>
      <c r="G599" s="185"/>
      <c r="H599" s="185"/>
      <c r="I599" s="192" t="str">
        <f t="shared" si="50"/>
        <v/>
      </c>
      <c r="J599" s="167"/>
      <c r="K599" s="5"/>
      <c r="L599" s="167" t="str">
        <f t="shared" si="51"/>
        <v/>
      </c>
      <c r="M599" s="5" t="e">
        <f t="shared" si="53"/>
        <v>#N/A</v>
      </c>
      <c r="N599" s="3" t="str">
        <f t="shared" si="52"/>
        <v/>
      </c>
    </row>
    <row r="600" spans="1:14" x14ac:dyDescent="0.2">
      <c r="A600" s="166"/>
      <c r="B600" s="204" t="e">
        <f>VLOOKUP(A600,Adr!A:B,2,FALSE)</f>
        <v>#N/A</v>
      </c>
      <c r="C600" s="197"/>
      <c r="D600" s="191"/>
      <c r="E600" s="173"/>
      <c r="F600" s="182"/>
      <c r="G600" s="185"/>
      <c r="H600" s="185"/>
      <c r="I600" s="192" t="str">
        <f t="shared" si="50"/>
        <v/>
      </c>
      <c r="J600" s="167"/>
      <c r="K600" s="5"/>
      <c r="L600" s="167" t="str">
        <f t="shared" si="51"/>
        <v/>
      </c>
      <c r="M600" s="5" t="e">
        <f t="shared" si="53"/>
        <v>#N/A</v>
      </c>
      <c r="N600" s="3" t="str">
        <f t="shared" si="52"/>
        <v/>
      </c>
    </row>
    <row r="601" spans="1:14" x14ac:dyDescent="0.2">
      <c r="A601" s="182"/>
      <c r="B601" s="204" t="e">
        <f>VLOOKUP(A601,Adr!A:B,2,FALSE)</f>
        <v>#N/A</v>
      </c>
      <c r="C601" s="185"/>
      <c r="D601" s="187"/>
      <c r="E601" s="173"/>
      <c r="F601" s="182"/>
      <c r="G601" s="169"/>
      <c r="H601" s="185"/>
      <c r="I601" s="192" t="str">
        <f t="shared" si="50"/>
        <v/>
      </c>
      <c r="J601" s="167"/>
      <c r="K601" s="5"/>
      <c r="L601" s="167" t="str">
        <f t="shared" si="51"/>
        <v/>
      </c>
      <c r="M601" s="5" t="e">
        <f t="shared" si="53"/>
        <v>#N/A</v>
      </c>
      <c r="N601" s="3" t="str">
        <f t="shared" si="52"/>
        <v/>
      </c>
    </row>
    <row r="602" spans="1:14" x14ac:dyDescent="0.2">
      <c r="A602" s="166"/>
      <c r="B602" s="204" t="e">
        <f>VLOOKUP(A602,Adr!A:B,2,FALSE)</f>
        <v>#N/A</v>
      </c>
      <c r="C602" s="196"/>
      <c r="D602" s="187"/>
      <c r="E602" s="173"/>
      <c r="F602" s="166"/>
      <c r="G602" s="169"/>
      <c r="H602" s="169"/>
      <c r="I602" s="192" t="str">
        <f t="shared" si="50"/>
        <v/>
      </c>
      <c r="J602" s="167"/>
      <c r="K602" s="5"/>
      <c r="L602" s="167" t="str">
        <f t="shared" si="51"/>
        <v/>
      </c>
      <c r="M602" s="5" t="e">
        <f t="shared" si="53"/>
        <v>#N/A</v>
      </c>
      <c r="N602" s="3" t="str">
        <f t="shared" si="52"/>
        <v/>
      </c>
    </row>
    <row r="603" spans="1:14" x14ac:dyDescent="0.2">
      <c r="A603" s="166"/>
      <c r="B603" s="204" t="e">
        <f>VLOOKUP(A603,Adr!A:B,2,FALSE)</f>
        <v>#N/A</v>
      </c>
      <c r="C603" s="190"/>
      <c r="D603" s="172"/>
      <c r="E603" s="173"/>
      <c r="F603" s="166"/>
      <c r="G603" s="169"/>
      <c r="H603" s="169"/>
      <c r="I603" s="192" t="str">
        <f t="shared" si="50"/>
        <v/>
      </c>
      <c r="J603" s="167"/>
      <c r="K603" s="5"/>
      <c r="L603" s="167" t="str">
        <f t="shared" si="51"/>
        <v/>
      </c>
      <c r="M603" s="5" t="e">
        <f t="shared" si="53"/>
        <v>#N/A</v>
      </c>
      <c r="N603" s="3" t="str">
        <f t="shared" si="52"/>
        <v/>
      </c>
    </row>
    <row r="604" spans="1:14" x14ac:dyDescent="0.2">
      <c r="A604" s="166"/>
      <c r="B604" s="204" t="e">
        <f>VLOOKUP(A604,Adr!A:B,2,FALSE)</f>
        <v>#N/A</v>
      </c>
      <c r="C604" s="190"/>
      <c r="D604" s="172"/>
      <c r="E604" s="173"/>
      <c r="F604" s="166"/>
      <c r="G604" s="169"/>
      <c r="H604" s="169"/>
      <c r="I604" s="192" t="str">
        <f t="shared" si="50"/>
        <v/>
      </c>
      <c r="J604" s="167"/>
      <c r="K604" s="5"/>
      <c r="L604" s="167" t="str">
        <f t="shared" si="51"/>
        <v/>
      </c>
      <c r="M604" s="5" t="e">
        <f t="shared" si="53"/>
        <v>#N/A</v>
      </c>
      <c r="N604" s="3" t="str">
        <f t="shared" si="52"/>
        <v/>
      </c>
    </row>
    <row r="605" spans="1:14" x14ac:dyDescent="0.2">
      <c r="A605" s="166"/>
      <c r="B605" s="204" t="e">
        <f>VLOOKUP(A605,Adr!A:B,2,FALSE)</f>
        <v>#N/A</v>
      </c>
      <c r="C605" s="190"/>
      <c r="D605" s="172"/>
      <c r="E605" s="173"/>
      <c r="F605" s="166"/>
      <c r="G605" s="169"/>
      <c r="H605" s="169"/>
      <c r="I605" s="192" t="str">
        <f t="shared" si="50"/>
        <v/>
      </c>
      <c r="J605" s="167"/>
      <c r="K605" s="5"/>
      <c r="L605" s="167" t="str">
        <f t="shared" si="51"/>
        <v/>
      </c>
      <c r="M605" s="5" t="e">
        <f t="shared" si="53"/>
        <v>#N/A</v>
      </c>
      <c r="N605" s="3" t="str">
        <f t="shared" si="52"/>
        <v/>
      </c>
    </row>
    <row r="606" spans="1:14" x14ac:dyDescent="0.2">
      <c r="A606" s="166"/>
      <c r="B606" s="204" t="e">
        <f>VLOOKUP(A606,Adr!A:B,2,FALSE)</f>
        <v>#N/A</v>
      </c>
      <c r="C606" s="190"/>
      <c r="D606" s="172"/>
      <c r="E606" s="173"/>
      <c r="F606" s="166"/>
      <c r="G606" s="169"/>
      <c r="H606" s="169"/>
      <c r="I606" s="192" t="str">
        <f t="shared" ref="I606:I613" si="54">A606&amp;F606</f>
        <v/>
      </c>
      <c r="J606" s="167"/>
      <c r="K606" s="5"/>
      <c r="L606" s="167" t="str">
        <f t="shared" ref="L606:L669" si="55">A606&amp;G606&amp;H606</f>
        <v/>
      </c>
      <c r="M606" s="5" t="e">
        <f t="shared" si="53"/>
        <v>#N/A</v>
      </c>
      <c r="N606" s="3" t="str">
        <f t="shared" si="52"/>
        <v/>
      </c>
    </row>
    <row r="607" spans="1:14" x14ac:dyDescent="0.2">
      <c r="A607" s="166"/>
      <c r="B607" s="204" t="e">
        <f>VLOOKUP(A607,Adr!A:B,2,FALSE)</f>
        <v>#N/A</v>
      </c>
      <c r="C607" s="190"/>
      <c r="D607" s="172"/>
      <c r="E607" s="173"/>
      <c r="F607" s="166"/>
      <c r="G607" s="169"/>
      <c r="H607" s="169"/>
      <c r="I607" s="192" t="str">
        <f t="shared" si="54"/>
        <v/>
      </c>
      <c r="J607" s="167"/>
      <c r="K607" s="5"/>
      <c r="L607" s="167" t="str">
        <f t="shared" si="55"/>
        <v/>
      </c>
      <c r="M607" s="5" t="e">
        <f t="shared" si="53"/>
        <v>#N/A</v>
      </c>
      <c r="N607" s="3" t="str">
        <f t="shared" si="52"/>
        <v/>
      </c>
    </row>
    <row r="608" spans="1:14" x14ac:dyDescent="0.2">
      <c r="A608" s="166"/>
      <c r="B608" s="204" t="e">
        <f>VLOOKUP(A608,Adr!A:B,2,FALSE)</f>
        <v>#N/A</v>
      </c>
      <c r="C608" s="185"/>
      <c r="D608" s="187"/>
      <c r="E608" s="173"/>
      <c r="F608" s="182"/>
      <c r="G608" s="185"/>
      <c r="H608" s="185"/>
      <c r="I608" s="192" t="str">
        <f t="shared" si="54"/>
        <v/>
      </c>
      <c r="J608" s="167"/>
      <c r="K608" s="5"/>
      <c r="L608" s="167" t="str">
        <f t="shared" si="55"/>
        <v/>
      </c>
      <c r="M608" s="5" t="e">
        <f t="shared" si="53"/>
        <v>#N/A</v>
      </c>
      <c r="N608" s="3" t="str">
        <f t="shared" si="52"/>
        <v/>
      </c>
    </row>
    <row r="609" spans="1:14" x14ac:dyDescent="0.2">
      <c r="A609" s="166"/>
      <c r="B609" s="204" t="e">
        <f>VLOOKUP(A609,Adr!A:B,2,FALSE)</f>
        <v>#N/A</v>
      </c>
      <c r="C609" s="185"/>
      <c r="D609" s="187"/>
      <c r="E609" s="173"/>
      <c r="F609" s="182"/>
      <c r="G609" s="185"/>
      <c r="H609" s="185"/>
      <c r="I609" s="192" t="str">
        <f t="shared" si="54"/>
        <v/>
      </c>
      <c r="J609" s="167"/>
      <c r="K609" s="5"/>
      <c r="L609" s="167" t="str">
        <f t="shared" si="55"/>
        <v/>
      </c>
      <c r="M609" s="5" t="e">
        <f t="shared" si="53"/>
        <v>#N/A</v>
      </c>
      <c r="N609" s="3" t="str">
        <f t="shared" si="52"/>
        <v/>
      </c>
    </row>
    <row r="610" spans="1:14" x14ac:dyDescent="0.2">
      <c r="A610" s="166"/>
      <c r="B610" s="204" t="e">
        <f>VLOOKUP(A610,Adr!A:B,2,FALSE)</f>
        <v>#N/A</v>
      </c>
      <c r="C610" s="185"/>
      <c r="D610" s="187"/>
      <c r="E610" s="173"/>
      <c r="F610" s="182"/>
      <c r="G610" s="185"/>
      <c r="H610" s="185"/>
      <c r="I610" s="192" t="str">
        <f t="shared" si="54"/>
        <v/>
      </c>
      <c r="J610" s="167"/>
      <c r="K610" s="5"/>
      <c r="L610" s="167" t="str">
        <f t="shared" si="55"/>
        <v/>
      </c>
      <c r="M610" s="5" t="e">
        <f t="shared" si="53"/>
        <v>#N/A</v>
      </c>
      <c r="N610" s="3" t="str">
        <f t="shared" si="52"/>
        <v/>
      </c>
    </row>
    <row r="611" spans="1:14" x14ac:dyDescent="0.2">
      <c r="A611" s="166"/>
      <c r="B611" s="204" t="e">
        <f>VLOOKUP(A611,Adr!A:B,2,FALSE)</f>
        <v>#N/A</v>
      </c>
      <c r="C611" s="185"/>
      <c r="D611" s="187"/>
      <c r="E611" s="173"/>
      <c r="F611" s="182"/>
      <c r="G611" s="185"/>
      <c r="H611" s="185"/>
      <c r="I611" s="192" t="str">
        <f t="shared" si="54"/>
        <v/>
      </c>
      <c r="J611" s="167"/>
      <c r="K611" s="5"/>
      <c r="L611" s="167" t="str">
        <f t="shared" si="55"/>
        <v/>
      </c>
      <c r="M611" s="5" t="e">
        <f t="shared" si="53"/>
        <v>#N/A</v>
      </c>
      <c r="N611" s="3" t="str">
        <f t="shared" si="52"/>
        <v/>
      </c>
    </row>
    <row r="612" spans="1:14" x14ac:dyDescent="0.2">
      <c r="A612" s="166"/>
      <c r="B612" s="204" t="e">
        <f>VLOOKUP(A612,Adr!A:B,2,FALSE)</f>
        <v>#N/A</v>
      </c>
      <c r="C612" s="169"/>
      <c r="D612" s="172"/>
      <c r="E612" s="173"/>
      <c r="F612" s="166"/>
      <c r="G612" s="169"/>
      <c r="H612" s="169"/>
      <c r="I612" s="192" t="str">
        <f t="shared" si="54"/>
        <v/>
      </c>
      <c r="J612" s="167"/>
      <c r="K612" s="5"/>
      <c r="L612" s="167" t="str">
        <f t="shared" si="55"/>
        <v/>
      </c>
      <c r="M612" s="5" t="e">
        <f t="shared" si="53"/>
        <v>#N/A</v>
      </c>
      <c r="N612" s="3" t="str">
        <f t="shared" si="52"/>
        <v/>
      </c>
    </row>
    <row r="613" spans="1:14" x14ac:dyDescent="0.2">
      <c r="A613" s="166"/>
      <c r="B613" s="204" t="e">
        <f>VLOOKUP(A613,Adr!A:B,2,FALSE)</f>
        <v>#N/A</v>
      </c>
      <c r="C613" s="197"/>
      <c r="D613" s="191"/>
      <c r="E613" s="173"/>
      <c r="F613" s="182"/>
      <c r="G613" s="185"/>
      <c r="H613" s="185"/>
      <c r="I613" s="192" t="str">
        <f t="shared" si="54"/>
        <v/>
      </c>
      <c r="J613" s="167"/>
      <c r="K613" s="5"/>
      <c r="L613" s="167" t="str">
        <f t="shared" si="55"/>
        <v/>
      </c>
      <c r="M613" s="5" t="e">
        <f t="shared" si="53"/>
        <v>#N/A</v>
      </c>
      <c r="N613" s="3" t="str">
        <f t="shared" si="52"/>
        <v/>
      </c>
    </row>
    <row r="614" spans="1:14" x14ac:dyDescent="0.2">
      <c r="A614" s="166"/>
      <c r="B614" s="204" t="e">
        <f>VLOOKUP(A614,Adr!A:B,2,FALSE)</f>
        <v>#N/A</v>
      </c>
      <c r="C614" s="197"/>
      <c r="D614" s="191"/>
      <c r="E614" s="173"/>
      <c r="F614" s="182"/>
      <c r="G614" s="185"/>
      <c r="H614" s="185"/>
      <c r="I614" s="167"/>
      <c r="J614" s="167"/>
      <c r="K614" s="5"/>
      <c r="L614" s="167" t="str">
        <f t="shared" si="55"/>
        <v/>
      </c>
      <c r="M614" s="5" t="e">
        <f t="shared" si="53"/>
        <v>#N/A</v>
      </c>
      <c r="N614" s="3" t="str">
        <f t="shared" si="52"/>
        <v/>
      </c>
    </row>
    <row r="615" spans="1:14" x14ac:dyDescent="0.2">
      <c r="A615" s="166"/>
      <c r="B615" s="204" t="e">
        <f>VLOOKUP(A615,Adr!A:B,2,FALSE)</f>
        <v>#N/A</v>
      </c>
      <c r="C615" s="185"/>
      <c r="D615" s="187"/>
      <c r="E615" s="173"/>
      <c r="F615" s="182"/>
      <c r="G615" s="185"/>
      <c r="H615" s="185"/>
      <c r="I615" s="192"/>
      <c r="J615" s="167"/>
      <c r="K615" s="5"/>
      <c r="L615" s="167" t="str">
        <f t="shared" si="55"/>
        <v/>
      </c>
      <c r="M615" s="5" t="e">
        <f t="shared" si="53"/>
        <v>#N/A</v>
      </c>
      <c r="N615" s="3" t="str">
        <f t="shared" si="52"/>
        <v/>
      </c>
    </row>
    <row r="616" spans="1:14" x14ac:dyDescent="0.2">
      <c r="A616" s="182"/>
      <c r="B616" s="204" t="e">
        <f>VLOOKUP(A616,Adr!A:B,2,FALSE)</f>
        <v>#N/A</v>
      </c>
      <c r="C616" s="185"/>
      <c r="D616" s="187"/>
      <c r="E616" s="230"/>
      <c r="F616" s="182"/>
      <c r="G616" s="185"/>
      <c r="H616" s="185"/>
      <c r="I616" s="192"/>
      <c r="J616" s="167"/>
      <c r="K616" s="5"/>
      <c r="L616" s="167" t="str">
        <f t="shared" si="55"/>
        <v/>
      </c>
      <c r="M616" s="5" t="e">
        <f t="shared" si="53"/>
        <v>#N/A</v>
      </c>
      <c r="N616" s="3" t="str">
        <f t="shared" si="52"/>
        <v/>
      </c>
    </row>
    <row r="617" spans="1:14" x14ac:dyDescent="0.2">
      <c r="A617" s="166"/>
      <c r="B617" s="204" t="e">
        <f>VLOOKUP(A617,Adr!A:B,2,FALSE)</f>
        <v>#N/A</v>
      </c>
      <c r="C617" s="196"/>
      <c r="D617" s="187"/>
      <c r="E617" s="173"/>
      <c r="F617" s="166"/>
      <c r="G617" s="169"/>
      <c r="H617" s="169"/>
      <c r="I617" s="167"/>
      <c r="J617" s="167"/>
      <c r="K617" s="5"/>
      <c r="L617" s="167" t="str">
        <f t="shared" si="55"/>
        <v/>
      </c>
      <c r="M617" s="5" t="e">
        <f t="shared" si="53"/>
        <v>#N/A</v>
      </c>
      <c r="N617" s="3" t="str">
        <f t="shared" si="52"/>
        <v/>
      </c>
    </row>
    <row r="618" spans="1:14" x14ac:dyDescent="0.2">
      <c r="A618" s="166"/>
      <c r="B618" s="204" t="e">
        <f>VLOOKUP(A618,Adr!A:B,2,FALSE)</f>
        <v>#N/A</v>
      </c>
      <c r="C618" s="196"/>
      <c r="D618" s="187"/>
      <c r="E618" s="173"/>
      <c r="F618" s="166"/>
      <c r="G618" s="169"/>
      <c r="H618" s="169"/>
      <c r="I618" s="167"/>
      <c r="J618" s="167"/>
      <c r="K618" s="5"/>
      <c r="L618" s="167" t="str">
        <f t="shared" si="55"/>
        <v/>
      </c>
      <c r="M618" s="5" t="e">
        <f t="shared" si="53"/>
        <v>#N/A</v>
      </c>
      <c r="N618" s="3" t="str">
        <f t="shared" si="52"/>
        <v/>
      </c>
    </row>
    <row r="619" spans="1:14" x14ac:dyDescent="0.2">
      <c r="A619" s="166"/>
      <c r="B619" s="204" t="e">
        <f>VLOOKUP(A619,Adr!A:B,2,FALSE)</f>
        <v>#N/A</v>
      </c>
      <c r="C619" s="196"/>
      <c r="D619" s="187"/>
      <c r="E619" s="173"/>
      <c r="F619" s="182"/>
      <c r="G619" s="185"/>
      <c r="H619" s="185"/>
      <c r="I619" s="167"/>
      <c r="J619" s="167"/>
      <c r="K619" s="5"/>
      <c r="L619" s="167" t="str">
        <f t="shared" si="55"/>
        <v/>
      </c>
      <c r="M619" s="5" t="e">
        <f t="shared" si="53"/>
        <v>#N/A</v>
      </c>
      <c r="N619" s="3" t="str">
        <f t="shared" si="52"/>
        <v/>
      </c>
    </row>
    <row r="620" spans="1:14" x14ac:dyDescent="0.2">
      <c r="A620" s="166"/>
      <c r="B620" s="204" t="e">
        <f>VLOOKUP(A620,Adr!A:B,2,FALSE)</f>
        <v>#N/A</v>
      </c>
      <c r="C620" s="196"/>
      <c r="D620" s="187"/>
      <c r="E620" s="173"/>
      <c r="F620" s="182"/>
      <c r="G620" s="185"/>
      <c r="H620" s="185"/>
      <c r="I620" s="167"/>
      <c r="J620" s="167"/>
      <c r="K620" s="5"/>
      <c r="L620" s="167" t="str">
        <f t="shared" si="55"/>
        <v/>
      </c>
      <c r="M620" s="5" t="e">
        <f t="shared" si="53"/>
        <v>#N/A</v>
      </c>
      <c r="N620" s="3" t="str">
        <f t="shared" si="52"/>
        <v/>
      </c>
    </row>
    <row r="621" spans="1:14" x14ac:dyDescent="0.2">
      <c r="A621" s="182"/>
      <c r="B621" s="204" t="e">
        <f>VLOOKUP(A621,Adr!A:B,2,FALSE)</f>
        <v>#N/A</v>
      </c>
      <c r="C621" s="185"/>
      <c r="D621" s="187"/>
      <c r="E621" s="230"/>
      <c r="F621" s="182"/>
      <c r="G621" s="185"/>
      <c r="H621" s="185"/>
      <c r="I621" s="192"/>
      <c r="J621" s="167"/>
      <c r="K621" s="5"/>
      <c r="L621" s="167" t="str">
        <f t="shared" si="55"/>
        <v/>
      </c>
      <c r="M621" s="5" t="e">
        <f t="shared" si="53"/>
        <v>#N/A</v>
      </c>
      <c r="N621" s="3" t="str">
        <f t="shared" si="52"/>
        <v/>
      </c>
    </row>
    <row r="622" spans="1:14" x14ac:dyDescent="0.2">
      <c r="A622" s="166"/>
      <c r="B622" s="204" t="e">
        <f>VLOOKUP(A622,Adr!A:B,2,FALSE)</f>
        <v>#N/A</v>
      </c>
      <c r="C622" s="196"/>
      <c r="D622" s="187"/>
      <c r="E622" s="173"/>
      <c r="F622" s="182"/>
      <c r="G622" s="185"/>
      <c r="H622" s="185"/>
      <c r="I622" s="167"/>
      <c r="J622" s="167"/>
      <c r="K622" s="5"/>
      <c r="L622" s="167" t="str">
        <f t="shared" si="55"/>
        <v/>
      </c>
      <c r="M622" s="5" t="e">
        <f t="shared" si="53"/>
        <v>#N/A</v>
      </c>
      <c r="N622" s="3" t="str">
        <f t="shared" si="52"/>
        <v/>
      </c>
    </row>
    <row r="623" spans="1:14" x14ac:dyDescent="0.2">
      <c r="A623" s="182"/>
      <c r="B623" s="204" t="e">
        <f>VLOOKUP(A623,Adr!A:B,2,FALSE)</f>
        <v>#N/A</v>
      </c>
      <c r="C623" s="185"/>
      <c r="D623" s="187"/>
      <c r="E623" s="230"/>
      <c r="F623" s="182"/>
      <c r="G623" s="185"/>
      <c r="H623" s="185"/>
      <c r="I623" s="192"/>
      <c r="J623" s="167"/>
      <c r="K623" s="5"/>
      <c r="L623" s="167" t="str">
        <f t="shared" si="55"/>
        <v/>
      </c>
      <c r="M623" s="5" t="e">
        <f t="shared" si="53"/>
        <v>#N/A</v>
      </c>
      <c r="N623" s="3" t="str">
        <f t="shared" si="52"/>
        <v/>
      </c>
    </row>
    <row r="624" spans="1:14" x14ac:dyDescent="0.2">
      <c r="A624" s="166"/>
      <c r="B624" s="204" t="e">
        <f>VLOOKUP(A624,Adr!A:B,2,FALSE)</f>
        <v>#N/A</v>
      </c>
      <c r="C624" s="196"/>
      <c r="D624" s="187"/>
      <c r="E624" s="173"/>
      <c r="F624" s="166"/>
      <c r="G624" s="169"/>
      <c r="H624" s="169"/>
      <c r="I624" s="167"/>
      <c r="J624" s="167"/>
      <c r="K624" s="5"/>
      <c r="L624" s="167" t="str">
        <f t="shared" si="55"/>
        <v/>
      </c>
      <c r="M624" s="5" t="e">
        <f t="shared" si="53"/>
        <v>#N/A</v>
      </c>
      <c r="N624" s="3" t="str">
        <f t="shared" si="52"/>
        <v/>
      </c>
    </row>
    <row r="625" spans="1:14" x14ac:dyDescent="0.2">
      <c r="A625" s="166"/>
      <c r="B625" s="204" t="e">
        <f>VLOOKUP(A625,Adr!A:B,2,FALSE)</f>
        <v>#N/A</v>
      </c>
      <c r="C625" s="196"/>
      <c r="D625" s="187"/>
      <c r="E625" s="173"/>
      <c r="F625" s="166"/>
      <c r="G625" s="169"/>
      <c r="H625" s="169"/>
      <c r="I625" s="167"/>
      <c r="J625" s="167"/>
      <c r="K625" s="5"/>
      <c r="L625" s="167" t="str">
        <f t="shared" si="55"/>
        <v/>
      </c>
      <c r="M625" s="5" t="e">
        <f t="shared" si="53"/>
        <v>#N/A</v>
      </c>
      <c r="N625" s="3" t="str">
        <f t="shared" si="52"/>
        <v/>
      </c>
    </row>
    <row r="626" spans="1:14" x14ac:dyDescent="0.2">
      <c r="A626" s="166"/>
      <c r="B626" s="204" t="e">
        <f>VLOOKUP(A626,Adr!A:B,2,FALSE)</f>
        <v>#N/A</v>
      </c>
      <c r="C626" s="190"/>
      <c r="D626" s="172"/>
      <c r="E626" s="173"/>
      <c r="F626" s="166"/>
      <c r="G626" s="169"/>
      <c r="H626" s="169"/>
      <c r="I626" s="167"/>
      <c r="J626" s="167"/>
      <c r="K626" s="5"/>
      <c r="L626" s="167" t="str">
        <f t="shared" si="55"/>
        <v/>
      </c>
      <c r="M626" s="5" t="e">
        <f t="shared" si="53"/>
        <v>#N/A</v>
      </c>
      <c r="N626" s="3" t="str">
        <f t="shared" si="52"/>
        <v/>
      </c>
    </row>
    <row r="627" spans="1:14" x14ac:dyDescent="0.2">
      <c r="A627" s="166"/>
      <c r="B627" s="204" t="e">
        <f>VLOOKUP(A627,Adr!A:B,2,FALSE)</f>
        <v>#N/A</v>
      </c>
      <c r="C627" s="196"/>
      <c r="D627" s="187"/>
      <c r="E627" s="173"/>
      <c r="F627" s="182"/>
      <c r="G627" s="185"/>
      <c r="H627" s="185"/>
      <c r="I627" s="167"/>
      <c r="J627" s="167"/>
      <c r="K627" s="5"/>
      <c r="L627" s="167" t="str">
        <f t="shared" si="55"/>
        <v/>
      </c>
      <c r="M627" s="5" t="e">
        <f t="shared" si="53"/>
        <v>#N/A</v>
      </c>
      <c r="N627" s="3" t="str">
        <f t="shared" si="52"/>
        <v/>
      </c>
    </row>
    <row r="628" spans="1:14" x14ac:dyDescent="0.2">
      <c r="A628" s="166"/>
      <c r="B628" s="204" t="e">
        <f>VLOOKUP(A628,Adr!A:B,2,FALSE)</f>
        <v>#N/A</v>
      </c>
      <c r="C628" s="196"/>
      <c r="D628" s="186"/>
      <c r="E628" s="173"/>
      <c r="F628" s="166"/>
      <c r="G628" s="169"/>
      <c r="H628" s="169"/>
      <c r="I628" s="167"/>
      <c r="J628" s="167"/>
      <c r="K628" s="5"/>
      <c r="L628" s="167" t="str">
        <f t="shared" si="55"/>
        <v/>
      </c>
      <c r="M628" s="5" t="e">
        <f t="shared" si="53"/>
        <v>#N/A</v>
      </c>
      <c r="N628" s="3" t="str">
        <f t="shared" si="52"/>
        <v/>
      </c>
    </row>
    <row r="629" spans="1:14" x14ac:dyDescent="0.2">
      <c r="A629" s="166"/>
      <c r="B629" s="204" t="e">
        <f>VLOOKUP(A629,Adr!A:B,2,FALSE)</f>
        <v>#N/A</v>
      </c>
      <c r="C629" s="196"/>
      <c r="D629" s="187"/>
      <c r="E629" s="173"/>
      <c r="F629" s="166"/>
      <c r="G629" s="169"/>
      <c r="H629" s="169"/>
      <c r="I629" s="167"/>
      <c r="J629" s="167"/>
      <c r="K629" s="5"/>
      <c r="L629" s="167" t="str">
        <f t="shared" si="55"/>
        <v/>
      </c>
      <c r="M629" s="5" t="e">
        <f t="shared" si="53"/>
        <v>#N/A</v>
      </c>
      <c r="N629" s="3" t="str">
        <f t="shared" si="52"/>
        <v/>
      </c>
    </row>
    <row r="630" spans="1:14" x14ac:dyDescent="0.2">
      <c r="A630" s="202"/>
      <c r="B630" s="204" t="e">
        <f>VLOOKUP(A630,Adr!A:B,2,FALSE)</f>
        <v>#N/A</v>
      </c>
      <c r="C630" s="169"/>
      <c r="D630" s="172"/>
      <c r="E630" s="173"/>
      <c r="F630" s="166"/>
      <c r="G630" s="169"/>
      <c r="H630" s="169"/>
      <c r="I630" s="192"/>
      <c r="J630" s="167"/>
      <c r="K630" s="5"/>
      <c r="L630" s="167" t="str">
        <f t="shared" si="55"/>
        <v/>
      </c>
      <c r="M630" s="5" t="e">
        <f t="shared" si="53"/>
        <v>#N/A</v>
      </c>
      <c r="N630" s="3" t="str">
        <f t="shared" si="52"/>
        <v/>
      </c>
    </row>
    <row r="631" spans="1:14" x14ac:dyDescent="0.2">
      <c r="A631" s="166"/>
      <c r="B631" s="204" t="e">
        <f>VLOOKUP(A631,Adr!A:B,2,FALSE)</f>
        <v>#N/A</v>
      </c>
      <c r="C631" s="190"/>
      <c r="D631" s="172"/>
      <c r="E631" s="173"/>
      <c r="F631" s="166"/>
      <c r="G631" s="169"/>
      <c r="H631" s="169"/>
      <c r="I631" s="167"/>
      <c r="J631" s="167"/>
      <c r="K631" s="5"/>
      <c r="L631" s="167" t="str">
        <f t="shared" si="55"/>
        <v/>
      </c>
      <c r="M631" s="5" t="e">
        <f t="shared" si="53"/>
        <v>#N/A</v>
      </c>
      <c r="N631" s="3" t="str">
        <f t="shared" si="52"/>
        <v/>
      </c>
    </row>
    <row r="632" spans="1:14" x14ac:dyDescent="0.2">
      <c r="A632" s="202"/>
      <c r="B632" s="204" t="e">
        <f>VLOOKUP(A632,Adr!A:B,2,FALSE)</f>
        <v>#N/A</v>
      </c>
      <c r="C632" s="169"/>
      <c r="D632" s="172"/>
      <c r="E632" s="173"/>
      <c r="F632" s="166"/>
      <c r="G632" s="169"/>
      <c r="H632" s="169"/>
      <c r="I632" s="192"/>
      <c r="J632" s="167"/>
      <c r="K632" s="5"/>
      <c r="L632" s="167" t="str">
        <f t="shared" si="55"/>
        <v/>
      </c>
      <c r="M632" s="5" t="e">
        <f t="shared" si="53"/>
        <v>#N/A</v>
      </c>
      <c r="N632" s="3" t="str">
        <f t="shared" si="52"/>
        <v/>
      </c>
    </row>
    <row r="633" spans="1:14" x14ac:dyDescent="0.2">
      <c r="A633" s="166"/>
      <c r="B633" s="204" t="e">
        <f>VLOOKUP(A633,Adr!A:B,2,FALSE)</f>
        <v>#N/A</v>
      </c>
      <c r="C633" s="169"/>
      <c r="D633" s="187"/>
      <c r="E633" s="173"/>
      <c r="F633" s="166"/>
      <c r="G633" s="169"/>
      <c r="H633" s="169"/>
      <c r="I633" s="192"/>
      <c r="J633" s="167"/>
      <c r="K633" s="5"/>
      <c r="L633" s="167" t="str">
        <f t="shared" si="55"/>
        <v/>
      </c>
      <c r="M633" s="5" t="e">
        <f t="shared" si="53"/>
        <v>#N/A</v>
      </c>
      <c r="N633" s="3" t="str">
        <f t="shared" si="52"/>
        <v/>
      </c>
    </row>
    <row r="634" spans="1:14" x14ac:dyDescent="0.2">
      <c r="A634" s="166"/>
      <c r="B634" s="204" t="e">
        <f>VLOOKUP(A634,Adr!A:B,2,FALSE)</f>
        <v>#N/A</v>
      </c>
      <c r="C634" s="169"/>
      <c r="D634" s="172"/>
      <c r="E634" s="173"/>
      <c r="F634" s="166"/>
      <c r="G634" s="169"/>
      <c r="H634" s="169"/>
      <c r="I634" s="192"/>
      <c r="J634" s="167"/>
      <c r="K634" s="5"/>
      <c r="L634" s="167" t="str">
        <f t="shared" si="55"/>
        <v/>
      </c>
      <c r="M634" s="5" t="e">
        <f t="shared" si="53"/>
        <v>#N/A</v>
      </c>
      <c r="N634" s="3" t="str">
        <f t="shared" si="52"/>
        <v/>
      </c>
    </row>
    <row r="635" spans="1:14" x14ac:dyDescent="0.2">
      <c r="A635" s="166"/>
      <c r="B635" s="204" t="e">
        <f>VLOOKUP(A635,Adr!A:B,2,FALSE)</f>
        <v>#N/A</v>
      </c>
      <c r="C635" s="169"/>
      <c r="D635" s="172"/>
      <c r="E635" s="173"/>
      <c r="F635" s="166"/>
      <c r="G635" s="169"/>
      <c r="H635" s="169"/>
      <c r="I635" s="192"/>
      <c r="J635" s="167"/>
      <c r="K635" s="5"/>
      <c r="L635" s="167" t="str">
        <f t="shared" si="55"/>
        <v/>
      </c>
      <c r="M635" s="5" t="e">
        <f t="shared" si="53"/>
        <v>#N/A</v>
      </c>
      <c r="N635" s="3" t="str">
        <f t="shared" si="52"/>
        <v/>
      </c>
    </row>
    <row r="636" spans="1:14" x14ac:dyDescent="0.2">
      <c r="A636" s="166"/>
      <c r="B636" s="204" t="e">
        <f>VLOOKUP(A636,Adr!A:B,2,FALSE)</f>
        <v>#N/A</v>
      </c>
      <c r="C636" s="190"/>
      <c r="D636" s="172"/>
      <c r="E636" s="173"/>
      <c r="F636" s="182"/>
      <c r="G636" s="185"/>
      <c r="H636" s="185"/>
      <c r="I636" s="167"/>
      <c r="J636" s="167"/>
      <c r="K636" s="5"/>
      <c r="L636" s="167" t="str">
        <f t="shared" si="55"/>
        <v/>
      </c>
      <c r="M636" s="5" t="e">
        <f t="shared" si="53"/>
        <v>#N/A</v>
      </c>
      <c r="N636" s="3" t="str">
        <f t="shared" si="52"/>
        <v/>
      </c>
    </row>
    <row r="637" spans="1:14" x14ac:dyDescent="0.2">
      <c r="A637" s="166"/>
      <c r="B637" s="204" t="e">
        <f>VLOOKUP(A637,Adr!A:B,2,FALSE)</f>
        <v>#N/A</v>
      </c>
      <c r="C637" s="190"/>
      <c r="D637" s="172"/>
      <c r="E637" s="173"/>
      <c r="F637" s="182"/>
      <c r="G637" s="185"/>
      <c r="H637" s="185"/>
      <c r="I637" s="167"/>
      <c r="J637" s="167"/>
      <c r="K637" s="5"/>
      <c r="L637" s="167" t="str">
        <f t="shared" si="55"/>
        <v/>
      </c>
      <c r="M637" s="5" t="e">
        <f t="shared" si="53"/>
        <v>#N/A</v>
      </c>
      <c r="N637" s="3" t="str">
        <f t="shared" si="52"/>
        <v/>
      </c>
    </row>
    <row r="638" spans="1:14" x14ac:dyDescent="0.2">
      <c r="A638" s="166"/>
      <c r="B638" s="204" t="e">
        <f>VLOOKUP(A638,Adr!A:B,2,FALSE)</f>
        <v>#N/A</v>
      </c>
      <c r="C638" s="169"/>
      <c r="D638" s="172"/>
      <c r="E638" s="173"/>
      <c r="F638" s="166"/>
      <c r="G638" s="169"/>
      <c r="H638" s="169"/>
      <c r="I638" s="192"/>
      <c r="J638" s="167"/>
      <c r="K638" s="5"/>
      <c r="L638" s="167" t="str">
        <f t="shared" si="55"/>
        <v/>
      </c>
      <c r="M638" s="5" t="e">
        <f t="shared" si="53"/>
        <v>#N/A</v>
      </c>
      <c r="N638" s="3" t="str">
        <f t="shared" si="52"/>
        <v/>
      </c>
    </row>
    <row r="639" spans="1:14" x14ac:dyDescent="0.2">
      <c r="A639" s="166"/>
      <c r="B639" s="204" t="e">
        <f>VLOOKUP(A639,Adr!A:B,2,FALSE)</f>
        <v>#N/A</v>
      </c>
      <c r="C639" s="185"/>
      <c r="D639" s="187"/>
      <c r="E639" s="173"/>
      <c r="F639" s="182"/>
      <c r="G639" s="185"/>
      <c r="H639" s="185"/>
      <c r="I639" s="192"/>
      <c r="J639" s="167"/>
      <c r="K639" s="5"/>
      <c r="L639" s="167" t="str">
        <f t="shared" si="55"/>
        <v/>
      </c>
      <c r="M639" s="5" t="e">
        <f t="shared" si="53"/>
        <v>#N/A</v>
      </c>
      <c r="N639" s="3" t="str">
        <f t="shared" si="52"/>
        <v/>
      </c>
    </row>
    <row r="640" spans="1:14" x14ac:dyDescent="0.2">
      <c r="A640" s="166"/>
      <c r="B640" s="204" t="e">
        <f>VLOOKUP(A640,Adr!A:B,2,FALSE)</f>
        <v>#N/A</v>
      </c>
      <c r="C640" s="190"/>
      <c r="D640" s="172"/>
      <c r="E640" s="173"/>
      <c r="F640" s="182"/>
      <c r="G640" s="185"/>
      <c r="H640" s="185"/>
      <c r="I640" s="167"/>
      <c r="J640" s="167"/>
      <c r="K640" s="5"/>
      <c r="L640" s="167" t="str">
        <f t="shared" si="55"/>
        <v/>
      </c>
      <c r="M640" s="5" t="e">
        <f t="shared" si="53"/>
        <v>#N/A</v>
      </c>
      <c r="N640" s="3" t="str">
        <f t="shared" si="52"/>
        <v/>
      </c>
    </row>
    <row r="641" spans="1:14" x14ac:dyDescent="0.2">
      <c r="A641" s="166"/>
      <c r="B641" s="204" t="e">
        <f>VLOOKUP(A641,Adr!A:B,2,FALSE)</f>
        <v>#N/A</v>
      </c>
      <c r="C641" s="185"/>
      <c r="D641" s="187"/>
      <c r="E641" s="173"/>
      <c r="F641" s="182"/>
      <c r="G641" s="185"/>
      <c r="H641" s="185"/>
      <c r="I641" s="192"/>
      <c r="J641" s="167"/>
      <c r="K641" s="5"/>
      <c r="L641" s="167" t="str">
        <f t="shared" si="55"/>
        <v/>
      </c>
      <c r="M641" s="5" t="e">
        <f t="shared" si="53"/>
        <v>#N/A</v>
      </c>
      <c r="N641" s="3" t="str">
        <f t="shared" si="52"/>
        <v/>
      </c>
    </row>
    <row r="642" spans="1:14" x14ac:dyDescent="0.2">
      <c r="A642" s="166"/>
      <c r="B642" s="204" t="e">
        <f>VLOOKUP(A642,Adr!A:B,2,FALSE)</f>
        <v>#N/A</v>
      </c>
      <c r="C642" s="185"/>
      <c r="D642" s="187"/>
      <c r="E642" s="173"/>
      <c r="F642" s="182"/>
      <c r="G642" s="185"/>
      <c r="H642" s="185"/>
      <c r="I642" s="192"/>
      <c r="J642" s="167"/>
      <c r="K642" s="5"/>
      <c r="L642" s="167" t="str">
        <f t="shared" si="55"/>
        <v/>
      </c>
      <c r="M642" s="5" t="e">
        <f t="shared" si="53"/>
        <v>#N/A</v>
      </c>
      <c r="N642" s="3" t="str">
        <f t="shared" si="52"/>
        <v/>
      </c>
    </row>
    <row r="643" spans="1:14" x14ac:dyDescent="0.2">
      <c r="A643" s="166"/>
      <c r="B643" s="204" t="e">
        <f>VLOOKUP(A643,Adr!A:B,2,FALSE)</f>
        <v>#N/A</v>
      </c>
      <c r="C643" s="190"/>
      <c r="D643" s="172"/>
      <c r="E643" s="173"/>
      <c r="F643" s="182"/>
      <c r="G643" s="185"/>
      <c r="H643" s="185"/>
      <c r="I643" s="167"/>
      <c r="J643" s="167"/>
      <c r="K643" s="5"/>
      <c r="L643" s="167" t="str">
        <f t="shared" si="55"/>
        <v/>
      </c>
      <c r="M643" s="5" t="e">
        <f t="shared" si="53"/>
        <v>#N/A</v>
      </c>
      <c r="N643" s="3" t="str">
        <f t="shared" si="52"/>
        <v/>
      </c>
    </row>
    <row r="644" spans="1:14" x14ac:dyDescent="0.2">
      <c r="A644" s="166"/>
      <c r="B644" s="204" t="e">
        <f>VLOOKUP(A644,Adr!A:B,2,FALSE)</f>
        <v>#N/A</v>
      </c>
      <c r="C644" s="169"/>
      <c r="D644" s="172"/>
      <c r="E644" s="173"/>
      <c r="F644" s="166"/>
      <c r="G644" s="169"/>
      <c r="H644" s="169"/>
      <c r="I644" s="192"/>
      <c r="J644" s="167"/>
      <c r="K644" s="5"/>
      <c r="L644" s="167" t="str">
        <f t="shared" si="55"/>
        <v/>
      </c>
      <c r="M644" s="5" t="e">
        <f t="shared" si="53"/>
        <v>#N/A</v>
      </c>
      <c r="N644" s="3" t="str">
        <f t="shared" ref="N644:N707" si="56">+I644&amp;H644</f>
        <v/>
      </c>
    </row>
    <row r="645" spans="1:14" x14ac:dyDescent="0.2">
      <c r="A645" s="166"/>
      <c r="B645" s="204" t="e">
        <f>VLOOKUP(A645,Adr!A:B,2,FALSE)</f>
        <v>#N/A</v>
      </c>
      <c r="C645" s="190"/>
      <c r="D645" s="172"/>
      <c r="E645" s="173"/>
      <c r="F645" s="182"/>
      <c r="G645" s="185"/>
      <c r="H645" s="185"/>
      <c r="I645" s="167"/>
      <c r="J645" s="167"/>
      <c r="K645" s="5"/>
      <c r="L645" s="167" t="str">
        <f t="shared" si="55"/>
        <v/>
      </c>
      <c r="M645" s="5" t="e">
        <f t="shared" si="53"/>
        <v>#N/A</v>
      </c>
      <c r="N645" s="3" t="str">
        <f t="shared" si="56"/>
        <v/>
      </c>
    </row>
    <row r="646" spans="1:14" x14ac:dyDescent="0.2">
      <c r="A646" s="166"/>
      <c r="B646" s="204" t="e">
        <f>VLOOKUP(A646,Adr!A:B,2,FALSE)</f>
        <v>#N/A</v>
      </c>
      <c r="C646" s="169"/>
      <c r="D646" s="172"/>
      <c r="E646" s="173"/>
      <c r="F646" s="166"/>
      <c r="G646" s="169"/>
      <c r="H646" s="169"/>
      <c r="I646" s="192"/>
      <c r="J646" s="167"/>
      <c r="K646" s="5"/>
      <c r="L646" s="167" t="str">
        <f t="shared" si="55"/>
        <v/>
      </c>
      <c r="M646" s="5" t="e">
        <f t="shared" si="53"/>
        <v>#N/A</v>
      </c>
      <c r="N646" s="3" t="str">
        <f t="shared" si="56"/>
        <v/>
      </c>
    </row>
    <row r="647" spans="1:14" x14ac:dyDescent="0.2">
      <c r="A647" s="166"/>
      <c r="B647" s="204" t="e">
        <f>VLOOKUP(A647,Adr!A:B,2,FALSE)</f>
        <v>#N/A</v>
      </c>
      <c r="C647" s="185"/>
      <c r="D647" s="187"/>
      <c r="E647" s="173"/>
      <c r="F647" s="182"/>
      <c r="G647" s="185"/>
      <c r="H647" s="185"/>
      <c r="I647" s="192"/>
      <c r="J647" s="167"/>
      <c r="K647" s="5"/>
      <c r="L647" s="167" t="str">
        <f t="shared" si="55"/>
        <v/>
      </c>
      <c r="M647" s="5" t="e">
        <f t="shared" si="53"/>
        <v>#N/A</v>
      </c>
      <c r="N647" s="3" t="str">
        <f t="shared" si="56"/>
        <v/>
      </c>
    </row>
    <row r="648" spans="1:14" x14ac:dyDescent="0.2">
      <c r="A648" s="166"/>
      <c r="B648" s="204" t="e">
        <f>VLOOKUP(A648,Adr!A:B,2,FALSE)</f>
        <v>#N/A</v>
      </c>
      <c r="C648" s="185"/>
      <c r="D648" s="187"/>
      <c r="E648" s="173"/>
      <c r="F648" s="182"/>
      <c r="G648" s="185"/>
      <c r="H648" s="185"/>
      <c r="I648" s="192"/>
      <c r="J648" s="167"/>
      <c r="K648" s="5"/>
      <c r="L648" s="167" t="str">
        <f t="shared" si="55"/>
        <v/>
      </c>
      <c r="M648" s="5" t="e">
        <f t="shared" si="53"/>
        <v>#N/A</v>
      </c>
      <c r="N648" s="3" t="str">
        <f t="shared" si="56"/>
        <v/>
      </c>
    </row>
    <row r="649" spans="1:14" x14ac:dyDescent="0.2">
      <c r="A649" s="166"/>
      <c r="B649" s="204" t="e">
        <f>VLOOKUP(A649,Adr!A:B,2,FALSE)</f>
        <v>#N/A</v>
      </c>
      <c r="C649" s="185"/>
      <c r="D649" s="186"/>
      <c r="E649" s="173"/>
      <c r="F649" s="182"/>
      <c r="G649" s="185"/>
      <c r="H649" s="185"/>
      <c r="I649" s="192"/>
      <c r="J649" s="167"/>
      <c r="K649" s="5"/>
      <c r="L649" s="167" t="str">
        <f t="shared" si="55"/>
        <v/>
      </c>
      <c r="M649" s="5" t="e">
        <f t="shared" si="53"/>
        <v>#N/A</v>
      </c>
      <c r="N649" s="3" t="str">
        <f t="shared" si="56"/>
        <v/>
      </c>
    </row>
    <row r="650" spans="1:14" x14ac:dyDescent="0.2">
      <c r="A650" s="166"/>
      <c r="B650" s="204" t="e">
        <f>VLOOKUP(A650,Adr!A:B,2,FALSE)</f>
        <v>#N/A</v>
      </c>
      <c r="C650" s="190"/>
      <c r="D650" s="172"/>
      <c r="E650" s="173"/>
      <c r="F650" s="182"/>
      <c r="G650" s="185"/>
      <c r="H650" s="185"/>
      <c r="I650" s="167"/>
      <c r="J650" s="167"/>
      <c r="K650" s="5"/>
      <c r="L650" s="167" t="str">
        <f t="shared" si="55"/>
        <v/>
      </c>
      <c r="M650" s="5" t="e">
        <f t="shared" si="53"/>
        <v>#N/A</v>
      </c>
      <c r="N650" s="3" t="str">
        <f t="shared" si="56"/>
        <v/>
      </c>
    </row>
    <row r="651" spans="1:14" x14ac:dyDescent="0.2">
      <c r="A651" s="166"/>
      <c r="B651" s="204" t="e">
        <f>VLOOKUP(A651,Adr!A:B,2,FALSE)</f>
        <v>#N/A</v>
      </c>
      <c r="C651" s="196"/>
      <c r="D651" s="187"/>
      <c r="E651" s="173"/>
      <c r="F651" s="182"/>
      <c r="G651" s="185"/>
      <c r="H651" s="185"/>
      <c r="I651" s="167"/>
      <c r="J651" s="167"/>
      <c r="K651" s="5"/>
      <c r="L651" s="167" t="str">
        <f t="shared" si="55"/>
        <v/>
      </c>
      <c r="M651" s="5" t="e">
        <f t="shared" si="53"/>
        <v>#N/A</v>
      </c>
      <c r="N651" s="3" t="str">
        <f t="shared" si="56"/>
        <v/>
      </c>
    </row>
    <row r="652" spans="1:14" x14ac:dyDescent="0.2">
      <c r="A652" s="182"/>
      <c r="B652" s="204" t="e">
        <f>VLOOKUP(A652,Adr!A:B,2,FALSE)</f>
        <v>#N/A</v>
      </c>
      <c r="C652" s="185"/>
      <c r="D652" s="187"/>
      <c r="E652" s="173"/>
      <c r="F652" s="182"/>
      <c r="G652" s="185"/>
      <c r="H652" s="185"/>
      <c r="I652" s="192"/>
      <c r="J652" s="167"/>
      <c r="K652" s="5"/>
      <c r="L652" s="167" t="str">
        <f t="shared" si="55"/>
        <v/>
      </c>
      <c r="M652" s="5" t="e">
        <f t="shared" si="53"/>
        <v>#N/A</v>
      </c>
      <c r="N652" s="3" t="str">
        <f t="shared" si="56"/>
        <v/>
      </c>
    </row>
    <row r="653" spans="1:14" x14ac:dyDescent="0.2">
      <c r="A653" s="166"/>
      <c r="B653" s="204" t="e">
        <f>VLOOKUP(A653,Adr!A:B,2,FALSE)</f>
        <v>#N/A</v>
      </c>
      <c r="C653" s="185"/>
      <c r="D653" s="187"/>
      <c r="E653" s="173"/>
      <c r="F653" s="182"/>
      <c r="G653" s="185"/>
      <c r="H653" s="185"/>
      <c r="I653" s="192"/>
      <c r="J653" s="167"/>
      <c r="K653" s="5"/>
      <c r="L653" s="167" t="str">
        <f t="shared" si="55"/>
        <v/>
      </c>
      <c r="M653" s="5" t="e">
        <f t="shared" ref="M653:M716" si="57">B653&amp;F653&amp;H653&amp;C653</f>
        <v>#N/A</v>
      </c>
      <c r="N653" s="3" t="str">
        <f t="shared" si="56"/>
        <v/>
      </c>
    </row>
    <row r="654" spans="1:14" x14ac:dyDescent="0.2">
      <c r="A654" s="166"/>
      <c r="B654" s="204" t="e">
        <f>VLOOKUP(A654,Adr!A:B,2,FALSE)</f>
        <v>#N/A</v>
      </c>
      <c r="C654" s="196"/>
      <c r="D654" s="187"/>
      <c r="E654" s="173"/>
      <c r="F654" s="182"/>
      <c r="G654" s="185"/>
      <c r="H654" s="185"/>
      <c r="I654" s="167"/>
      <c r="J654" s="167"/>
      <c r="K654" s="5"/>
      <c r="L654" s="167" t="str">
        <f t="shared" si="55"/>
        <v/>
      </c>
      <c r="M654" s="5" t="e">
        <f t="shared" si="57"/>
        <v>#N/A</v>
      </c>
      <c r="N654" s="3" t="str">
        <f t="shared" si="56"/>
        <v/>
      </c>
    </row>
    <row r="655" spans="1:14" x14ac:dyDescent="0.2">
      <c r="A655" s="166"/>
      <c r="B655" s="204" t="e">
        <f>VLOOKUP(A655,Adr!A:B,2,FALSE)</f>
        <v>#N/A</v>
      </c>
      <c r="C655" s="196"/>
      <c r="D655" s="187"/>
      <c r="E655" s="173"/>
      <c r="F655" s="182"/>
      <c r="G655" s="185"/>
      <c r="H655" s="185"/>
      <c r="I655" s="167"/>
      <c r="J655" s="167"/>
      <c r="K655" s="5"/>
      <c r="L655" s="167" t="str">
        <f t="shared" si="55"/>
        <v/>
      </c>
      <c r="M655" s="5" t="e">
        <f t="shared" si="57"/>
        <v>#N/A</v>
      </c>
      <c r="N655" s="3" t="str">
        <f t="shared" si="56"/>
        <v/>
      </c>
    </row>
    <row r="656" spans="1:14" x14ac:dyDescent="0.2">
      <c r="A656" s="166"/>
      <c r="B656" s="204" t="e">
        <f>VLOOKUP(A656,Adr!A:B,2,FALSE)</f>
        <v>#N/A</v>
      </c>
      <c r="C656" s="185"/>
      <c r="D656" s="187"/>
      <c r="E656" s="173"/>
      <c r="F656" s="182"/>
      <c r="G656" s="185"/>
      <c r="H656" s="185"/>
      <c r="I656" s="192"/>
      <c r="J656" s="167"/>
      <c r="K656" s="5"/>
      <c r="L656" s="167" t="str">
        <f t="shared" si="55"/>
        <v/>
      </c>
      <c r="M656" s="5" t="e">
        <f t="shared" si="57"/>
        <v>#N/A</v>
      </c>
      <c r="N656" s="3" t="str">
        <f t="shared" si="56"/>
        <v/>
      </c>
    </row>
    <row r="657" spans="1:14" x14ac:dyDescent="0.2">
      <c r="A657" s="166"/>
      <c r="B657" s="204" t="e">
        <f>VLOOKUP(A657,Adr!A:B,2,FALSE)</f>
        <v>#N/A</v>
      </c>
      <c r="C657" s="196"/>
      <c r="D657" s="187"/>
      <c r="E657" s="173"/>
      <c r="F657" s="182"/>
      <c r="G657" s="185"/>
      <c r="H657" s="185"/>
      <c r="I657" s="167"/>
      <c r="J657" s="167"/>
      <c r="K657" s="5"/>
      <c r="L657" s="167" t="str">
        <f t="shared" si="55"/>
        <v/>
      </c>
      <c r="M657" s="5" t="e">
        <f t="shared" si="57"/>
        <v>#N/A</v>
      </c>
      <c r="N657" s="3" t="str">
        <f t="shared" si="56"/>
        <v/>
      </c>
    </row>
    <row r="658" spans="1:14" x14ac:dyDescent="0.2">
      <c r="A658" s="166"/>
      <c r="B658" s="204" t="e">
        <f>VLOOKUP(A658,Adr!A:B,2,FALSE)</f>
        <v>#N/A</v>
      </c>
      <c r="C658" s="196"/>
      <c r="D658" s="186"/>
      <c r="E658" s="173"/>
      <c r="F658" s="166"/>
      <c r="G658" s="169"/>
      <c r="H658" s="169"/>
      <c r="I658" s="167"/>
      <c r="J658" s="167"/>
      <c r="K658" s="5"/>
      <c r="L658" s="167" t="str">
        <f t="shared" si="55"/>
        <v/>
      </c>
      <c r="M658" s="5" t="e">
        <f t="shared" si="57"/>
        <v>#N/A</v>
      </c>
      <c r="N658" s="3" t="str">
        <f t="shared" si="56"/>
        <v/>
      </c>
    </row>
    <row r="659" spans="1:14" x14ac:dyDescent="0.2">
      <c r="A659" s="203"/>
      <c r="B659" s="204" t="e">
        <f>VLOOKUP(A659,Adr!A:B,2,FALSE)</f>
        <v>#N/A</v>
      </c>
      <c r="C659" s="169"/>
      <c r="D659" s="172"/>
      <c r="E659" s="173"/>
      <c r="F659" s="166"/>
      <c r="G659" s="169"/>
      <c r="H659" s="169"/>
      <c r="I659" s="192"/>
      <c r="J659" s="167"/>
      <c r="K659" s="5"/>
      <c r="L659" s="167" t="str">
        <f t="shared" si="55"/>
        <v/>
      </c>
      <c r="M659" s="5" t="e">
        <f t="shared" si="57"/>
        <v>#N/A</v>
      </c>
      <c r="N659" s="3" t="str">
        <f t="shared" si="56"/>
        <v/>
      </c>
    </row>
    <row r="660" spans="1:14" x14ac:dyDescent="0.2">
      <c r="A660" s="166"/>
      <c r="B660" s="204" t="e">
        <f>VLOOKUP(A660,Adr!A:B,2,FALSE)</f>
        <v>#N/A</v>
      </c>
      <c r="C660" s="169"/>
      <c r="D660" s="172"/>
      <c r="E660" s="173"/>
      <c r="F660" s="166"/>
      <c r="G660" s="169"/>
      <c r="H660" s="169"/>
      <c r="I660" s="192"/>
      <c r="J660" s="167"/>
      <c r="K660" s="5"/>
      <c r="L660" s="167" t="str">
        <f t="shared" si="55"/>
        <v/>
      </c>
      <c r="M660" s="5" t="e">
        <f t="shared" si="57"/>
        <v>#N/A</v>
      </c>
      <c r="N660" s="3" t="str">
        <f t="shared" si="56"/>
        <v/>
      </c>
    </row>
    <row r="661" spans="1:14" x14ac:dyDescent="0.2">
      <c r="A661" s="203"/>
      <c r="B661" s="204" t="e">
        <f>VLOOKUP(A661,Adr!A:B,2,FALSE)</f>
        <v>#N/A</v>
      </c>
      <c r="C661" s="169"/>
      <c r="D661" s="172"/>
      <c r="E661" s="173"/>
      <c r="F661" s="166"/>
      <c r="G661" s="169"/>
      <c r="H661" s="169"/>
      <c r="I661" s="192"/>
      <c r="J661" s="167"/>
      <c r="K661" s="5"/>
      <c r="L661" s="167" t="str">
        <f t="shared" si="55"/>
        <v/>
      </c>
      <c r="M661" s="5" t="e">
        <f t="shared" si="57"/>
        <v>#N/A</v>
      </c>
      <c r="N661" s="3" t="str">
        <f t="shared" si="56"/>
        <v/>
      </c>
    </row>
    <row r="662" spans="1:14" x14ac:dyDescent="0.2">
      <c r="A662" s="198"/>
      <c r="B662" s="204" t="e">
        <f>VLOOKUP(A662,Adr!A:B,2,FALSE)</f>
        <v>#N/A</v>
      </c>
      <c r="C662" s="169"/>
      <c r="D662" s="172"/>
      <c r="E662" s="173"/>
      <c r="F662" s="166"/>
      <c r="G662" s="169"/>
      <c r="H662" s="169"/>
      <c r="I662" s="192"/>
      <c r="J662" s="167"/>
      <c r="K662" s="5"/>
      <c r="L662" s="167" t="str">
        <f t="shared" si="55"/>
        <v/>
      </c>
      <c r="M662" s="5" t="e">
        <f t="shared" si="57"/>
        <v>#N/A</v>
      </c>
      <c r="N662" s="3" t="str">
        <f t="shared" si="56"/>
        <v/>
      </c>
    </row>
    <row r="663" spans="1:14" x14ac:dyDescent="0.2">
      <c r="A663" s="202"/>
      <c r="B663" s="204" t="e">
        <f>VLOOKUP(A663,Adr!A:B,2,FALSE)</f>
        <v>#N/A</v>
      </c>
      <c r="C663" s="169"/>
      <c r="D663" s="172"/>
      <c r="E663" s="173"/>
      <c r="F663" s="166"/>
      <c r="G663" s="169"/>
      <c r="H663" s="169"/>
      <c r="I663" s="192"/>
      <c r="J663" s="167"/>
      <c r="K663" s="5"/>
      <c r="L663" s="167" t="str">
        <f t="shared" si="55"/>
        <v/>
      </c>
      <c r="M663" s="5" t="e">
        <f t="shared" si="57"/>
        <v>#N/A</v>
      </c>
      <c r="N663" s="3" t="str">
        <f t="shared" si="56"/>
        <v/>
      </c>
    </row>
    <row r="664" spans="1:14" x14ac:dyDescent="0.2">
      <c r="A664" s="166"/>
      <c r="B664" s="204" t="e">
        <f>VLOOKUP(A664,Adr!A:B,2,FALSE)</f>
        <v>#N/A</v>
      </c>
      <c r="C664" s="169"/>
      <c r="D664" s="172"/>
      <c r="E664" s="173"/>
      <c r="F664" s="166"/>
      <c r="G664" s="169"/>
      <c r="H664" s="169"/>
      <c r="I664" s="192"/>
      <c r="J664" s="167"/>
      <c r="K664" s="5"/>
      <c r="L664" s="167" t="str">
        <f t="shared" si="55"/>
        <v/>
      </c>
      <c r="M664" s="5" t="e">
        <f t="shared" si="57"/>
        <v>#N/A</v>
      </c>
      <c r="N664" s="3" t="str">
        <f t="shared" si="56"/>
        <v/>
      </c>
    </row>
    <row r="665" spans="1:14" x14ac:dyDescent="0.2">
      <c r="A665" s="166"/>
      <c r="B665" s="204" t="e">
        <f>VLOOKUP(A665,Adr!A:B,2,FALSE)</f>
        <v>#N/A</v>
      </c>
      <c r="C665" s="196"/>
      <c r="D665" s="187"/>
      <c r="E665" s="173"/>
      <c r="F665" s="182"/>
      <c r="G665" s="185"/>
      <c r="H665" s="185"/>
      <c r="I665" s="167"/>
      <c r="J665" s="167"/>
      <c r="K665" s="5"/>
      <c r="L665" s="167" t="str">
        <f t="shared" si="55"/>
        <v/>
      </c>
      <c r="M665" s="5" t="e">
        <f t="shared" si="57"/>
        <v>#N/A</v>
      </c>
      <c r="N665" s="3" t="str">
        <f t="shared" si="56"/>
        <v/>
      </c>
    </row>
    <row r="666" spans="1:14" x14ac:dyDescent="0.2">
      <c r="A666" s="166"/>
      <c r="B666" s="204" t="e">
        <f>VLOOKUP(A666,Adr!A:B,2,FALSE)</f>
        <v>#N/A</v>
      </c>
      <c r="C666" s="196"/>
      <c r="D666" s="187"/>
      <c r="E666" s="173"/>
      <c r="F666" s="182"/>
      <c r="G666" s="185"/>
      <c r="H666" s="185"/>
      <c r="I666" s="167"/>
      <c r="J666" s="167"/>
      <c r="K666" s="5"/>
      <c r="L666" s="167" t="str">
        <f t="shared" si="55"/>
        <v/>
      </c>
      <c r="M666" s="5" t="e">
        <f t="shared" si="57"/>
        <v>#N/A</v>
      </c>
      <c r="N666" s="3" t="str">
        <f t="shared" si="56"/>
        <v/>
      </c>
    </row>
    <row r="667" spans="1:14" x14ac:dyDescent="0.2">
      <c r="A667" s="166"/>
      <c r="B667" s="204" t="e">
        <f>VLOOKUP(A667,Adr!A:B,2,FALSE)</f>
        <v>#N/A</v>
      </c>
      <c r="C667" s="196"/>
      <c r="D667" s="186"/>
      <c r="E667" s="173"/>
      <c r="F667" s="166"/>
      <c r="G667" s="169"/>
      <c r="H667" s="169"/>
      <c r="I667" s="167"/>
      <c r="J667" s="167"/>
      <c r="K667" s="5"/>
      <c r="L667" s="167" t="str">
        <f t="shared" si="55"/>
        <v/>
      </c>
      <c r="M667" s="5" t="e">
        <f t="shared" si="57"/>
        <v>#N/A</v>
      </c>
      <c r="N667" s="3" t="str">
        <f t="shared" si="56"/>
        <v/>
      </c>
    </row>
    <row r="668" spans="1:14" x14ac:dyDescent="0.2">
      <c r="A668" s="166"/>
      <c r="B668" s="204" t="e">
        <f>VLOOKUP(A668,Adr!A:B,2,FALSE)</f>
        <v>#N/A</v>
      </c>
      <c r="C668" s="196"/>
      <c r="D668" s="186"/>
      <c r="E668" s="173"/>
      <c r="F668" s="166"/>
      <c r="G668" s="169"/>
      <c r="H668" s="169"/>
      <c r="I668" s="167"/>
      <c r="J668" s="167"/>
      <c r="K668" s="5"/>
      <c r="L668" s="167" t="str">
        <f t="shared" si="55"/>
        <v/>
      </c>
      <c r="M668" s="5" t="e">
        <f t="shared" si="57"/>
        <v>#N/A</v>
      </c>
      <c r="N668" s="3" t="str">
        <f t="shared" si="56"/>
        <v/>
      </c>
    </row>
    <row r="669" spans="1:14" x14ac:dyDescent="0.2">
      <c r="A669" s="166"/>
      <c r="B669" s="204" t="e">
        <f>VLOOKUP(A669,Adr!A:B,2,FALSE)</f>
        <v>#N/A</v>
      </c>
      <c r="C669" s="169"/>
      <c r="D669" s="172"/>
      <c r="E669" s="173"/>
      <c r="F669" s="166"/>
      <c r="G669" s="169"/>
      <c r="H669" s="169"/>
      <c r="I669" s="192"/>
      <c r="J669" s="167"/>
      <c r="K669" s="5"/>
      <c r="L669" s="167" t="str">
        <f t="shared" si="55"/>
        <v/>
      </c>
      <c r="M669" s="5" t="e">
        <f t="shared" si="57"/>
        <v>#N/A</v>
      </c>
      <c r="N669" s="3" t="str">
        <f t="shared" si="56"/>
        <v/>
      </c>
    </row>
    <row r="670" spans="1:14" x14ac:dyDescent="0.2">
      <c r="A670" s="166"/>
      <c r="B670" s="204" t="e">
        <f>VLOOKUP(A670,Adr!A:B,2,FALSE)</f>
        <v>#N/A</v>
      </c>
      <c r="C670" s="169"/>
      <c r="D670" s="172"/>
      <c r="E670" s="173"/>
      <c r="F670" s="166"/>
      <c r="G670" s="169"/>
      <c r="H670" s="169"/>
      <c r="I670" s="192"/>
      <c r="J670" s="167"/>
      <c r="K670" s="5"/>
      <c r="L670" s="167" t="str">
        <f t="shared" ref="L670:L733" si="58">A670&amp;G670&amp;H670</f>
        <v/>
      </c>
      <c r="M670" s="5" t="e">
        <f t="shared" si="57"/>
        <v>#N/A</v>
      </c>
      <c r="N670" s="3" t="str">
        <f t="shared" si="56"/>
        <v/>
      </c>
    </row>
    <row r="671" spans="1:14" x14ac:dyDescent="0.2">
      <c r="A671" s="166"/>
      <c r="B671" s="204" t="e">
        <f>VLOOKUP(A671,Adr!A:B,2,FALSE)</f>
        <v>#N/A</v>
      </c>
      <c r="C671" s="169"/>
      <c r="D671" s="172"/>
      <c r="E671" s="173"/>
      <c r="F671" s="166"/>
      <c r="G671" s="169"/>
      <c r="H671" s="169"/>
      <c r="I671" s="192"/>
      <c r="J671" s="167"/>
      <c r="K671" s="5"/>
      <c r="L671" s="167" t="str">
        <f t="shared" si="58"/>
        <v/>
      </c>
      <c r="M671" s="5" t="e">
        <f t="shared" si="57"/>
        <v>#N/A</v>
      </c>
      <c r="N671" s="3" t="str">
        <f t="shared" si="56"/>
        <v/>
      </c>
    </row>
    <row r="672" spans="1:14" x14ac:dyDescent="0.2">
      <c r="A672" s="166"/>
      <c r="B672" s="204" t="e">
        <f>VLOOKUP(A672,Adr!A:B,2,FALSE)</f>
        <v>#N/A</v>
      </c>
      <c r="C672" s="169"/>
      <c r="D672" s="172"/>
      <c r="E672" s="173"/>
      <c r="F672" s="166"/>
      <c r="G672" s="169"/>
      <c r="H672" s="169"/>
      <c r="I672" s="192"/>
      <c r="J672" s="167"/>
      <c r="K672" s="5"/>
      <c r="L672" s="167" t="str">
        <f t="shared" si="58"/>
        <v/>
      </c>
      <c r="M672" s="5" t="e">
        <f t="shared" si="57"/>
        <v>#N/A</v>
      </c>
      <c r="N672" s="3" t="str">
        <f t="shared" si="56"/>
        <v/>
      </c>
    </row>
    <row r="673" spans="1:14" x14ac:dyDescent="0.2">
      <c r="A673" s="166"/>
      <c r="B673" s="204" t="e">
        <f>VLOOKUP(A673,Adr!A:B,2,FALSE)</f>
        <v>#N/A</v>
      </c>
      <c r="C673" s="196"/>
      <c r="D673" s="186"/>
      <c r="E673" s="173"/>
      <c r="F673" s="166"/>
      <c r="G673" s="169"/>
      <c r="H673" s="169"/>
      <c r="I673" s="167"/>
      <c r="J673" s="167"/>
      <c r="K673" s="5"/>
      <c r="L673" s="167" t="str">
        <f t="shared" si="58"/>
        <v/>
      </c>
      <c r="M673" s="5" t="e">
        <f t="shared" si="57"/>
        <v>#N/A</v>
      </c>
      <c r="N673" s="3" t="str">
        <f t="shared" si="56"/>
        <v/>
      </c>
    </row>
    <row r="674" spans="1:14" x14ac:dyDescent="0.2">
      <c r="A674" s="166"/>
      <c r="B674" s="204" t="e">
        <f>VLOOKUP(A674,Adr!A:B,2,FALSE)</f>
        <v>#N/A</v>
      </c>
      <c r="C674" s="169"/>
      <c r="D674" s="172"/>
      <c r="E674" s="173"/>
      <c r="F674" s="166"/>
      <c r="G674" s="169"/>
      <c r="H674" s="169"/>
      <c r="I674" s="192"/>
      <c r="J674" s="167"/>
      <c r="K674" s="5"/>
      <c r="L674" s="167" t="str">
        <f t="shared" si="58"/>
        <v/>
      </c>
      <c r="M674" s="5" t="e">
        <f t="shared" si="57"/>
        <v>#N/A</v>
      </c>
      <c r="N674" s="3" t="str">
        <f t="shared" si="56"/>
        <v/>
      </c>
    </row>
    <row r="675" spans="1:14" x14ac:dyDescent="0.2">
      <c r="A675" s="166"/>
      <c r="B675" s="204" t="e">
        <f>VLOOKUP(A675,Adr!A:B,2,FALSE)</f>
        <v>#N/A</v>
      </c>
      <c r="C675" s="169"/>
      <c r="D675" s="172"/>
      <c r="E675" s="173"/>
      <c r="F675" s="166"/>
      <c r="G675" s="169"/>
      <c r="H675" s="169"/>
      <c r="I675" s="192"/>
      <c r="J675" s="167"/>
      <c r="K675" s="5"/>
      <c r="L675" s="167" t="str">
        <f t="shared" si="58"/>
        <v/>
      </c>
      <c r="M675" s="5" t="e">
        <f t="shared" si="57"/>
        <v>#N/A</v>
      </c>
      <c r="N675" s="3" t="str">
        <f t="shared" si="56"/>
        <v/>
      </c>
    </row>
    <row r="676" spans="1:14" x14ac:dyDescent="0.2">
      <c r="A676" s="166"/>
      <c r="B676" s="204" t="e">
        <f>VLOOKUP(A676,Adr!A:B,2,FALSE)</f>
        <v>#N/A</v>
      </c>
      <c r="C676" s="169"/>
      <c r="D676" s="172"/>
      <c r="E676" s="173"/>
      <c r="F676" s="166"/>
      <c r="G676" s="169"/>
      <c r="H676" s="169"/>
      <c r="I676" s="192"/>
      <c r="J676" s="167"/>
      <c r="K676" s="5"/>
      <c r="L676" s="167" t="str">
        <f t="shared" si="58"/>
        <v/>
      </c>
      <c r="M676" s="5" t="e">
        <f t="shared" si="57"/>
        <v>#N/A</v>
      </c>
      <c r="N676" s="3" t="str">
        <f t="shared" si="56"/>
        <v/>
      </c>
    </row>
    <row r="677" spans="1:14" x14ac:dyDescent="0.2">
      <c r="A677" s="166"/>
      <c r="B677" s="204" t="e">
        <f>VLOOKUP(A677,Adr!A:B,2,FALSE)</f>
        <v>#N/A</v>
      </c>
      <c r="C677" s="196"/>
      <c r="D677" s="187"/>
      <c r="E677" s="173"/>
      <c r="F677" s="182"/>
      <c r="G677" s="185"/>
      <c r="H677" s="185"/>
      <c r="I677" s="167"/>
      <c r="J677" s="167"/>
      <c r="K677" s="5"/>
      <c r="L677" s="167" t="str">
        <f t="shared" si="58"/>
        <v/>
      </c>
      <c r="M677" s="5" t="e">
        <f t="shared" si="57"/>
        <v>#N/A</v>
      </c>
      <c r="N677" s="3" t="str">
        <f t="shared" si="56"/>
        <v/>
      </c>
    </row>
    <row r="678" spans="1:14" x14ac:dyDescent="0.2">
      <c r="A678" s="166"/>
      <c r="B678" s="204" t="e">
        <f>VLOOKUP(A678,Adr!A:B,2,FALSE)</f>
        <v>#N/A</v>
      </c>
      <c r="C678" s="196"/>
      <c r="D678" s="187"/>
      <c r="E678" s="173"/>
      <c r="F678" s="182"/>
      <c r="G678" s="185"/>
      <c r="H678" s="185"/>
      <c r="I678" s="167"/>
      <c r="J678" s="167"/>
      <c r="K678" s="5"/>
      <c r="L678" s="167" t="str">
        <f t="shared" si="58"/>
        <v/>
      </c>
      <c r="M678" s="5" t="e">
        <f t="shared" si="57"/>
        <v>#N/A</v>
      </c>
      <c r="N678" s="3" t="str">
        <f t="shared" si="56"/>
        <v/>
      </c>
    </row>
    <row r="679" spans="1:14" x14ac:dyDescent="0.2">
      <c r="A679" s="166"/>
      <c r="B679" s="204" t="e">
        <f>VLOOKUP(A679,Adr!A:B,2,FALSE)</f>
        <v>#N/A</v>
      </c>
      <c r="C679" s="196"/>
      <c r="D679" s="187"/>
      <c r="E679" s="173"/>
      <c r="F679" s="182"/>
      <c r="G679" s="185"/>
      <c r="H679" s="185"/>
      <c r="I679" s="167"/>
      <c r="J679" s="167"/>
      <c r="K679" s="5"/>
      <c r="L679" s="167" t="str">
        <f t="shared" si="58"/>
        <v/>
      </c>
      <c r="M679" s="5" t="e">
        <f t="shared" si="57"/>
        <v>#N/A</v>
      </c>
      <c r="N679" s="3" t="str">
        <f t="shared" si="56"/>
        <v/>
      </c>
    </row>
    <row r="680" spans="1:14" x14ac:dyDescent="0.2">
      <c r="A680" s="166"/>
      <c r="B680" s="204" t="e">
        <f>VLOOKUP(A680,Adr!A:B,2,FALSE)</f>
        <v>#N/A</v>
      </c>
      <c r="C680" s="196"/>
      <c r="D680" s="187"/>
      <c r="E680" s="173"/>
      <c r="F680" s="182"/>
      <c r="G680" s="185"/>
      <c r="H680" s="185"/>
      <c r="I680" s="167"/>
      <c r="J680" s="167"/>
      <c r="K680" s="5"/>
      <c r="L680" s="167" t="str">
        <f t="shared" si="58"/>
        <v/>
      </c>
      <c r="M680" s="5" t="e">
        <f t="shared" si="57"/>
        <v>#N/A</v>
      </c>
      <c r="N680" s="3" t="str">
        <f t="shared" si="56"/>
        <v/>
      </c>
    </row>
    <row r="681" spans="1:14" x14ac:dyDescent="0.2">
      <c r="A681" s="166"/>
      <c r="B681" s="204" t="e">
        <f>VLOOKUP(A681,Adr!A:B,2,FALSE)</f>
        <v>#N/A</v>
      </c>
      <c r="C681" s="196"/>
      <c r="D681" s="186"/>
      <c r="E681" s="173"/>
      <c r="F681" s="166"/>
      <c r="G681" s="169"/>
      <c r="H681" s="169"/>
      <c r="I681" s="167"/>
      <c r="J681" s="167"/>
      <c r="K681" s="5"/>
      <c r="L681" s="167" t="str">
        <f t="shared" si="58"/>
        <v/>
      </c>
      <c r="M681" s="5" t="e">
        <f t="shared" si="57"/>
        <v>#N/A</v>
      </c>
      <c r="N681" s="3" t="str">
        <f t="shared" si="56"/>
        <v/>
      </c>
    </row>
    <row r="682" spans="1:14" x14ac:dyDescent="0.2">
      <c r="A682" s="166"/>
      <c r="B682" s="204" t="e">
        <f>VLOOKUP(A682,Adr!A:B,2,FALSE)</f>
        <v>#N/A</v>
      </c>
      <c r="C682" s="196"/>
      <c r="D682" s="186"/>
      <c r="E682" s="173"/>
      <c r="F682" s="166"/>
      <c r="G682" s="169"/>
      <c r="H682" s="169"/>
      <c r="I682" s="167"/>
      <c r="J682" s="167"/>
      <c r="K682" s="5"/>
      <c r="L682" s="167" t="str">
        <f t="shared" si="58"/>
        <v/>
      </c>
      <c r="M682" s="5" t="e">
        <f t="shared" si="57"/>
        <v>#N/A</v>
      </c>
      <c r="N682" s="3" t="str">
        <f t="shared" si="56"/>
        <v/>
      </c>
    </row>
    <row r="683" spans="1:14" x14ac:dyDescent="0.2">
      <c r="A683" s="166"/>
      <c r="B683" s="204" t="e">
        <f>VLOOKUP(A683,Adr!A:B,2,FALSE)</f>
        <v>#N/A</v>
      </c>
      <c r="C683" s="196"/>
      <c r="D683" s="187"/>
      <c r="E683" s="173"/>
      <c r="F683" s="182"/>
      <c r="G683" s="185"/>
      <c r="H683" s="185"/>
      <c r="I683" s="167"/>
      <c r="J683" s="167"/>
      <c r="K683" s="5"/>
      <c r="L683" s="167" t="str">
        <f t="shared" si="58"/>
        <v/>
      </c>
      <c r="M683" s="5" t="e">
        <f t="shared" si="57"/>
        <v>#N/A</v>
      </c>
      <c r="N683" s="3" t="str">
        <f t="shared" si="56"/>
        <v/>
      </c>
    </row>
    <row r="684" spans="1:14" x14ac:dyDescent="0.2">
      <c r="A684" s="166"/>
      <c r="B684" s="204" t="e">
        <f>VLOOKUP(A684,Adr!A:B,2,FALSE)</f>
        <v>#N/A</v>
      </c>
      <c r="C684" s="190"/>
      <c r="D684" s="172"/>
      <c r="E684" s="173"/>
      <c r="F684" s="182"/>
      <c r="G684" s="185"/>
      <c r="H684" s="185"/>
      <c r="I684" s="167"/>
      <c r="J684" s="167"/>
      <c r="K684" s="5"/>
      <c r="L684" s="167" t="str">
        <f t="shared" si="58"/>
        <v/>
      </c>
      <c r="M684" s="5" t="e">
        <f t="shared" si="57"/>
        <v>#N/A</v>
      </c>
      <c r="N684" s="3" t="str">
        <f t="shared" si="56"/>
        <v/>
      </c>
    </row>
    <row r="685" spans="1:14" x14ac:dyDescent="0.2">
      <c r="A685" s="166"/>
      <c r="B685" s="204" t="e">
        <f>VLOOKUP(A685,Adr!A:B,2,FALSE)</f>
        <v>#N/A</v>
      </c>
      <c r="C685" s="190"/>
      <c r="D685" s="172"/>
      <c r="E685" s="173"/>
      <c r="F685" s="182"/>
      <c r="G685" s="185"/>
      <c r="H685" s="185"/>
      <c r="I685" s="167"/>
      <c r="J685" s="167"/>
      <c r="K685" s="5"/>
      <c r="L685" s="167" t="str">
        <f t="shared" si="58"/>
        <v/>
      </c>
      <c r="M685" s="5" t="e">
        <f t="shared" si="57"/>
        <v>#N/A</v>
      </c>
      <c r="N685" s="3" t="str">
        <f t="shared" si="56"/>
        <v/>
      </c>
    </row>
    <row r="686" spans="1:14" x14ac:dyDescent="0.2">
      <c r="A686" s="166"/>
      <c r="B686" s="204" t="e">
        <f>VLOOKUP(A686,Adr!A:B,2,FALSE)</f>
        <v>#N/A</v>
      </c>
      <c r="C686" s="196"/>
      <c r="D686" s="187"/>
      <c r="E686" s="173"/>
      <c r="F686" s="182"/>
      <c r="G686" s="185"/>
      <c r="H686" s="185"/>
      <c r="I686" s="167"/>
      <c r="J686" s="167"/>
      <c r="K686" s="5"/>
      <c r="L686" s="167" t="str">
        <f t="shared" si="58"/>
        <v/>
      </c>
      <c r="M686" s="5" t="e">
        <f t="shared" si="57"/>
        <v>#N/A</v>
      </c>
      <c r="N686" s="3" t="str">
        <f t="shared" si="56"/>
        <v/>
      </c>
    </row>
    <row r="687" spans="1:14" x14ac:dyDescent="0.2">
      <c r="A687" s="166"/>
      <c r="B687" s="204" t="e">
        <f>VLOOKUP(A687,Adr!A:B,2,FALSE)</f>
        <v>#N/A</v>
      </c>
      <c r="C687" s="196"/>
      <c r="D687" s="187"/>
      <c r="E687" s="173"/>
      <c r="F687" s="182"/>
      <c r="G687" s="185"/>
      <c r="H687" s="185"/>
      <c r="I687" s="167"/>
      <c r="J687" s="167"/>
      <c r="K687" s="5"/>
      <c r="L687" s="167" t="str">
        <f t="shared" si="58"/>
        <v/>
      </c>
      <c r="M687" s="5" t="e">
        <f t="shared" si="57"/>
        <v>#N/A</v>
      </c>
      <c r="N687" s="3" t="str">
        <f t="shared" si="56"/>
        <v/>
      </c>
    </row>
    <row r="688" spans="1:14" x14ac:dyDescent="0.2">
      <c r="A688" s="166"/>
      <c r="B688" s="204" t="e">
        <f>VLOOKUP(A688,Adr!A:B,2,FALSE)</f>
        <v>#N/A</v>
      </c>
      <c r="C688" s="196"/>
      <c r="D688" s="187"/>
      <c r="E688" s="173"/>
      <c r="F688" s="182"/>
      <c r="G688" s="185"/>
      <c r="H688" s="185"/>
      <c r="I688" s="167"/>
      <c r="J688" s="167"/>
      <c r="K688" s="5"/>
      <c r="L688" s="167" t="str">
        <f t="shared" si="58"/>
        <v/>
      </c>
      <c r="M688" s="5" t="e">
        <f t="shared" si="57"/>
        <v>#N/A</v>
      </c>
      <c r="N688" s="3" t="str">
        <f t="shared" si="56"/>
        <v/>
      </c>
    </row>
    <row r="689" spans="1:14" x14ac:dyDescent="0.2">
      <c r="A689" s="166"/>
      <c r="B689" s="204" t="e">
        <f>VLOOKUP(A689,Adr!A:B,2,FALSE)</f>
        <v>#N/A</v>
      </c>
      <c r="C689" s="196"/>
      <c r="D689" s="187"/>
      <c r="E689" s="173"/>
      <c r="F689" s="182"/>
      <c r="G689" s="185"/>
      <c r="H689" s="185"/>
      <c r="I689" s="167"/>
      <c r="J689" s="167"/>
      <c r="K689" s="5"/>
      <c r="L689" s="167" t="str">
        <f t="shared" si="58"/>
        <v/>
      </c>
      <c r="M689" s="5" t="e">
        <f t="shared" si="57"/>
        <v>#N/A</v>
      </c>
      <c r="N689" s="3" t="str">
        <f t="shared" si="56"/>
        <v/>
      </c>
    </row>
    <row r="690" spans="1:14" x14ac:dyDescent="0.2">
      <c r="A690" s="166"/>
      <c r="B690" s="204" t="e">
        <f>VLOOKUP(A690,Adr!A:B,2,FALSE)</f>
        <v>#N/A</v>
      </c>
      <c r="C690" s="196"/>
      <c r="D690" s="187"/>
      <c r="E690" s="173"/>
      <c r="F690" s="182"/>
      <c r="G690" s="185"/>
      <c r="H690" s="185"/>
      <c r="I690" s="167"/>
      <c r="J690" s="167"/>
      <c r="K690" s="5"/>
      <c r="L690" s="167" t="str">
        <f t="shared" si="58"/>
        <v/>
      </c>
      <c r="M690" s="5" t="e">
        <f t="shared" si="57"/>
        <v>#N/A</v>
      </c>
      <c r="N690" s="3" t="str">
        <f t="shared" si="56"/>
        <v/>
      </c>
    </row>
    <row r="691" spans="1:14" x14ac:dyDescent="0.2">
      <c r="A691" s="182"/>
      <c r="B691" s="204" t="e">
        <f>VLOOKUP(A691,Adr!A:B,2,FALSE)</f>
        <v>#N/A</v>
      </c>
      <c r="C691" s="185"/>
      <c r="D691" s="187"/>
      <c r="E691" s="230"/>
      <c r="F691" s="182"/>
      <c r="G691" s="185"/>
      <c r="H691" s="185"/>
      <c r="I691" s="192"/>
      <c r="J691" s="167"/>
      <c r="K691" s="5"/>
      <c r="L691" s="167" t="str">
        <f t="shared" si="58"/>
        <v/>
      </c>
      <c r="M691" s="5" t="e">
        <f t="shared" si="57"/>
        <v>#N/A</v>
      </c>
      <c r="N691" s="3" t="str">
        <f t="shared" si="56"/>
        <v/>
      </c>
    </row>
    <row r="692" spans="1:14" x14ac:dyDescent="0.2">
      <c r="A692" s="166"/>
      <c r="B692" s="204" t="e">
        <f>VLOOKUP(A692,Adr!A:B,2,FALSE)</f>
        <v>#N/A</v>
      </c>
      <c r="C692" s="190"/>
      <c r="D692" s="172"/>
      <c r="E692" s="173"/>
      <c r="F692" s="166"/>
      <c r="G692" s="169"/>
      <c r="H692" s="169"/>
      <c r="I692" s="192"/>
      <c r="J692" s="167"/>
      <c r="K692" s="5"/>
      <c r="L692" s="167" t="str">
        <f t="shared" si="58"/>
        <v/>
      </c>
      <c r="M692" s="5" t="e">
        <f t="shared" si="57"/>
        <v>#N/A</v>
      </c>
      <c r="N692" s="3" t="str">
        <f t="shared" si="56"/>
        <v/>
      </c>
    </row>
    <row r="693" spans="1:14" x14ac:dyDescent="0.2">
      <c r="A693" s="166"/>
      <c r="B693" s="204" t="e">
        <f>VLOOKUP(A693,Adr!A:B,2,FALSE)</f>
        <v>#N/A</v>
      </c>
      <c r="C693" s="196"/>
      <c r="D693" s="187"/>
      <c r="E693" s="173"/>
      <c r="F693" s="166"/>
      <c r="G693" s="169"/>
      <c r="H693" s="169"/>
      <c r="I693" s="192"/>
      <c r="J693" s="167"/>
      <c r="K693" s="5"/>
      <c r="L693" s="167" t="str">
        <f t="shared" si="58"/>
        <v/>
      </c>
      <c r="M693" s="5" t="e">
        <f t="shared" si="57"/>
        <v>#N/A</v>
      </c>
      <c r="N693" s="3" t="str">
        <f t="shared" si="56"/>
        <v/>
      </c>
    </row>
    <row r="694" spans="1:14" x14ac:dyDescent="0.2">
      <c r="A694" s="166"/>
      <c r="B694" s="204" t="e">
        <f>VLOOKUP(A694,Adr!A:B,2,FALSE)</f>
        <v>#N/A</v>
      </c>
      <c r="C694" s="196"/>
      <c r="D694" s="187"/>
      <c r="E694" s="173"/>
      <c r="F694" s="166"/>
      <c r="G694" s="169"/>
      <c r="H694" s="169"/>
      <c r="I694" s="192"/>
      <c r="J694" s="167"/>
      <c r="K694" s="5"/>
      <c r="L694" s="167" t="str">
        <f t="shared" si="58"/>
        <v/>
      </c>
      <c r="M694" s="5" t="e">
        <f t="shared" si="57"/>
        <v>#N/A</v>
      </c>
      <c r="N694" s="3" t="str">
        <f t="shared" si="56"/>
        <v/>
      </c>
    </row>
    <row r="695" spans="1:14" x14ac:dyDescent="0.2">
      <c r="A695" s="166"/>
      <c r="B695" s="204" t="e">
        <f>VLOOKUP(A695,Adr!A:B,2,FALSE)</f>
        <v>#N/A</v>
      </c>
      <c r="C695" s="196"/>
      <c r="D695" s="187"/>
      <c r="E695" s="173"/>
      <c r="F695" s="166"/>
      <c r="G695" s="169"/>
      <c r="H695" s="169"/>
      <c r="I695" s="192"/>
      <c r="J695" s="167"/>
      <c r="K695" s="5"/>
      <c r="L695" s="167" t="str">
        <f t="shared" si="58"/>
        <v/>
      </c>
      <c r="M695" s="5" t="e">
        <f t="shared" si="57"/>
        <v>#N/A</v>
      </c>
      <c r="N695" s="3" t="str">
        <f t="shared" si="56"/>
        <v/>
      </c>
    </row>
    <row r="696" spans="1:14" x14ac:dyDescent="0.2">
      <c r="A696" s="166"/>
      <c r="B696" s="204" t="e">
        <f>VLOOKUP(A696,Adr!A:B,2,FALSE)</f>
        <v>#N/A</v>
      </c>
      <c r="C696" s="196"/>
      <c r="D696" s="187"/>
      <c r="E696" s="173"/>
      <c r="F696" s="166"/>
      <c r="G696" s="169"/>
      <c r="H696" s="169"/>
      <c r="I696" s="192"/>
      <c r="J696" s="167"/>
      <c r="K696" s="5"/>
      <c r="L696" s="167" t="str">
        <f t="shared" si="58"/>
        <v/>
      </c>
      <c r="M696" s="5" t="e">
        <f t="shared" si="57"/>
        <v>#N/A</v>
      </c>
      <c r="N696" s="3" t="str">
        <f t="shared" si="56"/>
        <v/>
      </c>
    </row>
    <row r="697" spans="1:14" x14ac:dyDescent="0.2">
      <c r="A697" s="166"/>
      <c r="B697" s="204" t="e">
        <f>VLOOKUP(A697,Adr!A:B,2,FALSE)</f>
        <v>#N/A</v>
      </c>
      <c r="C697" s="196"/>
      <c r="D697" s="187"/>
      <c r="E697" s="173"/>
      <c r="F697" s="166"/>
      <c r="G697" s="169"/>
      <c r="H697" s="169"/>
      <c r="I697" s="192"/>
      <c r="J697" s="167"/>
      <c r="K697" s="5"/>
      <c r="L697" s="167" t="str">
        <f t="shared" si="58"/>
        <v/>
      </c>
      <c r="M697" s="5" t="e">
        <f t="shared" si="57"/>
        <v>#N/A</v>
      </c>
      <c r="N697" s="3" t="str">
        <f t="shared" si="56"/>
        <v/>
      </c>
    </row>
    <row r="698" spans="1:14" x14ac:dyDescent="0.2">
      <c r="A698" s="166"/>
      <c r="B698" s="204" t="e">
        <f>VLOOKUP(A698,Adr!A:B,2,FALSE)</f>
        <v>#N/A</v>
      </c>
      <c r="C698" s="190"/>
      <c r="D698" s="172"/>
      <c r="E698" s="173"/>
      <c r="F698" s="166"/>
      <c r="G698" s="169"/>
      <c r="H698" s="169"/>
      <c r="I698" s="192"/>
      <c r="J698" s="167"/>
      <c r="K698" s="5"/>
      <c r="L698" s="167" t="str">
        <f t="shared" si="58"/>
        <v/>
      </c>
      <c r="M698" s="5" t="e">
        <f t="shared" si="57"/>
        <v>#N/A</v>
      </c>
      <c r="N698" s="3" t="str">
        <f t="shared" si="56"/>
        <v/>
      </c>
    </row>
    <row r="699" spans="1:14" x14ac:dyDescent="0.2">
      <c r="A699" s="198"/>
      <c r="B699" s="204" t="e">
        <f>VLOOKUP(A699,Adr!A:B,2,FALSE)</f>
        <v>#N/A</v>
      </c>
      <c r="C699" s="169"/>
      <c r="D699" s="172"/>
      <c r="E699" s="173"/>
      <c r="F699" s="166"/>
      <c r="G699" s="169"/>
      <c r="H699" s="169"/>
      <c r="I699" s="192"/>
      <c r="J699" s="167"/>
      <c r="K699" s="5"/>
      <c r="L699" s="167" t="str">
        <f t="shared" si="58"/>
        <v/>
      </c>
      <c r="M699" s="5" t="e">
        <f t="shared" si="57"/>
        <v>#N/A</v>
      </c>
      <c r="N699" s="3" t="str">
        <f t="shared" si="56"/>
        <v/>
      </c>
    </row>
    <row r="700" spans="1:14" x14ac:dyDescent="0.2">
      <c r="A700" s="166"/>
      <c r="B700" s="204" t="e">
        <f>VLOOKUP(A700,Adr!A:B,2,FALSE)</f>
        <v>#N/A</v>
      </c>
      <c r="C700" s="196"/>
      <c r="D700" s="187"/>
      <c r="E700" s="173"/>
      <c r="F700" s="166"/>
      <c r="G700" s="169"/>
      <c r="H700" s="169"/>
      <c r="I700" s="192"/>
      <c r="J700" s="167"/>
      <c r="K700" s="5"/>
      <c r="L700" s="167" t="str">
        <f t="shared" si="58"/>
        <v/>
      </c>
      <c r="M700" s="5" t="e">
        <f t="shared" si="57"/>
        <v>#N/A</v>
      </c>
      <c r="N700" s="3" t="str">
        <f t="shared" si="56"/>
        <v/>
      </c>
    </row>
    <row r="701" spans="1:14" x14ac:dyDescent="0.2">
      <c r="A701" s="166"/>
      <c r="B701" s="204" t="e">
        <f>VLOOKUP(A701,Adr!A:B,2,FALSE)</f>
        <v>#N/A</v>
      </c>
      <c r="C701" s="196"/>
      <c r="D701" s="187"/>
      <c r="E701" s="173"/>
      <c r="F701" s="166"/>
      <c r="G701" s="169"/>
      <c r="H701" s="169"/>
      <c r="I701" s="192"/>
      <c r="J701" s="167"/>
      <c r="K701" s="5"/>
      <c r="L701" s="167" t="str">
        <f t="shared" si="58"/>
        <v/>
      </c>
      <c r="M701" s="5" t="e">
        <f t="shared" si="57"/>
        <v>#N/A</v>
      </c>
      <c r="N701" s="3" t="str">
        <f t="shared" si="56"/>
        <v/>
      </c>
    </row>
    <row r="702" spans="1:14" x14ac:dyDescent="0.2">
      <c r="A702" s="202"/>
      <c r="B702" s="204" t="e">
        <f>VLOOKUP(A702,Adr!A:B,2,FALSE)</f>
        <v>#N/A</v>
      </c>
      <c r="C702" s="169"/>
      <c r="D702" s="172"/>
      <c r="E702" s="173"/>
      <c r="F702" s="166"/>
      <c r="G702" s="169"/>
      <c r="H702" s="169"/>
      <c r="I702" s="192"/>
      <c r="J702" s="167"/>
      <c r="K702" s="5"/>
      <c r="L702" s="167" t="str">
        <f t="shared" si="58"/>
        <v/>
      </c>
      <c r="M702" s="5" t="e">
        <f t="shared" si="57"/>
        <v>#N/A</v>
      </c>
      <c r="N702" s="3" t="str">
        <f t="shared" si="56"/>
        <v/>
      </c>
    </row>
    <row r="703" spans="1:14" x14ac:dyDescent="0.2">
      <c r="A703" s="166"/>
      <c r="B703" s="204" t="e">
        <f>VLOOKUP(A703,Adr!A:B,2,FALSE)</f>
        <v>#N/A</v>
      </c>
      <c r="C703" s="190"/>
      <c r="D703" s="172"/>
      <c r="E703" s="173"/>
      <c r="F703" s="166"/>
      <c r="G703" s="169"/>
      <c r="H703" s="169"/>
      <c r="I703" s="192"/>
      <c r="J703" s="167"/>
      <c r="K703" s="5"/>
      <c r="L703" s="167" t="str">
        <f t="shared" si="58"/>
        <v/>
      </c>
      <c r="M703" s="5" t="e">
        <f t="shared" si="57"/>
        <v>#N/A</v>
      </c>
      <c r="N703" s="3" t="str">
        <f t="shared" si="56"/>
        <v/>
      </c>
    </row>
    <row r="704" spans="1:14" x14ac:dyDescent="0.2">
      <c r="A704" s="166"/>
      <c r="B704" s="204" t="e">
        <f>VLOOKUP(A704,Adr!A:B,2,FALSE)</f>
        <v>#N/A</v>
      </c>
      <c r="C704" s="196"/>
      <c r="D704" s="187"/>
      <c r="E704" s="173"/>
      <c r="F704" s="166"/>
      <c r="G704" s="169"/>
      <c r="H704" s="169"/>
      <c r="I704" s="192"/>
      <c r="J704" s="167"/>
      <c r="K704" s="5"/>
      <c r="L704" s="167" t="str">
        <f t="shared" si="58"/>
        <v/>
      </c>
      <c r="M704" s="5" t="e">
        <f t="shared" si="57"/>
        <v>#N/A</v>
      </c>
      <c r="N704" s="3" t="str">
        <f t="shared" si="56"/>
        <v/>
      </c>
    </row>
    <row r="705" spans="1:14" x14ac:dyDescent="0.2">
      <c r="A705" s="166"/>
      <c r="B705" s="204" t="e">
        <f>VLOOKUP(A705,Adr!A:B,2,FALSE)</f>
        <v>#N/A</v>
      </c>
      <c r="C705" s="190"/>
      <c r="D705" s="172"/>
      <c r="E705" s="173"/>
      <c r="F705" s="166"/>
      <c r="G705" s="169"/>
      <c r="H705" s="169"/>
      <c r="I705" s="192"/>
      <c r="J705" s="167"/>
      <c r="K705" s="5"/>
      <c r="L705" s="167" t="str">
        <f t="shared" si="58"/>
        <v/>
      </c>
      <c r="M705" s="5" t="e">
        <f t="shared" si="57"/>
        <v>#N/A</v>
      </c>
      <c r="N705" s="3" t="str">
        <f t="shared" si="56"/>
        <v/>
      </c>
    </row>
    <row r="706" spans="1:14" x14ac:dyDescent="0.2">
      <c r="A706" s="166"/>
      <c r="B706" s="204" t="e">
        <f>VLOOKUP(A706,Adr!A:B,2,FALSE)</f>
        <v>#N/A</v>
      </c>
      <c r="C706" s="190"/>
      <c r="D706" s="172"/>
      <c r="E706" s="173"/>
      <c r="F706" s="166"/>
      <c r="G706" s="169"/>
      <c r="H706" s="169"/>
      <c r="I706" s="192"/>
      <c r="J706" s="167"/>
      <c r="K706" s="5"/>
      <c r="L706" s="167" t="str">
        <f t="shared" si="58"/>
        <v/>
      </c>
      <c r="M706" s="5" t="e">
        <f t="shared" si="57"/>
        <v>#N/A</v>
      </c>
      <c r="N706" s="3" t="str">
        <f t="shared" si="56"/>
        <v/>
      </c>
    </row>
    <row r="707" spans="1:14" x14ac:dyDescent="0.2">
      <c r="A707" s="166"/>
      <c r="B707" s="204" t="e">
        <f>VLOOKUP(A707,Adr!A:B,2,FALSE)</f>
        <v>#N/A</v>
      </c>
      <c r="C707" s="196"/>
      <c r="D707" s="187"/>
      <c r="E707" s="173"/>
      <c r="F707" s="166"/>
      <c r="G707" s="169"/>
      <c r="H707" s="169"/>
      <c r="I707" s="192"/>
      <c r="J707" s="167"/>
      <c r="K707" s="5"/>
      <c r="L707" s="167" t="str">
        <f t="shared" si="58"/>
        <v/>
      </c>
      <c r="M707" s="5" t="e">
        <f t="shared" si="57"/>
        <v>#N/A</v>
      </c>
      <c r="N707" s="3" t="str">
        <f t="shared" si="56"/>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7"/>
        <v>#N/A</v>
      </c>
      <c r="N708" s="3" t="str">
        <f t="shared" ref="N708:N771" si="59">+I708&amp;H708</f>
        <v/>
      </c>
    </row>
    <row r="709" spans="1:14" x14ac:dyDescent="0.2">
      <c r="A709" s="198"/>
      <c r="B709" s="204" t="e">
        <f>VLOOKUP(A709,Adr!A:B,2,FALSE)</f>
        <v>#N/A</v>
      </c>
      <c r="C709" s="169"/>
      <c r="D709" s="172"/>
      <c r="E709" s="173"/>
      <c r="F709" s="166"/>
      <c r="G709" s="169"/>
      <c r="H709" s="169"/>
      <c r="I709" s="192"/>
      <c r="J709" s="167"/>
      <c r="K709" s="5"/>
      <c r="L709" s="167" t="str">
        <f t="shared" si="58"/>
        <v/>
      </c>
      <c r="M709" s="5" t="e">
        <f t="shared" si="57"/>
        <v>#N/A</v>
      </c>
      <c r="N709" s="3" t="str">
        <f t="shared" si="59"/>
        <v/>
      </c>
    </row>
    <row r="710" spans="1:14" x14ac:dyDescent="0.2">
      <c r="A710" s="166"/>
      <c r="B710" s="204" t="e">
        <f>VLOOKUP(A710,Adr!A:B,2,FALSE)</f>
        <v>#N/A</v>
      </c>
      <c r="C710" s="169"/>
      <c r="D710" s="172"/>
      <c r="E710" s="173"/>
      <c r="F710" s="166"/>
      <c r="G710" s="169"/>
      <c r="H710" s="169"/>
      <c r="I710" s="192"/>
      <c r="J710" s="167"/>
      <c r="K710" s="5"/>
      <c r="L710" s="167" t="str">
        <f t="shared" si="58"/>
        <v/>
      </c>
      <c r="M710" s="5" t="e">
        <f t="shared" si="57"/>
        <v>#N/A</v>
      </c>
      <c r="N710" s="3" t="str">
        <f t="shared" si="59"/>
        <v/>
      </c>
    </row>
    <row r="711" spans="1:14" x14ac:dyDescent="0.2">
      <c r="A711" s="166"/>
      <c r="B711" s="204" t="e">
        <f>VLOOKUP(A711,Adr!A:B,2,FALSE)</f>
        <v>#N/A</v>
      </c>
      <c r="C711" s="185"/>
      <c r="D711" s="187"/>
      <c r="E711" s="173"/>
      <c r="F711" s="182"/>
      <c r="G711" s="185"/>
      <c r="H711" s="185"/>
      <c r="I711" s="192"/>
      <c r="J711" s="167"/>
      <c r="K711" s="5"/>
      <c r="L711" s="167" t="str">
        <f t="shared" si="58"/>
        <v/>
      </c>
      <c r="M711" s="5" t="e">
        <f t="shared" si="57"/>
        <v>#N/A</v>
      </c>
      <c r="N711" s="3" t="str">
        <f t="shared" si="59"/>
        <v/>
      </c>
    </row>
    <row r="712" spans="1:14" x14ac:dyDescent="0.2">
      <c r="A712" s="166"/>
      <c r="B712" s="204" t="e">
        <f>VLOOKUP(A712,Adr!A:B,2,FALSE)</f>
        <v>#N/A</v>
      </c>
      <c r="C712" s="185"/>
      <c r="D712" s="187"/>
      <c r="E712" s="173"/>
      <c r="F712" s="182"/>
      <c r="G712" s="185"/>
      <c r="H712" s="185"/>
      <c r="I712" s="192"/>
      <c r="J712" s="167"/>
      <c r="K712" s="5"/>
      <c r="L712" s="167" t="str">
        <f t="shared" si="58"/>
        <v/>
      </c>
      <c r="M712" s="5" t="e">
        <f t="shared" si="57"/>
        <v>#N/A</v>
      </c>
      <c r="N712" s="3" t="str">
        <f t="shared" si="59"/>
        <v/>
      </c>
    </row>
    <row r="713" spans="1:14" x14ac:dyDescent="0.2">
      <c r="A713" s="166"/>
      <c r="B713" s="204" t="e">
        <f>VLOOKUP(A713,Adr!A:B,2,FALSE)</f>
        <v>#N/A</v>
      </c>
      <c r="C713" s="169"/>
      <c r="D713" s="172"/>
      <c r="E713" s="173"/>
      <c r="F713" s="166"/>
      <c r="G713" s="169"/>
      <c r="H713" s="169"/>
      <c r="I713" s="192"/>
      <c r="J713" s="167"/>
      <c r="K713" s="5"/>
      <c r="L713" s="167" t="str">
        <f t="shared" si="58"/>
        <v/>
      </c>
      <c r="M713" s="5" t="e">
        <f t="shared" si="57"/>
        <v>#N/A</v>
      </c>
      <c r="N713" s="3" t="str">
        <f t="shared" si="59"/>
        <v/>
      </c>
    </row>
    <row r="714" spans="1:14" x14ac:dyDescent="0.2">
      <c r="A714" s="182"/>
      <c r="B714" s="204" t="e">
        <f>VLOOKUP(A714,Adr!A:B,2,FALSE)</f>
        <v>#N/A</v>
      </c>
      <c r="C714" s="185"/>
      <c r="D714" s="187"/>
      <c r="E714" s="173"/>
      <c r="F714" s="182"/>
      <c r="G714" s="169"/>
      <c r="H714" s="185"/>
      <c r="I714" s="192"/>
      <c r="J714" s="167"/>
      <c r="K714" s="5"/>
      <c r="L714" s="167" t="str">
        <f t="shared" si="58"/>
        <v/>
      </c>
      <c r="M714" s="5" t="e">
        <f t="shared" si="57"/>
        <v>#N/A</v>
      </c>
      <c r="N714" s="3" t="str">
        <f t="shared" si="59"/>
        <v/>
      </c>
    </row>
    <row r="715" spans="1:14" x14ac:dyDescent="0.2">
      <c r="A715" s="166"/>
      <c r="B715" s="204" t="e">
        <f>VLOOKUP(A715,Adr!A:B,2,FALSE)</f>
        <v>#N/A</v>
      </c>
      <c r="C715" s="185"/>
      <c r="D715" s="187"/>
      <c r="E715" s="173"/>
      <c r="F715" s="182"/>
      <c r="G715" s="185"/>
      <c r="H715" s="185"/>
      <c r="I715" s="192"/>
      <c r="J715" s="167"/>
      <c r="K715" s="5"/>
      <c r="L715" s="167" t="str">
        <f t="shared" si="58"/>
        <v/>
      </c>
      <c r="M715" s="5" t="e">
        <f t="shared" si="57"/>
        <v>#N/A</v>
      </c>
      <c r="N715" s="3" t="str">
        <f t="shared" si="59"/>
        <v/>
      </c>
    </row>
    <row r="716" spans="1:14" x14ac:dyDescent="0.2">
      <c r="A716" s="166"/>
      <c r="B716" s="204" t="e">
        <f>VLOOKUP(A716,Adr!A:B,2,FALSE)</f>
        <v>#N/A</v>
      </c>
      <c r="C716" s="190"/>
      <c r="D716" s="172"/>
      <c r="E716" s="173"/>
      <c r="F716" s="182"/>
      <c r="G716" s="185"/>
      <c r="H716" s="185"/>
      <c r="I716" s="167"/>
      <c r="J716" s="167"/>
      <c r="K716" s="5"/>
      <c r="L716" s="167" t="str">
        <f t="shared" si="58"/>
        <v/>
      </c>
      <c r="M716" s="5" t="e">
        <f t="shared" si="57"/>
        <v>#N/A</v>
      </c>
      <c r="N716" s="3" t="str">
        <f t="shared" si="59"/>
        <v/>
      </c>
    </row>
    <row r="717" spans="1:14" x14ac:dyDescent="0.2">
      <c r="A717" s="166"/>
      <c r="B717" s="204" t="e">
        <f>VLOOKUP(A717,Adr!A:B,2,FALSE)</f>
        <v>#N/A</v>
      </c>
      <c r="C717" s="190"/>
      <c r="D717" s="172"/>
      <c r="E717" s="173"/>
      <c r="F717" s="182"/>
      <c r="G717" s="185"/>
      <c r="H717" s="185"/>
      <c r="I717" s="167"/>
      <c r="J717" s="167"/>
      <c r="K717" s="5"/>
      <c r="L717" s="167" t="str">
        <f t="shared" si="58"/>
        <v/>
      </c>
      <c r="M717" s="5" t="e">
        <f t="shared" ref="M717:M785" si="60">B717&amp;F717&amp;H717&amp;C717</f>
        <v>#N/A</v>
      </c>
      <c r="N717" s="3" t="str">
        <f t="shared" si="59"/>
        <v/>
      </c>
    </row>
    <row r="718" spans="1:14" x14ac:dyDescent="0.2">
      <c r="A718" s="166"/>
      <c r="B718" s="204" t="e">
        <f>VLOOKUP(A718,Adr!A:B,2,FALSE)</f>
        <v>#N/A</v>
      </c>
      <c r="C718" s="196"/>
      <c r="D718" s="186"/>
      <c r="E718" s="173"/>
      <c r="F718" s="166"/>
      <c r="G718" s="169"/>
      <c r="H718" s="169"/>
      <c r="I718" s="167"/>
      <c r="J718" s="167"/>
      <c r="K718" s="5"/>
      <c r="L718" s="167" t="str">
        <f t="shared" si="58"/>
        <v/>
      </c>
      <c r="M718" s="5" t="e">
        <f t="shared" si="60"/>
        <v>#N/A</v>
      </c>
      <c r="N718" s="3" t="str">
        <f t="shared" si="59"/>
        <v/>
      </c>
    </row>
    <row r="719" spans="1:14" x14ac:dyDescent="0.2">
      <c r="A719" s="166"/>
      <c r="B719" s="204" t="e">
        <f>VLOOKUP(A719,Adr!A:B,2,FALSE)</f>
        <v>#N/A</v>
      </c>
      <c r="C719" s="196"/>
      <c r="D719" s="186"/>
      <c r="E719" s="173"/>
      <c r="F719" s="166"/>
      <c r="G719" s="169"/>
      <c r="H719" s="169"/>
      <c r="I719" s="167"/>
      <c r="J719" s="167"/>
      <c r="K719" s="5"/>
      <c r="L719" s="167" t="str">
        <f t="shared" si="58"/>
        <v/>
      </c>
      <c r="M719" s="5" t="e">
        <f t="shared" si="60"/>
        <v>#N/A</v>
      </c>
      <c r="N719" s="3" t="str">
        <f t="shared" si="59"/>
        <v/>
      </c>
    </row>
    <row r="720" spans="1:14" x14ac:dyDescent="0.2">
      <c r="A720" s="166"/>
      <c r="B720" s="204" t="e">
        <f>VLOOKUP(A720,Adr!A:B,2,FALSE)</f>
        <v>#N/A</v>
      </c>
      <c r="C720" s="190"/>
      <c r="D720" s="172"/>
      <c r="E720" s="173"/>
      <c r="F720" s="166"/>
      <c r="G720" s="169"/>
      <c r="H720" s="169"/>
      <c r="I720" s="192"/>
      <c r="J720" s="167"/>
      <c r="K720" s="5"/>
      <c r="L720" s="167" t="str">
        <f t="shared" si="58"/>
        <v/>
      </c>
      <c r="M720" s="5" t="e">
        <f t="shared" si="60"/>
        <v>#N/A</v>
      </c>
      <c r="N720" s="3" t="str">
        <f t="shared" si="59"/>
        <v/>
      </c>
    </row>
    <row r="721" spans="1:14" x14ac:dyDescent="0.2">
      <c r="A721" s="166"/>
      <c r="B721" s="204" t="e">
        <f>VLOOKUP(A721,Adr!A:B,2,FALSE)</f>
        <v>#N/A</v>
      </c>
      <c r="C721" s="185"/>
      <c r="D721" s="187"/>
      <c r="E721" s="173"/>
      <c r="F721" s="182"/>
      <c r="G721" s="185"/>
      <c r="H721" s="185"/>
      <c r="I721" s="192"/>
      <c r="J721" s="167"/>
      <c r="K721" s="5"/>
      <c r="L721" s="167" t="str">
        <f t="shared" si="58"/>
        <v/>
      </c>
      <c r="M721" s="5" t="e">
        <f t="shared" si="60"/>
        <v>#N/A</v>
      </c>
      <c r="N721" s="3" t="str">
        <f t="shared" si="59"/>
        <v/>
      </c>
    </row>
    <row r="722" spans="1:14" x14ac:dyDescent="0.2">
      <c r="A722" s="166"/>
      <c r="B722" s="204" t="e">
        <f>VLOOKUP(A722,Adr!A:B,2,FALSE)</f>
        <v>#N/A</v>
      </c>
      <c r="C722" s="185"/>
      <c r="D722" s="187"/>
      <c r="E722" s="173"/>
      <c r="F722" s="182"/>
      <c r="G722" s="185"/>
      <c r="H722" s="185"/>
      <c r="I722" s="192"/>
      <c r="J722" s="167"/>
      <c r="K722" s="5"/>
      <c r="L722" s="167" t="str">
        <f t="shared" si="58"/>
        <v/>
      </c>
      <c r="M722" s="5" t="e">
        <f t="shared" si="60"/>
        <v>#N/A</v>
      </c>
      <c r="N722" s="3" t="str">
        <f t="shared" si="59"/>
        <v/>
      </c>
    </row>
    <row r="723" spans="1:14" x14ac:dyDescent="0.2">
      <c r="A723" s="166"/>
      <c r="B723" s="204" t="e">
        <f>VLOOKUP(A723,Adr!A:B,2,FALSE)</f>
        <v>#N/A</v>
      </c>
      <c r="C723" s="190"/>
      <c r="D723" s="172"/>
      <c r="E723" s="173"/>
      <c r="F723" s="182"/>
      <c r="G723" s="185"/>
      <c r="H723" s="185"/>
      <c r="I723" s="167"/>
      <c r="J723" s="167"/>
      <c r="K723" s="5"/>
      <c r="L723" s="167" t="str">
        <f t="shared" si="58"/>
        <v/>
      </c>
      <c r="M723" s="5" t="e">
        <f t="shared" si="60"/>
        <v>#N/A</v>
      </c>
      <c r="N723" s="3" t="str">
        <f t="shared" si="59"/>
        <v/>
      </c>
    </row>
    <row r="724" spans="1:14" x14ac:dyDescent="0.2">
      <c r="A724" s="166"/>
      <c r="B724" s="204" t="e">
        <f>VLOOKUP(A724,Adr!A:B,2,FALSE)</f>
        <v>#N/A</v>
      </c>
      <c r="C724" s="185"/>
      <c r="D724" s="187"/>
      <c r="E724" s="173"/>
      <c r="F724" s="182"/>
      <c r="G724" s="185"/>
      <c r="H724" s="185"/>
      <c r="I724" s="192"/>
      <c r="J724" s="167"/>
      <c r="K724" s="5"/>
      <c r="L724" s="167" t="str">
        <f t="shared" si="58"/>
        <v/>
      </c>
      <c r="M724" s="5" t="e">
        <f t="shared" si="60"/>
        <v>#N/A</v>
      </c>
      <c r="N724" s="3" t="str">
        <f t="shared" si="59"/>
        <v/>
      </c>
    </row>
    <row r="725" spans="1:14" x14ac:dyDescent="0.2">
      <c r="A725" s="166"/>
      <c r="B725" s="204" t="e">
        <f>VLOOKUP(A725,Adr!A:B,2,FALSE)</f>
        <v>#N/A</v>
      </c>
      <c r="C725" s="185"/>
      <c r="D725" s="187"/>
      <c r="E725" s="173"/>
      <c r="F725" s="182"/>
      <c r="G725" s="185"/>
      <c r="H725" s="185"/>
      <c r="I725" s="192"/>
      <c r="J725" s="167"/>
      <c r="K725" s="5"/>
      <c r="L725" s="167" t="str">
        <f t="shared" si="58"/>
        <v/>
      </c>
      <c r="M725" s="5" t="e">
        <f t="shared" si="60"/>
        <v>#N/A</v>
      </c>
      <c r="N725" s="3" t="str">
        <f t="shared" si="59"/>
        <v/>
      </c>
    </row>
    <row r="726" spans="1:14" x14ac:dyDescent="0.2">
      <c r="A726" s="166"/>
      <c r="B726" s="204" t="e">
        <f>VLOOKUP(A726,Adr!A:B,2,FALSE)</f>
        <v>#N/A</v>
      </c>
      <c r="C726" s="185"/>
      <c r="D726" s="187"/>
      <c r="E726" s="173"/>
      <c r="F726" s="182"/>
      <c r="G726" s="185"/>
      <c r="H726" s="185"/>
      <c r="I726" s="192"/>
      <c r="J726" s="167"/>
      <c r="K726" s="5"/>
      <c r="L726" s="167" t="str">
        <f t="shared" si="58"/>
        <v/>
      </c>
      <c r="M726" s="5" t="e">
        <f t="shared" si="60"/>
        <v>#N/A</v>
      </c>
      <c r="N726" s="3" t="str">
        <f t="shared" si="59"/>
        <v/>
      </c>
    </row>
    <row r="727" spans="1:14" x14ac:dyDescent="0.2">
      <c r="A727" s="166"/>
      <c r="B727" s="204" t="e">
        <f>VLOOKUP(A727,Adr!A:B,2,FALSE)</f>
        <v>#N/A</v>
      </c>
      <c r="C727" s="185"/>
      <c r="D727" s="187"/>
      <c r="E727" s="173"/>
      <c r="F727" s="182"/>
      <c r="G727" s="185"/>
      <c r="H727" s="185"/>
      <c r="I727" s="192"/>
      <c r="J727" s="167"/>
      <c r="K727" s="5"/>
      <c r="L727" s="167" t="str">
        <f t="shared" si="58"/>
        <v/>
      </c>
      <c r="M727" s="5" t="e">
        <f t="shared" si="60"/>
        <v>#N/A</v>
      </c>
      <c r="N727" s="3" t="str">
        <f t="shared" si="59"/>
        <v/>
      </c>
    </row>
    <row r="728" spans="1:14" x14ac:dyDescent="0.2">
      <c r="A728" s="166"/>
      <c r="B728" s="204" t="e">
        <f>VLOOKUP(A728,Adr!A:B,2,FALSE)</f>
        <v>#N/A</v>
      </c>
      <c r="C728" s="190"/>
      <c r="D728" s="172"/>
      <c r="E728" s="173"/>
      <c r="F728" s="182"/>
      <c r="G728" s="185"/>
      <c r="H728" s="185"/>
      <c r="I728" s="167"/>
      <c r="J728" s="167"/>
      <c r="K728" s="5"/>
      <c r="L728" s="167" t="str">
        <f t="shared" si="58"/>
        <v/>
      </c>
      <c r="M728" s="5" t="e">
        <f t="shared" si="60"/>
        <v>#N/A</v>
      </c>
      <c r="N728" s="3" t="str">
        <f t="shared" si="59"/>
        <v/>
      </c>
    </row>
    <row r="729" spans="1:14" x14ac:dyDescent="0.2">
      <c r="A729" s="166"/>
      <c r="B729" s="204" t="e">
        <f>VLOOKUP(A729,Adr!A:B,2,FALSE)</f>
        <v>#N/A</v>
      </c>
      <c r="C729" s="185"/>
      <c r="D729" s="187"/>
      <c r="E729" s="173"/>
      <c r="F729" s="182"/>
      <c r="G729" s="185"/>
      <c r="H729" s="185"/>
      <c r="I729" s="192"/>
      <c r="J729" s="167"/>
      <c r="K729" s="5"/>
      <c r="L729" s="167" t="str">
        <f t="shared" si="58"/>
        <v/>
      </c>
      <c r="M729" s="5" t="e">
        <f t="shared" si="60"/>
        <v>#N/A</v>
      </c>
      <c r="N729" s="3" t="str">
        <f t="shared" si="59"/>
        <v/>
      </c>
    </row>
    <row r="730" spans="1:14" x14ac:dyDescent="0.2">
      <c r="A730" s="166"/>
      <c r="B730" s="204" t="e">
        <f>VLOOKUP(A730,Adr!A:B,2,FALSE)</f>
        <v>#N/A</v>
      </c>
      <c r="C730" s="196"/>
      <c r="D730" s="186"/>
      <c r="E730" s="173"/>
      <c r="F730" s="166"/>
      <c r="G730" s="169"/>
      <c r="H730" s="169"/>
      <c r="I730" s="167"/>
      <c r="J730" s="167"/>
      <c r="K730" s="5"/>
      <c r="L730" s="167" t="str">
        <f t="shared" si="58"/>
        <v/>
      </c>
      <c r="M730" s="5" t="e">
        <f t="shared" si="60"/>
        <v>#N/A</v>
      </c>
      <c r="N730" s="3" t="str">
        <f t="shared" si="59"/>
        <v/>
      </c>
    </row>
    <row r="731" spans="1:14" x14ac:dyDescent="0.2">
      <c r="A731" s="166"/>
      <c r="B731" s="204" t="e">
        <f>VLOOKUP(A731,Adr!A:B,2,FALSE)</f>
        <v>#N/A</v>
      </c>
      <c r="C731" s="190"/>
      <c r="D731" s="172"/>
      <c r="E731" s="173"/>
      <c r="F731" s="166"/>
      <c r="G731" s="169"/>
      <c r="H731" s="169"/>
      <c r="I731" s="192"/>
      <c r="J731" s="167"/>
      <c r="K731" s="5"/>
      <c r="L731" s="167" t="str">
        <f t="shared" si="58"/>
        <v/>
      </c>
      <c r="M731" s="5" t="e">
        <f t="shared" si="60"/>
        <v>#N/A</v>
      </c>
      <c r="N731" s="3" t="str">
        <f t="shared" si="59"/>
        <v/>
      </c>
    </row>
    <row r="732" spans="1:14" x14ac:dyDescent="0.2">
      <c r="A732" s="166"/>
      <c r="B732" s="204" t="e">
        <f>VLOOKUP(A732,Adr!A:B,2,FALSE)</f>
        <v>#N/A</v>
      </c>
      <c r="C732" s="196"/>
      <c r="D732" s="187"/>
      <c r="E732" s="173"/>
      <c r="F732" s="166"/>
      <c r="G732" s="169"/>
      <c r="H732" s="169"/>
      <c r="I732" s="192"/>
      <c r="J732" s="167"/>
      <c r="K732" s="5"/>
      <c r="L732" s="167" t="str">
        <f t="shared" si="58"/>
        <v/>
      </c>
      <c r="M732" s="5" t="e">
        <f t="shared" si="60"/>
        <v>#N/A</v>
      </c>
      <c r="N732" s="3" t="str">
        <f t="shared" si="59"/>
        <v/>
      </c>
    </row>
    <row r="733" spans="1:14" x14ac:dyDescent="0.2">
      <c r="A733" s="166"/>
      <c r="B733" s="204" t="e">
        <f>VLOOKUP(A733,Adr!A:B,2,FALSE)</f>
        <v>#N/A</v>
      </c>
      <c r="C733" s="190"/>
      <c r="D733" s="172"/>
      <c r="E733" s="173"/>
      <c r="F733" s="182"/>
      <c r="G733" s="185"/>
      <c r="H733" s="185"/>
      <c r="I733" s="167"/>
      <c r="J733" s="167"/>
      <c r="K733" s="5"/>
      <c r="L733" s="167" t="str">
        <f t="shared" si="58"/>
        <v/>
      </c>
      <c r="M733" s="5" t="e">
        <f t="shared" si="60"/>
        <v>#N/A</v>
      </c>
      <c r="N733" s="3" t="str">
        <f t="shared" si="59"/>
        <v/>
      </c>
    </row>
    <row r="734" spans="1:14" x14ac:dyDescent="0.2">
      <c r="A734" s="166"/>
      <c r="B734" s="204" t="e">
        <f>VLOOKUP(A734,Adr!A:B,2,FALSE)</f>
        <v>#N/A</v>
      </c>
      <c r="C734" s="190"/>
      <c r="D734" s="172"/>
      <c r="E734" s="173"/>
      <c r="F734" s="182"/>
      <c r="G734" s="185"/>
      <c r="H734" s="185"/>
      <c r="I734" s="167"/>
      <c r="J734" s="167"/>
      <c r="K734" s="5"/>
      <c r="L734" s="167" t="str">
        <f t="shared" ref="L734:L785" si="61">A734&amp;G734&amp;H734</f>
        <v/>
      </c>
      <c r="M734" s="5" t="e">
        <f t="shared" si="60"/>
        <v>#N/A</v>
      </c>
      <c r="N734" s="3" t="str">
        <f t="shared" si="59"/>
        <v/>
      </c>
    </row>
    <row r="735" spans="1:14" x14ac:dyDescent="0.2">
      <c r="A735" s="166"/>
      <c r="B735" s="204" t="e">
        <f>VLOOKUP(A735,Adr!A:B,2,FALSE)</f>
        <v>#N/A</v>
      </c>
      <c r="C735" s="185"/>
      <c r="D735" s="187"/>
      <c r="E735" s="173"/>
      <c r="F735" s="182"/>
      <c r="G735" s="185"/>
      <c r="H735" s="185"/>
      <c r="I735" s="192"/>
      <c r="J735" s="167"/>
      <c r="K735" s="5"/>
      <c r="L735" s="167" t="str">
        <f t="shared" si="61"/>
        <v/>
      </c>
      <c r="M735" s="5" t="e">
        <f t="shared" si="60"/>
        <v>#N/A</v>
      </c>
      <c r="N735" s="3" t="str">
        <f t="shared" si="59"/>
        <v/>
      </c>
    </row>
    <row r="736" spans="1:14" x14ac:dyDescent="0.2">
      <c r="A736" s="166"/>
      <c r="B736" s="204" t="e">
        <f>VLOOKUP(A736,Adr!A:B,2,FALSE)</f>
        <v>#N/A</v>
      </c>
      <c r="C736" s="169"/>
      <c r="D736" s="172"/>
      <c r="E736" s="173"/>
      <c r="F736" s="166"/>
      <c r="G736" s="169"/>
      <c r="H736" s="169"/>
      <c r="I736" s="192"/>
      <c r="J736" s="167"/>
      <c r="K736" s="5"/>
      <c r="L736" s="167" t="str">
        <f t="shared" si="61"/>
        <v/>
      </c>
      <c r="M736" s="5" t="e">
        <f t="shared" si="60"/>
        <v>#N/A</v>
      </c>
      <c r="N736" s="3" t="str">
        <f t="shared" si="59"/>
        <v/>
      </c>
    </row>
    <row r="737" spans="1:14" x14ac:dyDescent="0.2">
      <c r="A737" s="166"/>
      <c r="B737" s="204" t="e">
        <f>VLOOKUP(A737,Adr!A:B,2,FALSE)</f>
        <v>#N/A</v>
      </c>
      <c r="C737" s="196"/>
      <c r="D737" s="186"/>
      <c r="E737" s="173"/>
      <c r="F737" s="166"/>
      <c r="G737" s="169"/>
      <c r="H737" s="169"/>
      <c r="I737" s="167"/>
      <c r="J737" s="167"/>
      <c r="K737" s="5"/>
      <c r="L737" s="167" t="str">
        <f t="shared" si="61"/>
        <v/>
      </c>
      <c r="M737" s="5" t="e">
        <f t="shared" si="60"/>
        <v>#N/A</v>
      </c>
      <c r="N737" s="3" t="str">
        <f t="shared" si="59"/>
        <v/>
      </c>
    </row>
    <row r="738" spans="1:14" x14ac:dyDescent="0.2">
      <c r="A738" s="166"/>
      <c r="B738" s="204" t="e">
        <f>VLOOKUP(A738,Adr!A:B,2,FALSE)</f>
        <v>#N/A</v>
      </c>
      <c r="C738" s="196"/>
      <c r="D738" s="186"/>
      <c r="E738" s="173"/>
      <c r="F738" s="166"/>
      <c r="G738" s="169"/>
      <c r="H738" s="169"/>
      <c r="I738" s="167"/>
      <c r="J738" s="167"/>
      <c r="K738" s="5"/>
      <c r="L738" s="167" t="str">
        <f t="shared" si="61"/>
        <v/>
      </c>
      <c r="M738" s="5" t="e">
        <f t="shared" si="60"/>
        <v>#N/A</v>
      </c>
      <c r="N738" s="3" t="str">
        <f t="shared" si="59"/>
        <v/>
      </c>
    </row>
    <row r="739" spans="1:14" x14ac:dyDescent="0.2">
      <c r="A739" s="182"/>
      <c r="B739" s="204" t="e">
        <f>VLOOKUP(A739,Adr!A:B,2,FALSE)</f>
        <v>#N/A</v>
      </c>
      <c r="C739" s="185"/>
      <c r="D739" s="187"/>
      <c r="E739" s="173"/>
      <c r="F739" s="182"/>
      <c r="G739" s="185"/>
      <c r="H739" s="185"/>
      <c r="I739" s="192"/>
      <c r="J739" s="167"/>
      <c r="K739" s="5"/>
      <c r="L739" s="167" t="str">
        <f t="shared" si="61"/>
        <v/>
      </c>
      <c r="M739" s="5" t="e">
        <f t="shared" si="60"/>
        <v>#N/A</v>
      </c>
      <c r="N739" s="3" t="str">
        <f t="shared" si="59"/>
        <v/>
      </c>
    </row>
    <row r="740" spans="1:14" x14ac:dyDescent="0.2">
      <c r="A740" s="202"/>
      <c r="B740" s="204" t="e">
        <f>VLOOKUP(A740,Adr!A:B,2,FALSE)</f>
        <v>#N/A</v>
      </c>
      <c r="C740" s="169"/>
      <c r="D740" s="172"/>
      <c r="E740" s="173"/>
      <c r="F740" s="166"/>
      <c r="G740" s="169"/>
      <c r="H740" s="169"/>
      <c r="I740" s="192"/>
      <c r="J740" s="167"/>
      <c r="K740" s="5"/>
      <c r="L740" s="167" t="str">
        <f t="shared" si="61"/>
        <v/>
      </c>
      <c r="M740" s="5" t="e">
        <f t="shared" si="60"/>
        <v>#N/A</v>
      </c>
      <c r="N740" s="3" t="str">
        <f t="shared" si="59"/>
        <v/>
      </c>
    </row>
    <row r="741" spans="1:14" x14ac:dyDescent="0.2">
      <c r="A741" s="166"/>
      <c r="B741" s="204" t="e">
        <f>VLOOKUP(A741,Adr!A:B,2,FALSE)</f>
        <v>#N/A</v>
      </c>
      <c r="C741" s="190"/>
      <c r="D741" s="172"/>
      <c r="E741" s="173"/>
      <c r="F741" s="166"/>
      <c r="G741" s="169"/>
      <c r="H741" s="169"/>
      <c r="I741" s="192"/>
      <c r="J741" s="167"/>
      <c r="K741" s="5"/>
      <c r="L741" s="167" t="str">
        <f t="shared" si="61"/>
        <v/>
      </c>
      <c r="M741" s="5" t="e">
        <f t="shared" si="60"/>
        <v>#N/A</v>
      </c>
      <c r="N741" s="3" t="str">
        <f t="shared" si="59"/>
        <v/>
      </c>
    </row>
    <row r="742" spans="1:14" x14ac:dyDescent="0.2">
      <c r="A742" s="198"/>
      <c r="B742" s="204" t="e">
        <f>VLOOKUP(A742,Adr!A:B,2,FALSE)</f>
        <v>#N/A</v>
      </c>
      <c r="C742" s="169"/>
      <c r="D742" s="172"/>
      <c r="E742" s="173"/>
      <c r="F742" s="166"/>
      <c r="G742" s="169"/>
      <c r="H742" s="169"/>
      <c r="I742" s="192"/>
      <c r="J742" s="167"/>
      <c r="K742" s="5"/>
      <c r="L742" s="167" t="str">
        <f t="shared" si="61"/>
        <v/>
      </c>
      <c r="M742" s="5" t="e">
        <f t="shared" si="60"/>
        <v>#N/A</v>
      </c>
      <c r="N742" s="3" t="str">
        <f t="shared" si="59"/>
        <v/>
      </c>
    </row>
    <row r="743" spans="1:14" x14ac:dyDescent="0.2">
      <c r="A743" s="198"/>
      <c r="B743" s="204" t="e">
        <f>VLOOKUP(A743,Adr!A:B,2,FALSE)</f>
        <v>#N/A</v>
      </c>
      <c r="C743" s="169"/>
      <c r="D743" s="172"/>
      <c r="E743" s="173"/>
      <c r="F743" s="166"/>
      <c r="G743" s="169"/>
      <c r="H743" s="169"/>
      <c r="I743" s="192"/>
      <c r="J743" s="167"/>
      <c r="K743" s="5"/>
      <c r="L743" s="167" t="str">
        <f t="shared" si="61"/>
        <v/>
      </c>
      <c r="M743" s="5" t="e">
        <f t="shared" si="60"/>
        <v>#N/A</v>
      </c>
      <c r="N743" s="3" t="str">
        <f t="shared" si="59"/>
        <v/>
      </c>
    </row>
    <row r="744" spans="1:14" x14ac:dyDescent="0.2">
      <c r="A744" s="182"/>
      <c r="B744" s="204" t="e">
        <f>VLOOKUP(A744,Adr!A:B,2,FALSE)</f>
        <v>#N/A</v>
      </c>
      <c r="C744" s="185"/>
      <c r="D744" s="187"/>
      <c r="E744" s="173"/>
      <c r="F744" s="182"/>
      <c r="G744" s="185"/>
      <c r="H744" s="185"/>
      <c r="I744" s="192"/>
      <c r="J744" s="167"/>
      <c r="K744" s="5"/>
      <c r="L744" s="167" t="str">
        <f t="shared" si="61"/>
        <v/>
      </c>
      <c r="M744" s="5" t="e">
        <f t="shared" si="60"/>
        <v>#N/A</v>
      </c>
      <c r="N744" s="3" t="str">
        <f t="shared" si="59"/>
        <v/>
      </c>
    </row>
    <row r="745" spans="1:14" x14ac:dyDescent="0.2">
      <c r="A745" s="166"/>
      <c r="B745" s="204" t="e">
        <f>VLOOKUP(A745,Adr!A:B,2,FALSE)</f>
        <v>#N/A</v>
      </c>
      <c r="C745" s="190"/>
      <c r="D745" s="172"/>
      <c r="E745" s="173"/>
      <c r="F745" s="182"/>
      <c r="G745" s="185"/>
      <c r="H745" s="185"/>
      <c r="I745" s="167"/>
      <c r="J745" s="167"/>
      <c r="K745" s="5"/>
      <c r="L745" s="167" t="str">
        <f t="shared" si="61"/>
        <v/>
      </c>
      <c r="M745" s="5" t="e">
        <f t="shared" si="60"/>
        <v>#N/A</v>
      </c>
      <c r="N745" s="3" t="str">
        <f t="shared" si="59"/>
        <v/>
      </c>
    </row>
    <row r="746" spans="1:14" x14ac:dyDescent="0.2">
      <c r="A746" s="166"/>
      <c r="B746" s="204" t="e">
        <f>VLOOKUP(A746,Adr!A:B,2,FALSE)</f>
        <v>#N/A</v>
      </c>
      <c r="C746" s="190"/>
      <c r="D746" s="172"/>
      <c r="E746" s="173"/>
      <c r="F746" s="182"/>
      <c r="G746" s="185"/>
      <c r="H746" s="185"/>
      <c r="I746" s="167"/>
      <c r="J746" s="167"/>
      <c r="K746" s="5"/>
      <c r="L746" s="167" t="str">
        <f t="shared" si="61"/>
        <v/>
      </c>
      <c r="M746" s="5" t="e">
        <f t="shared" si="60"/>
        <v>#N/A</v>
      </c>
      <c r="N746" s="3" t="str">
        <f t="shared" si="59"/>
        <v/>
      </c>
    </row>
    <row r="747" spans="1:14" x14ac:dyDescent="0.2">
      <c r="A747" s="166"/>
      <c r="B747" s="204" t="e">
        <f>VLOOKUP(A747,Adr!A:B,2,FALSE)</f>
        <v>#N/A</v>
      </c>
      <c r="C747" s="169"/>
      <c r="D747" s="172"/>
      <c r="E747" s="173"/>
      <c r="F747" s="166"/>
      <c r="G747" s="169"/>
      <c r="H747" s="169"/>
      <c r="I747" s="192"/>
      <c r="J747" s="167"/>
      <c r="K747" s="5"/>
      <c r="L747" s="167" t="str">
        <f t="shared" si="61"/>
        <v/>
      </c>
      <c r="M747" s="5" t="e">
        <f t="shared" si="60"/>
        <v>#N/A</v>
      </c>
      <c r="N747" s="3" t="str">
        <f t="shared" si="59"/>
        <v/>
      </c>
    </row>
    <row r="748" spans="1:14" x14ac:dyDescent="0.2">
      <c r="A748" s="166"/>
      <c r="B748" s="204" t="e">
        <f>VLOOKUP(A748,Adr!A:B,2,FALSE)</f>
        <v>#N/A</v>
      </c>
      <c r="C748" s="185"/>
      <c r="D748" s="187"/>
      <c r="E748" s="173"/>
      <c r="F748" s="182"/>
      <c r="G748" s="185"/>
      <c r="H748" s="185"/>
      <c r="I748" s="192"/>
      <c r="J748" s="167"/>
      <c r="K748" s="5"/>
      <c r="L748" s="167" t="str">
        <f t="shared" si="61"/>
        <v/>
      </c>
      <c r="M748" s="5" t="e">
        <f t="shared" si="60"/>
        <v>#N/A</v>
      </c>
      <c r="N748" s="3" t="str">
        <f t="shared" si="59"/>
        <v/>
      </c>
    </row>
    <row r="749" spans="1:14" x14ac:dyDescent="0.2">
      <c r="A749" s="166"/>
      <c r="B749" s="204" t="e">
        <f>VLOOKUP(A749,Adr!A:B,2,FALSE)</f>
        <v>#N/A</v>
      </c>
      <c r="C749" s="185"/>
      <c r="D749" s="187"/>
      <c r="E749" s="173"/>
      <c r="F749" s="182"/>
      <c r="G749" s="185"/>
      <c r="H749" s="185"/>
      <c r="I749" s="192"/>
      <c r="J749" s="167"/>
      <c r="K749" s="5"/>
      <c r="L749" s="167" t="str">
        <f t="shared" si="61"/>
        <v/>
      </c>
      <c r="M749" s="5" t="e">
        <f t="shared" si="60"/>
        <v>#N/A</v>
      </c>
      <c r="N749" s="3" t="str">
        <f t="shared" si="59"/>
        <v/>
      </c>
    </row>
    <row r="750" spans="1:14" x14ac:dyDescent="0.2">
      <c r="A750" s="166"/>
      <c r="B750" s="204" t="e">
        <f>VLOOKUP(A750,Adr!A:B,2,FALSE)</f>
        <v>#N/A</v>
      </c>
      <c r="C750" s="190"/>
      <c r="D750" s="172"/>
      <c r="E750" s="173"/>
      <c r="F750" s="182"/>
      <c r="G750" s="185"/>
      <c r="H750" s="185"/>
      <c r="I750" s="167"/>
      <c r="J750" s="167"/>
      <c r="K750" s="5"/>
      <c r="L750" s="167" t="str">
        <f t="shared" si="61"/>
        <v/>
      </c>
      <c r="M750" s="5" t="e">
        <f t="shared" si="60"/>
        <v>#N/A</v>
      </c>
      <c r="N750" s="3" t="str">
        <f t="shared" si="59"/>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0"/>
        <v>#N/A</v>
      </c>
      <c r="N751" s="3" t="str">
        <f t="shared" si="59"/>
        <v/>
      </c>
    </row>
    <row r="752" spans="1:14" x14ac:dyDescent="0.2">
      <c r="A752" s="182"/>
      <c r="B752" s="204" t="e">
        <f>VLOOKUP(A752,Adr!A:B,2,FALSE)</f>
        <v>#N/A</v>
      </c>
      <c r="C752" s="185"/>
      <c r="D752" s="187"/>
      <c r="E752" s="230"/>
      <c r="F752" s="182"/>
      <c r="G752" s="185"/>
      <c r="H752" s="185"/>
      <c r="I752" s="192"/>
      <c r="J752" s="167"/>
      <c r="K752" s="5"/>
      <c r="L752" s="167" t="str">
        <f t="shared" si="61"/>
        <v/>
      </c>
      <c r="M752" s="5" t="e">
        <f t="shared" si="60"/>
        <v>#N/A</v>
      </c>
      <c r="N752" s="3" t="str">
        <f t="shared" si="59"/>
        <v/>
      </c>
    </row>
    <row r="753" spans="1:14" x14ac:dyDescent="0.2">
      <c r="A753" s="182"/>
      <c r="B753" s="204" t="e">
        <f>VLOOKUP(A753,Adr!A:B,2,FALSE)</f>
        <v>#N/A</v>
      </c>
      <c r="C753" s="185"/>
      <c r="D753" s="187"/>
      <c r="E753" s="230"/>
      <c r="F753" s="182"/>
      <c r="G753" s="185"/>
      <c r="H753" s="185"/>
      <c r="I753" s="192"/>
      <c r="J753" s="167"/>
      <c r="K753" s="5"/>
      <c r="L753" s="167" t="str">
        <f t="shared" si="61"/>
        <v/>
      </c>
      <c r="M753" s="5" t="e">
        <f t="shared" si="60"/>
        <v>#N/A</v>
      </c>
      <c r="N753" s="3" t="str">
        <f t="shared" si="59"/>
        <v/>
      </c>
    </row>
    <row r="754" spans="1:14" x14ac:dyDescent="0.2">
      <c r="A754" s="182"/>
      <c r="B754" s="204" t="e">
        <f>VLOOKUP(A754,Adr!A:B,2,FALSE)</f>
        <v>#N/A</v>
      </c>
      <c r="C754" s="185"/>
      <c r="D754" s="187"/>
      <c r="E754" s="230"/>
      <c r="F754" s="182"/>
      <c r="G754" s="185"/>
      <c r="H754" s="185"/>
      <c r="I754" s="192"/>
      <c r="J754" s="167"/>
      <c r="K754" s="5"/>
      <c r="L754" s="167" t="str">
        <f t="shared" si="61"/>
        <v/>
      </c>
      <c r="M754" s="5" t="e">
        <f t="shared" si="60"/>
        <v>#N/A</v>
      </c>
      <c r="N754" s="3" t="str">
        <f t="shared" si="59"/>
        <v/>
      </c>
    </row>
    <row r="755" spans="1:14" x14ac:dyDescent="0.2">
      <c r="A755" s="182"/>
      <c r="B755" s="204" t="e">
        <f>VLOOKUP(A755,Adr!A:B,2,FALSE)</f>
        <v>#N/A</v>
      </c>
      <c r="C755" s="185"/>
      <c r="D755" s="187"/>
      <c r="E755" s="230"/>
      <c r="F755" s="182"/>
      <c r="G755" s="185"/>
      <c r="H755" s="185"/>
      <c r="I755" s="192"/>
      <c r="J755" s="167"/>
      <c r="K755" s="5"/>
      <c r="L755" s="167" t="str">
        <f t="shared" si="61"/>
        <v/>
      </c>
      <c r="M755" s="5" t="e">
        <f t="shared" si="60"/>
        <v>#N/A</v>
      </c>
      <c r="N755" s="3" t="str">
        <f t="shared" si="59"/>
        <v/>
      </c>
    </row>
    <row r="756" spans="1:14" x14ac:dyDescent="0.2">
      <c r="A756" s="182"/>
      <c r="B756" s="204" t="e">
        <f>VLOOKUP(A756,Adr!A:B,2,FALSE)</f>
        <v>#N/A</v>
      </c>
      <c r="C756" s="185"/>
      <c r="D756" s="187"/>
      <c r="E756" s="230"/>
      <c r="F756" s="182"/>
      <c r="G756" s="185"/>
      <c r="H756" s="185"/>
      <c r="I756" s="192"/>
      <c r="J756" s="167"/>
      <c r="K756" s="5"/>
      <c r="L756" s="167" t="str">
        <f t="shared" si="61"/>
        <v/>
      </c>
      <c r="M756" s="5" t="e">
        <f t="shared" si="60"/>
        <v>#N/A</v>
      </c>
      <c r="N756" s="3" t="str">
        <f t="shared" si="59"/>
        <v/>
      </c>
    </row>
    <row r="757" spans="1:14" x14ac:dyDescent="0.2">
      <c r="A757" s="182"/>
      <c r="B757" s="204" t="e">
        <f>VLOOKUP(A757,Adr!A:B,2,FALSE)</f>
        <v>#N/A</v>
      </c>
      <c r="C757" s="185"/>
      <c r="D757" s="187"/>
      <c r="E757" s="230"/>
      <c r="F757" s="182"/>
      <c r="G757" s="185"/>
      <c r="H757" s="185"/>
      <c r="I757" s="192"/>
      <c r="J757" s="167"/>
      <c r="K757" s="5"/>
      <c r="L757" s="167" t="str">
        <f t="shared" si="61"/>
        <v/>
      </c>
      <c r="M757" s="5" t="e">
        <f t="shared" si="60"/>
        <v>#N/A</v>
      </c>
      <c r="N757" s="3" t="str">
        <f t="shared" si="59"/>
        <v/>
      </c>
    </row>
    <row r="758" spans="1:14" x14ac:dyDescent="0.2">
      <c r="A758" s="182"/>
      <c r="B758" s="204" t="e">
        <f>VLOOKUP(A758,Adr!A:B,2,FALSE)</f>
        <v>#N/A</v>
      </c>
      <c r="C758" s="185"/>
      <c r="D758" s="187"/>
      <c r="E758" s="230"/>
      <c r="F758" s="182"/>
      <c r="G758" s="185"/>
      <c r="H758" s="185"/>
      <c r="I758" s="192"/>
      <c r="J758" s="167"/>
      <c r="K758" s="5"/>
      <c r="L758" s="167" t="str">
        <f t="shared" si="61"/>
        <v/>
      </c>
      <c r="M758" s="5" t="e">
        <f t="shared" si="60"/>
        <v>#N/A</v>
      </c>
      <c r="N758" s="3" t="str">
        <f t="shared" si="59"/>
        <v/>
      </c>
    </row>
    <row r="759" spans="1:14" x14ac:dyDescent="0.2">
      <c r="A759" s="182"/>
      <c r="B759" s="204" t="e">
        <f>VLOOKUP(A759,Adr!A:B,2,FALSE)</f>
        <v>#N/A</v>
      </c>
      <c r="C759" s="185"/>
      <c r="D759" s="187"/>
      <c r="E759" s="230"/>
      <c r="F759" s="182"/>
      <c r="G759" s="185"/>
      <c r="H759" s="185"/>
      <c r="I759" s="192"/>
      <c r="J759" s="167"/>
      <c r="K759" s="5"/>
      <c r="L759" s="167" t="str">
        <f t="shared" si="61"/>
        <v/>
      </c>
      <c r="M759" s="5" t="e">
        <f t="shared" si="60"/>
        <v>#N/A</v>
      </c>
      <c r="N759" s="3" t="str">
        <f t="shared" si="59"/>
        <v/>
      </c>
    </row>
    <row r="760" spans="1:14" x14ac:dyDescent="0.2">
      <c r="A760" s="182"/>
      <c r="B760" s="204" t="e">
        <f>VLOOKUP(A760,Adr!A:B,2,FALSE)</f>
        <v>#N/A</v>
      </c>
      <c r="C760" s="185"/>
      <c r="D760" s="187"/>
      <c r="E760" s="230"/>
      <c r="F760" s="182"/>
      <c r="G760" s="185"/>
      <c r="H760" s="185"/>
      <c r="I760" s="192"/>
      <c r="J760" s="167"/>
      <c r="K760" s="5"/>
      <c r="L760" s="167" t="str">
        <f t="shared" si="61"/>
        <v/>
      </c>
      <c r="M760" s="5" t="e">
        <f t="shared" si="60"/>
        <v>#N/A</v>
      </c>
      <c r="N760" s="3" t="str">
        <f t="shared" si="59"/>
        <v/>
      </c>
    </row>
    <row r="761" spans="1:14" x14ac:dyDescent="0.2">
      <c r="A761" s="182"/>
      <c r="B761" s="204" t="e">
        <f>VLOOKUP(A761,Adr!A:B,2,FALSE)</f>
        <v>#N/A</v>
      </c>
      <c r="C761" s="185"/>
      <c r="D761" s="187"/>
      <c r="E761" s="230"/>
      <c r="F761" s="182"/>
      <c r="G761" s="185"/>
      <c r="H761" s="185"/>
      <c r="I761" s="192"/>
      <c r="J761" s="167"/>
      <c r="K761" s="5"/>
      <c r="L761" s="167" t="str">
        <f t="shared" si="61"/>
        <v/>
      </c>
      <c r="M761" s="5" t="e">
        <f t="shared" si="60"/>
        <v>#N/A</v>
      </c>
      <c r="N761" s="3" t="str">
        <f t="shared" si="59"/>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0"/>
        <v>#N/A</v>
      </c>
      <c r="N762" s="3" t="str">
        <f t="shared" si="59"/>
        <v/>
      </c>
    </row>
    <row r="763" spans="1:14" x14ac:dyDescent="0.2">
      <c r="A763" s="182"/>
      <c r="B763" s="204" t="e">
        <f>VLOOKUP(A763,Adr!A:B,2,FALSE)</f>
        <v>#N/A</v>
      </c>
      <c r="C763" s="185"/>
      <c r="D763" s="187"/>
      <c r="E763" s="230"/>
      <c r="F763" s="182"/>
      <c r="G763" s="185"/>
      <c r="H763" s="185"/>
      <c r="I763" s="192"/>
      <c r="J763" s="167"/>
      <c r="K763" s="5"/>
      <c r="L763" s="167" t="str">
        <f t="shared" si="61"/>
        <v/>
      </c>
      <c r="M763" s="5" t="e">
        <f t="shared" si="60"/>
        <v>#N/A</v>
      </c>
      <c r="N763" s="3" t="str">
        <f t="shared" si="59"/>
        <v/>
      </c>
    </row>
    <row r="764" spans="1:14" x14ac:dyDescent="0.2">
      <c r="A764" s="182"/>
      <c r="B764" s="204" t="e">
        <f>VLOOKUP(A764,Adr!A:B,2,FALSE)</f>
        <v>#N/A</v>
      </c>
      <c r="C764" s="185"/>
      <c r="D764" s="187"/>
      <c r="E764" s="230"/>
      <c r="F764" s="182"/>
      <c r="G764" s="185"/>
      <c r="H764" s="185"/>
      <c r="I764" s="192"/>
      <c r="J764" s="167"/>
      <c r="K764" s="5"/>
      <c r="L764" s="167" t="str">
        <f t="shared" si="61"/>
        <v/>
      </c>
      <c r="M764" s="5" t="e">
        <f t="shared" si="60"/>
        <v>#N/A</v>
      </c>
      <c r="N764" s="3" t="str">
        <f t="shared" si="59"/>
        <v/>
      </c>
    </row>
    <row r="765" spans="1:14" x14ac:dyDescent="0.2">
      <c r="A765" s="182"/>
      <c r="B765" s="204" t="e">
        <f>VLOOKUP(A765,Adr!A:B,2,FALSE)</f>
        <v>#N/A</v>
      </c>
      <c r="C765" s="185"/>
      <c r="D765" s="187"/>
      <c r="E765" s="230"/>
      <c r="F765" s="182"/>
      <c r="G765" s="185"/>
      <c r="H765" s="185"/>
      <c r="I765" s="192"/>
      <c r="J765" s="167"/>
      <c r="K765" s="5"/>
      <c r="L765" s="167" t="str">
        <f t="shared" si="61"/>
        <v/>
      </c>
      <c r="M765" s="5" t="e">
        <f t="shared" si="60"/>
        <v>#N/A</v>
      </c>
      <c r="N765" s="3" t="str">
        <f t="shared" si="59"/>
        <v/>
      </c>
    </row>
    <row r="766" spans="1:14" x14ac:dyDescent="0.2">
      <c r="A766" s="182"/>
      <c r="B766" s="204" t="e">
        <f>VLOOKUP(A766,Adr!A:B,2,FALSE)</f>
        <v>#N/A</v>
      </c>
      <c r="C766" s="185"/>
      <c r="D766" s="187"/>
      <c r="E766" s="230"/>
      <c r="F766" s="182"/>
      <c r="G766" s="185"/>
      <c r="H766" s="185"/>
      <c r="I766" s="192"/>
      <c r="J766" s="167"/>
      <c r="K766" s="5"/>
      <c r="L766" s="167" t="str">
        <f t="shared" si="61"/>
        <v/>
      </c>
      <c r="M766" s="5" t="e">
        <f t="shared" si="60"/>
        <v>#N/A</v>
      </c>
      <c r="N766" s="3" t="str">
        <f t="shared" si="59"/>
        <v/>
      </c>
    </row>
    <row r="767" spans="1:14" x14ac:dyDescent="0.2">
      <c r="A767" s="182"/>
      <c r="B767" s="204" t="e">
        <f>VLOOKUP(A767,Adr!A:B,2,FALSE)</f>
        <v>#N/A</v>
      </c>
      <c r="C767" s="185"/>
      <c r="D767" s="187"/>
      <c r="E767" s="230"/>
      <c r="F767" s="182"/>
      <c r="G767" s="185"/>
      <c r="H767" s="185"/>
      <c r="I767" s="192"/>
      <c r="J767" s="167"/>
      <c r="K767" s="5"/>
      <c r="L767" s="167" t="str">
        <f t="shared" si="61"/>
        <v/>
      </c>
      <c r="M767" s="5" t="e">
        <f t="shared" si="60"/>
        <v>#N/A</v>
      </c>
      <c r="N767" s="3" t="str">
        <f t="shared" si="59"/>
        <v/>
      </c>
    </row>
    <row r="768" spans="1:14" x14ac:dyDescent="0.2">
      <c r="A768" s="182"/>
      <c r="B768" s="204" t="e">
        <f>VLOOKUP(A768,Adr!A:B,2,FALSE)</f>
        <v>#N/A</v>
      </c>
      <c r="C768" s="185"/>
      <c r="D768" s="187"/>
      <c r="E768" s="230"/>
      <c r="F768" s="182"/>
      <c r="G768" s="185"/>
      <c r="H768" s="185"/>
      <c r="I768" s="192"/>
      <c r="J768" s="167"/>
      <c r="K768" s="5"/>
      <c r="L768" s="167" t="str">
        <f t="shared" si="61"/>
        <v/>
      </c>
      <c r="M768" s="5" t="e">
        <f t="shared" si="60"/>
        <v>#N/A</v>
      </c>
      <c r="N768" s="3" t="str">
        <f t="shared" si="59"/>
        <v/>
      </c>
    </row>
    <row r="769" spans="1:14" x14ac:dyDescent="0.2">
      <c r="A769" s="182"/>
      <c r="B769" s="204" t="e">
        <f>VLOOKUP(A769,Adr!A:B,2,FALSE)</f>
        <v>#N/A</v>
      </c>
      <c r="C769" s="185"/>
      <c r="D769" s="187"/>
      <c r="E769" s="230"/>
      <c r="F769" s="182"/>
      <c r="G769" s="185"/>
      <c r="H769" s="185"/>
      <c r="I769" s="192"/>
      <c r="J769" s="167"/>
      <c r="K769" s="5"/>
      <c r="L769" s="167" t="str">
        <f t="shared" si="61"/>
        <v/>
      </c>
      <c r="M769" s="5" t="e">
        <f t="shared" si="60"/>
        <v>#N/A</v>
      </c>
      <c r="N769" s="3" t="str">
        <f t="shared" si="59"/>
        <v/>
      </c>
    </row>
    <row r="770" spans="1:14" x14ac:dyDescent="0.2">
      <c r="A770" s="182"/>
      <c r="B770" s="204" t="e">
        <f>VLOOKUP(A770,Adr!A:B,2,FALSE)</f>
        <v>#N/A</v>
      </c>
      <c r="C770" s="185"/>
      <c r="D770" s="187"/>
      <c r="E770" s="230"/>
      <c r="F770" s="182"/>
      <c r="G770" s="185"/>
      <c r="H770" s="185"/>
      <c r="I770" s="192"/>
      <c r="J770" s="167"/>
      <c r="K770" s="5"/>
      <c r="L770" s="167" t="str">
        <f t="shared" si="61"/>
        <v/>
      </c>
      <c r="M770" s="5" t="e">
        <f t="shared" si="60"/>
        <v>#N/A</v>
      </c>
      <c r="N770" s="3" t="str">
        <f t="shared" si="59"/>
        <v/>
      </c>
    </row>
    <row r="771" spans="1:14" x14ac:dyDescent="0.2">
      <c r="A771" s="182"/>
      <c r="B771" s="204" t="e">
        <f>VLOOKUP(A771,Adr!A:B,2,FALSE)</f>
        <v>#N/A</v>
      </c>
      <c r="C771" s="185"/>
      <c r="D771" s="187"/>
      <c r="E771" s="230"/>
      <c r="F771" s="182"/>
      <c r="G771" s="185"/>
      <c r="H771" s="185"/>
      <c r="I771" s="192"/>
      <c r="J771" s="167"/>
      <c r="K771" s="5"/>
      <c r="L771" s="167" t="str">
        <f t="shared" si="61"/>
        <v/>
      </c>
      <c r="M771" s="5" t="e">
        <f t="shared" si="60"/>
        <v>#N/A</v>
      </c>
      <c r="N771" s="3" t="str">
        <f t="shared" si="59"/>
        <v/>
      </c>
    </row>
    <row r="772" spans="1:14" x14ac:dyDescent="0.2">
      <c r="A772" s="182"/>
      <c r="B772" s="204" t="e">
        <f>VLOOKUP(A772,Adr!A:B,2,FALSE)</f>
        <v>#N/A</v>
      </c>
      <c r="C772" s="185"/>
      <c r="D772" s="187"/>
      <c r="E772" s="230"/>
      <c r="F772" s="182"/>
      <c r="G772" s="185"/>
      <c r="H772" s="185"/>
      <c r="I772" s="192"/>
      <c r="J772" s="167"/>
      <c r="K772" s="5"/>
      <c r="L772" s="167" t="str">
        <f t="shared" si="61"/>
        <v/>
      </c>
      <c r="M772" s="5" t="e">
        <f t="shared" si="60"/>
        <v>#N/A</v>
      </c>
      <c r="N772" s="3" t="str">
        <f t="shared" ref="N772:N785" si="62">+I772&amp;H772</f>
        <v/>
      </c>
    </row>
    <row r="773" spans="1:14" x14ac:dyDescent="0.2">
      <c r="A773" s="182"/>
      <c r="B773" s="204" t="e">
        <f>VLOOKUP(A773,Adr!A:B,2,FALSE)</f>
        <v>#N/A</v>
      </c>
      <c r="C773" s="185"/>
      <c r="D773" s="187"/>
      <c r="E773" s="230"/>
      <c r="F773" s="182"/>
      <c r="G773" s="185"/>
      <c r="H773" s="185"/>
      <c r="I773" s="192"/>
      <c r="J773" s="167"/>
      <c r="K773" s="5"/>
      <c r="L773" s="167" t="str">
        <f t="shared" si="61"/>
        <v/>
      </c>
      <c r="M773" s="5" t="e">
        <f t="shared" si="60"/>
        <v>#N/A</v>
      </c>
      <c r="N773" s="3" t="str">
        <f t="shared" si="62"/>
        <v/>
      </c>
    </row>
    <row r="774" spans="1:14" x14ac:dyDescent="0.2">
      <c r="A774" s="182"/>
      <c r="B774" s="204" t="e">
        <f>VLOOKUP(A774,Adr!A:B,2,FALSE)</f>
        <v>#N/A</v>
      </c>
      <c r="C774" s="185"/>
      <c r="D774" s="187"/>
      <c r="E774" s="230"/>
      <c r="F774" s="182"/>
      <c r="G774" s="185"/>
      <c r="H774" s="185"/>
      <c r="I774" s="192"/>
      <c r="J774" s="167"/>
      <c r="K774" s="5"/>
      <c r="L774" s="167" t="str">
        <f t="shared" si="61"/>
        <v/>
      </c>
      <c r="M774" s="5" t="e">
        <f t="shared" si="60"/>
        <v>#N/A</v>
      </c>
      <c r="N774" s="3" t="str">
        <f t="shared" si="62"/>
        <v/>
      </c>
    </row>
    <row r="775" spans="1:14" x14ac:dyDescent="0.2">
      <c r="A775" s="166"/>
      <c r="B775" s="204" t="e">
        <f>VLOOKUP(A775,Adr!A:B,2,FALSE)</f>
        <v>#N/A</v>
      </c>
      <c r="C775" s="196"/>
      <c r="D775" s="186"/>
      <c r="E775" s="173"/>
      <c r="F775" s="166"/>
      <c r="G775" s="169"/>
      <c r="H775" s="169"/>
      <c r="I775" s="167"/>
      <c r="J775" s="167"/>
      <c r="K775" s="5"/>
      <c r="L775" s="167" t="str">
        <f t="shared" si="61"/>
        <v/>
      </c>
      <c r="M775" s="5" t="e">
        <f t="shared" si="60"/>
        <v>#N/A</v>
      </c>
      <c r="N775" s="3" t="str">
        <f t="shared" si="62"/>
        <v/>
      </c>
    </row>
    <row r="776" spans="1:14" x14ac:dyDescent="0.2">
      <c r="A776" s="166"/>
      <c r="B776" s="204" t="e">
        <f>VLOOKUP(A776,Adr!A:B,2,FALSE)</f>
        <v>#N/A</v>
      </c>
      <c r="C776" s="196"/>
      <c r="D776" s="186"/>
      <c r="E776" s="173"/>
      <c r="F776" s="166"/>
      <c r="G776" s="169"/>
      <c r="H776" s="169"/>
      <c r="I776" s="167"/>
      <c r="J776" s="167"/>
      <c r="K776" s="5"/>
      <c r="L776" s="167" t="str">
        <f t="shared" si="61"/>
        <v/>
      </c>
      <c r="M776" s="5" t="e">
        <f t="shared" si="60"/>
        <v>#N/A</v>
      </c>
      <c r="N776" s="3" t="str">
        <f t="shared" si="62"/>
        <v/>
      </c>
    </row>
    <row r="777" spans="1:14" x14ac:dyDescent="0.2">
      <c r="A777" s="166"/>
      <c r="B777" s="204" t="e">
        <f>VLOOKUP(A777,Adr!A:B,2,FALSE)</f>
        <v>#N/A</v>
      </c>
      <c r="C777" s="196"/>
      <c r="D777" s="186"/>
      <c r="E777" s="173"/>
      <c r="F777" s="166"/>
      <c r="G777" s="169"/>
      <c r="H777" s="169"/>
      <c r="I777" s="167"/>
      <c r="J777" s="167"/>
      <c r="K777" s="5"/>
      <c r="L777" s="167" t="str">
        <f t="shared" si="61"/>
        <v/>
      </c>
      <c r="M777" s="5" t="e">
        <f t="shared" si="60"/>
        <v>#N/A</v>
      </c>
      <c r="N777" s="3" t="str">
        <f t="shared" si="62"/>
        <v/>
      </c>
    </row>
    <row r="778" spans="1:14" x14ac:dyDescent="0.2">
      <c r="A778" s="166"/>
      <c r="B778" s="204" t="e">
        <f>VLOOKUP(A778,Adr!A:B,2,FALSE)</f>
        <v>#N/A</v>
      </c>
      <c r="C778" s="196"/>
      <c r="D778" s="186"/>
      <c r="E778" s="173"/>
      <c r="F778" s="166"/>
      <c r="G778" s="169"/>
      <c r="H778" s="169"/>
      <c r="I778" s="167"/>
      <c r="J778" s="167"/>
      <c r="K778" s="5"/>
      <c r="L778" s="167" t="str">
        <f t="shared" si="61"/>
        <v/>
      </c>
      <c r="M778" s="5" t="e">
        <f t="shared" si="60"/>
        <v>#N/A</v>
      </c>
      <c r="N778" s="3" t="str">
        <f t="shared" si="62"/>
        <v/>
      </c>
    </row>
    <row r="779" spans="1:14" x14ac:dyDescent="0.2">
      <c r="A779" s="182"/>
      <c r="B779" s="204" t="e">
        <f>VLOOKUP(A779,Adr!A:B,2,FALSE)</f>
        <v>#N/A</v>
      </c>
      <c r="C779" s="185"/>
      <c r="D779" s="187"/>
      <c r="E779" s="173"/>
      <c r="F779" s="182"/>
      <c r="G779" s="185"/>
      <c r="H779" s="185"/>
      <c r="I779" s="192"/>
      <c r="J779" s="167"/>
      <c r="K779" s="5"/>
      <c r="L779" s="167" t="str">
        <f t="shared" si="61"/>
        <v/>
      </c>
      <c r="M779" s="5" t="e">
        <f t="shared" si="60"/>
        <v>#N/A</v>
      </c>
      <c r="N779" s="3" t="str">
        <f t="shared" si="62"/>
        <v/>
      </c>
    </row>
    <row r="780" spans="1:14" x14ac:dyDescent="0.2">
      <c r="A780" s="166"/>
      <c r="B780" s="204" t="e">
        <f>VLOOKUP(A780,Adr!A:B,2,FALSE)</f>
        <v>#N/A</v>
      </c>
      <c r="C780" s="190"/>
      <c r="D780" s="172"/>
      <c r="E780" s="173"/>
      <c r="F780" s="182"/>
      <c r="G780" s="185"/>
      <c r="H780" s="185"/>
      <c r="I780" s="167"/>
      <c r="J780" s="167"/>
      <c r="K780" s="5"/>
      <c r="L780" s="167" t="str">
        <f t="shared" si="61"/>
        <v/>
      </c>
      <c r="M780" s="5" t="e">
        <f t="shared" si="60"/>
        <v>#N/A</v>
      </c>
      <c r="N780" s="3" t="str">
        <f t="shared" si="62"/>
        <v/>
      </c>
    </row>
    <row r="781" spans="1:14" x14ac:dyDescent="0.2">
      <c r="A781" s="166"/>
      <c r="B781" s="204" t="e">
        <f>VLOOKUP(A781,Adr!A:B,2,FALSE)</f>
        <v>#N/A</v>
      </c>
      <c r="C781" s="190"/>
      <c r="D781" s="172"/>
      <c r="E781" s="173"/>
      <c r="F781" s="182"/>
      <c r="G781" s="185"/>
      <c r="H781" s="185"/>
      <c r="I781" s="167"/>
      <c r="J781" s="167"/>
      <c r="K781" s="5"/>
      <c r="L781" s="167" t="str">
        <f t="shared" si="61"/>
        <v/>
      </c>
      <c r="M781" s="5" t="e">
        <f t="shared" si="60"/>
        <v>#N/A</v>
      </c>
      <c r="N781" s="3" t="str">
        <f t="shared" si="62"/>
        <v/>
      </c>
    </row>
    <row r="782" spans="1:14" x14ac:dyDescent="0.2">
      <c r="A782" s="166"/>
      <c r="B782" s="204" t="e">
        <f>VLOOKUP(A782,Adr!A:B,2,FALSE)</f>
        <v>#N/A</v>
      </c>
      <c r="C782" s="185"/>
      <c r="D782" s="187"/>
      <c r="E782" s="173"/>
      <c r="F782" s="182"/>
      <c r="G782" s="185"/>
      <c r="H782" s="185"/>
      <c r="I782" s="192"/>
      <c r="J782" s="167"/>
      <c r="K782" s="5"/>
      <c r="L782" s="167" t="str">
        <f t="shared" si="61"/>
        <v/>
      </c>
      <c r="M782" s="5" t="e">
        <f t="shared" si="60"/>
        <v>#N/A</v>
      </c>
      <c r="N782" s="3" t="str">
        <f t="shared" si="62"/>
        <v/>
      </c>
    </row>
    <row r="783" spans="1:14" x14ac:dyDescent="0.2">
      <c r="A783" s="166"/>
      <c r="B783" s="204" t="e">
        <f>VLOOKUP(A783,Adr!A:B,2,FALSE)</f>
        <v>#N/A</v>
      </c>
      <c r="C783" s="185"/>
      <c r="D783" s="187"/>
      <c r="E783" s="173"/>
      <c r="F783" s="182"/>
      <c r="G783" s="185"/>
      <c r="H783" s="185"/>
      <c r="I783" s="192"/>
      <c r="J783" s="167"/>
      <c r="K783" s="5"/>
      <c r="L783" s="167" t="str">
        <f t="shared" si="61"/>
        <v/>
      </c>
      <c r="M783" s="5" t="e">
        <f t="shared" si="60"/>
        <v>#N/A</v>
      </c>
      <c r="N783" s="3" t="str">
        <f t="shared" si="62"/>
        <v/>
      </c>
    </row>
    <row r="784" spans="1:14" x14ac:dyDescent="0.2">
      <c r="A784" s="166"/>
      <c r="B784" s="204" t="e">
        <f>VLOOKUP(A784,Adr!A:B,2,FALSE)</f>
        <v>#N/A</v>
      </c>
      <c r="C784" s="185"/>
      <c r="D784" s="187"/>
      <c r="E784" s="173"/>
      <c r="F784" s="182"/>
      <c r="G784" s="185"/>
      <c r="H784" s="185"/>
      <c r="I784" s="192"/>
      <c r="J784" s="167"/>
      <c r="K784" s="5"/>
      <c r="L784" s="167" t="str">
        <f t="shared" si="61"/>
        <v/>
      </c>
      <c r="M784" s="5" t="e">
        <f t="shared" si="60"/>
        <v>#N/A</v>
      </c>
      <c r="N784" s="3" t="str">
        <f t="shared" si="62"/>
        <v/>
      </c>
    </row>
    <row r="785" spans="1:14" x14ac:dyDescent="0.2">
      <c r="A785" s="182"/>
      <c r="B785" s="204" t="e">
        <f>VLOOKUP(A785,Adr!A:B,2,FALSE)</f>
        <v>#N/A</v>
      </c>
      <c r="C785" s="185"/>
      <c r="D785" s="187"/>
      <c r="E785" s="230"/>
      <c r="F785" s="182"/>
      <c r="G785" s="185"/>
      <c r="H785" s="185"/>
      <c r="I785" s="192"/>
      <c r="J785" s="167"/>
      <c r="K785" s="5"/>
      <c r="L785" s="167" t="str">
        <f t="shared" si="61"/>
        <v/>
      </c>
      <c r="M785" s="5" t="e">
        <f t="shared" si="60"/>
        <v>#N/A</v>
      </c>
      <c r="N785" s="3" t="str">
        <f t="shared" si="62"/>
        <v/>
      </c>
    </row>
    <row r="786" spans="1:14" x14ac:dyDescent="0.2">
      <c r="C786" s="196"/>
      <c r="G786" s="185"/>
      <c r="H786" s="185"/>
    </row>
    <row r="787" spans="1:14" x14ac:dyDescent="0.2">
      <c r="C787" s="196"/>
      <c r="G787" s="185"/>
      <c r="H787" s="185"/>
    </row>
    <row r="788" spans="1:14" x14ac:dyDescent="0.2">
      <c r="G788" s="185"/>
      <c r="H788" s="185"/>
    </row>
    <row r="789" spans="1:14" x14ac:dyDescent="0.2">
      <c r="G789" s="185"/>
      <c r="H789" s="185"/>
    </row>
    <row r="790" spans="1:14" x14ac:dyDescent="0.2">
      <c r="G790" s="185"/>
      <c r="H790" s="185"/>
    </row>
    <row r="791" spans="1:14" x14ac:dyDescent="0.2">
      <c r="G791" s="185"/>
      <c r="H791" s="185"/>
    </row>
  </sheetData>
  <sheetProtection sheet="1"/>
  <sortState xmlns:xlrd2="http://schemas.microsoft.com/office/spreadsheetml/2017/richdata2" ref="A2:N785">
    <sortCondition ref="B2:B785"/>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9" t="str">
        <f>Spolu!C3&amp;", "&amp;Spolu!C6</f>
        <v xml:space="preserve">Teqballová federácia Slovensko, Jazdecká 13198/1A, Prešov, 080 01 </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1276</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0"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 customHeight="1" thickBot="1" x14ac:dyDescent="0.3">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53007344</v>
      </c>
      <c r="E18" s="147" t="s">
        <v>1301</v>
      </c>
      <c r="F18" s="284">
        <v>421947749446</v>
      </c>
      <c r="N18" s="137" t="str">
        <f t="shared" si="0"/>
        <v xml:space="preserve">r - </v>
      </c>
      <c r="O18" s="137" t="s">
        <v>368</v>
      </c>
    </row>
    <row r="19" spans="1:16" x14ac:dyDescent="0.25">
      <c r="E19" s="147" t="s">
        <v>1302</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68" t="s">
        <v>1303</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32CFA71B-C5EC-4C05-8835-7373C76EF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Doklady</vt:lpstr>
      <vt:lpstr>Spolu</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admin</cp:lastModifiedBy>
  <cp:revision/>
  <cp:lastPrinted>2025-01-23T13:30:36Z</cp:lastPrinted>
  <dcterms:created xsi:type="dcterms:W3CDTF">2017-02-20T06:20:12Z</dcterms:created>
  <dcterms:modified xsi:type="dcterms:W3CDTF">2026-03-25T12:40:36Z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