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ento_zošit" defaultThemeVersion="124226"/>
  <mc:AlternateContent xmlns:mc="http://schemas.openxmlformats.org/markup-compatibility/2006">
    <mc:Choice Requires="x15">
      <x15ac:absPath xmlns:x15ac="http://schemas.microsoft.com/office/spreadsheetml/2010/11/ac" url="https://d.docs.live.net/f388c6eba7566202/ucto atleti/2025/Dotacia_SR/"/>
    </mc:Choice>
  </mc:AlternateContent>
  <xr:revisionPtr revIDLastSave="45" documentId="8_{44ED8483-0103-4093-8EFA-7372B15D4744}" xr6:coauthVersionLast="47" xr6:coauthVersionMax="47" xr10:uidLastSave="{675C6A4A-4668-4AC4-973A-3AFC7AA691C4}"/>
  <bookViews>
    <workbookView xWindow="-120" yWindow="-120" windowWidth="29040" windowHeight="15720"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<sst xmlns="http://schemas.openxmlformats.org/spreadsheetml/2006/main" count="6562" uniqueCount="3021">
  <si>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</si>
  <si>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</si>
  <si>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</si>
  <si>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</si>
  <si>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</si>
  <si>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</si>
  <si>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</si>
  <si>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</si>
  <si>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</si>
  <si>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</si>
  <si>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</si>
  <si>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</si>
  <si>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</si>
  <si>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</si>
  <si>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</si>
  <si>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</si>
  <si>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</si>
  <si>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</si>
  <si>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</si>
  <si>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</si>
  <si>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</si>
  <si>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</si>
  <si>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</si>
  <si>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</si>
  <si>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</si>
  <si>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</si>
  <si>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</si>
  <si>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</si>
  <si>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</si>
  <si>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</si>
  <si>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</si>
  <si>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</si>
  <si>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</si>
  <si>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</si>
  <si>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</si>
  <si>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</si>
  <si>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</si>
  <si>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</si>
  <si>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</si>
  <si>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</si>
  <si>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</si>
  <si>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</si>
  <si>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</si>
  <si>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</si>
  <si>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</si>
  <si>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</si>
  <si>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</si>
  <si>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</si>
  <si>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</si>
  <si>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</si>
  <si>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</si>
  <si>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</si>
  <si>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</si>
  <si>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</si>
  <si>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</si>
  <si>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</si>
  <si>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</si>
  <si>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</si>
  <si>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</si>
  <si>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</si>
  <si>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</si>
  <si>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</si>
  <si>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</si>
  <si>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</si>
  <si>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</si>
  <si>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</si>
  <si>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</si>
  <si>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</si>
  <si>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</si>
  <si>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</si>
  <si>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</si>
  <si>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</si>
  <si>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</si>
  <si>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</si>
  <si>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</si>
  <si>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</si>
  <si>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</si>
  <si>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</si>
  <si>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</si>
  <si>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</si>
  <si>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</si>
  <si>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</si>
  <si>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</si>
  <si>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</si>
  <si>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</si>
  <si>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</si>
  <si>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</si>
  <si>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</si>
  <si>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</si>
  <si>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</si>
  <si>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</si>
  <si>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</si>
  <si>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</si>
  <si>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</si>
  <si>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</si>
  <si>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</si>
  <si>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</si>
  <si>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</si>
  <si>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</si>
  <si>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</si>
  <si>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</si>
  <si>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</si>
  <si>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</si>
  <si>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</si>
  <si>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</si>
  <si>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</si>
  <si>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</si>
  <si>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</si>
  <si>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</si>
  <si>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</si>
  <si>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</si>
  <si>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</si>
  <si>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</si>
  <si>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</si>
  <si>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</si>
  <si>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</si>
  <si>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</si>
  <si>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</si>
  <si>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</si>
  <si>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</si>
  <si>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</si>
  <si>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</si>
  <si>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</si>
  <si>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</si>
  <si>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</si>
  <si>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</si>
  <si>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</si>
  <si>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</si>
  <si>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</si>
  <si>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</si>
  <si>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</si>
  <si>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</si>
  <si>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</si>
  <si>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</si>
  <si>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</si>
  <si>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</si>
  <si>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</si>
  <si>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</si>
  <si>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</si>
  <si>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</si>
  <si>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</si>
  <si>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</si>
  <si>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</si>
  <si>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</si>
  <si>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</si>
  <si>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</si>
  <si>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</si>
  <si>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</si>
  <si>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</si>
  <si>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</si>
  <si>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</si>
  <si>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</si>
  <si>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</si>
  <si>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</si>
  <si>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</si>
  <si>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</si>
  <si>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</si>
  <si>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</si>
  <si>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</si>
  <si>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</si>
  <si>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</si>
  <si>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</si>
  <si>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</si>
  <si>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</si>
  <si>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</si>
  <si>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</si>
  <si>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</si>
  <si>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</si>
  <si>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</si>
  <si>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</si>
  <si>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</si>
  <si>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</si>
  <si>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</si>
  <si>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</si>
  <si>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</si>
  <si>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</si>
  <si>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</si>
  <si>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</si>
  <si>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</si>
  <si>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</si>
  <si>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</si>
  <si>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</si>
  <si>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</si>
  <si>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</si>
  <si>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</si>
  <si>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</si>
  <si>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</si>
  <si>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</si>
  <si>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</si>
  <si>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</si>
  <si>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</si>
  <si>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</si>
  <si>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</si>
  <si>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</si>
  <si>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</si>
  <si>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</si>
  <si>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</si>
  <si>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</si>
  <si>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</si>
  <si>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</si>
  <si>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</si>
  <si>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</si>
  <si>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</si>
  <si>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</si>
  <si>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</si>
  <si>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</si>
  <si>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</si>
  <si>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</si>
  <si>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</si>
  <si>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</si>
  <si>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</si>
  <si>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</si>
  <si>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</si>
  <si>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</si>
  <si>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</si>
  <si>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</si>
  <si>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</si>
  <si>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</si>
  <si>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</si>
  <si>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</si>
  <si>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</si>
  <si>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</si>
  <si>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</si>
  <si>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</si>
  <si>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</si>
  <si>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</si>
  <si>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</si>
  <si>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</si>
  <si>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</si>
  <si>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</si>
  <si>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</si>
  <si>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</si>
  <si>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</si>
  <si>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</si>
  <si>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</si>
  <si>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</si>
  <si>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</si>
  <si>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</si>
  <si>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</si>
  <si>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</si>
  <si>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</si>
  <si>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</si>
  <si>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</si>
  <si>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</si>
  <si>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</si>
  <si>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</si>
  <si>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</si>
  <si>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</si>
  <si>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</si>
  <si>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</si>
  <si>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</si>
  <si>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</si>
  <si>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</si>
  <si>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</si>
  <si>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</si>
  <si>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</si>
  <si>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</si>
  <si>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</si>
  <si>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</si>
  <si>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</si>
  <si>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</si>
  <si>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</si>
  <si>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</si>
  <si>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</si>
  <si>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</si>
  <si>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</si>
  <si>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</si>
  <si>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</si>
  <si>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</si>
  <si>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</si>
  <si>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</si>
  <si>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</si>
  <si>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</si>
  <si>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</si>
  <si>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</si>
  <si>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</si>
  <si>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</si>
  <si>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</si>
  <si>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</si>
  <si>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</si>
  <si>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</si>
  <si>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</si>
  <si>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</si>
  <si>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</si>
  <si>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</si>
  <si>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</si>
  <si>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</si>
  <si>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</si>
  <si>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</si>
  <si>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</si>
  <si>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</si>
  <si>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</si>
  <si>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</si>
  <si>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</si>
  <si>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</si>
  <si>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</si>
  <si>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</si>
  <si>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</si>
  <si>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</si>
  <si>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</si>
  <si>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</si>
  <si>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</si>
  <si>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</si>
  <si>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</si>
  <si>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</si>
  <si>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</si>
  <si>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</si>
  <si>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</si>
  <si>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</si>
  <si>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</si>
  <si>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</si>
  <si>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</si>
  <si>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</si>
  <si>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</si>
  <si>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</si>
  <si>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</si>
  <si>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</si>
  <si>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</si>
  <si>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</si>
  <si>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</si>
  <si>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</si>
  <si>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</si>
  <si>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</si>
  <si>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</si>
  <si>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</si>
  <si>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</si>
  <si>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</si>
  <si>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</si>
  <si>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</si>
  <si>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</si>
  <si>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</si>
  <si>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</si>
  <si>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</si>
  <si>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</si>
  <si>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</si>
  <si>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</si>
  <si>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</si>
  <si>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</si>
  <si>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</si>
  <si>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</si>
  <si>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</si>
  <si>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</si>
  <si>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</si>
  <si>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</si>
  <si>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</si>
  <si>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</si>
  <si>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</si>
  <si>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</si>
  <si>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</si>
  <si>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</si>
  <si>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</si>
  <si>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</si>
  <si>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</si>
  <si>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</si>
  <si>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</si>
  <si>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</si>
  <si>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</si>
  <si>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</si>
  <si>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</si>
  <si>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</si>
  <si>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</si>
  <si>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</si>
  <si>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</si>
  <si>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</si>
  <si>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</si>
  <si>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</si>
  <si>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</si>
  <si>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</si>
  <si>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</si>
  <si>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</si>
  <si>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</si>
  <si>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</si>
  <si>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</si>
  <si>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</si>
  <si>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</si>
  <si>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</si>
  <si>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</si>
  <si>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</si>
  <si>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</si>
  <si>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</si>
  <si>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</si>
  <si>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</si>
  <si>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</si>
  <si>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</si>
  <si>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</si>
  <si>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</si>
  <si>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</si>
  <si>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</si>
  <si>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</si>
  <si>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</si>
  <si>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</si>
  <si>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</si>
  <si>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</si>
  <si>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</si>
  <si>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</si>
  <si>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</si>
  <si>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</si>
  <si>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</si>
  <si>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</si>
  <si>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</si>
  <si>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</si>
  <si>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</si>
  <si>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</si>
  <si>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</si>
  <si>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</si>
  <si>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</si>
  <si>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</si>
  <si>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</si>
  <si>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</si>
  <si>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</si>
  <si>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</si>
  <si>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</si>
  <si>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</si>
  <si>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</si>
  <si>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</si>
  <si>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</si>
  <si>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</si>
  <si>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</si>
  <si>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</si>
  <si>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</si>
  <si>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</si>
  <si>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</si>
  <si>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</si>
  <si>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</si>
  <si>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</si>
  <si>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</si>
  <si>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</si>
  <si>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</si>
  <si>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</si>
  <si>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</si>
  <si>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</si>
  <si>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</si>
  <si>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</si>
  <si>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</si>
  <si>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</si>
  <si>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</si>
  <si>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</si>
  <si>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</si>
  <si>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</si>
  <si>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</si>
  <si>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</si>
  <si>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</si>
  <si>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</si>
  <si>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</si>
  <si>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</si>
  <si>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</si>
  <si>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</si>
  <si>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</si>
  <si>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</si>
  <si>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</si>
  <si>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</si>
  <si>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</si>
  <si>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</si>
  <si>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</si>
  <si>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</si>
  <si>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</si>
  <si>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</si>
  <si>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</si>
  <si>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</si>
  <si>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</si>
  <si>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</si>
  <si>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</si>
  <si>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</si>
  <si>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</si>
  <si>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</si>
  <si>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</si>
  <si>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</si>
  <si>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</si>
  <si>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</si>
  <si>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</si>
  <si>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</si>
  <si>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</si>
  <si>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</si>
  <si>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</si>
  <si>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</si>
  <si>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</si>
  <si>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</si>
  <si>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</si>
  <si>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</si>
  <si>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</si>
  <si>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</si>
  <si>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</si>
  <si>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</si>
  <si>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</si>
  <si>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</si>
  <si>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</si>
  <si>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</si>
  <si>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</si>
  <si>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</si>
  <si>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</si>
  <si>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</si>
  <si>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</si>
  <si>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</si>
  <si>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</si>
  <si>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</si>
  <si>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</si>
  <si>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</si>
  <si>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</si>
  <si>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</si>
  <si>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</si>
  <si>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</si>
  <si>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</si>
  <si>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</si>
  <si>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</si>
  <si>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</si>
  <si>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</si>
  <si>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</si>
  <si>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</si>
  <si>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</si>
  <si>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</si>
  <si>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</si>
  <si>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</si>
  <si>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</si>
  <si>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</si>
  <si>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</si>
  <si>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</si>
  <si>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</si>
  <si>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</si>
  <si>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</si>
  <si>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</si>
  <si>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</si>
  <si>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</si>
  <si>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</si>
  <si>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</si>
  <si>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</si>
  <si>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</si>
  <si>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</si>
  <si>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</si>
  <si>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</si>
  <si>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</si>
  <si>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</si>
  <si>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</si>
  <si>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</si>
  <si>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</si>
  <si>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</si>
  <si>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</si>
  <si>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</si>
  <si>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</si>
  <si>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</si>
  <si>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</si>
  <si>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</si>
  <si>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</si>
  <si>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</si>
  <si>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</si>
  <si>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</si>
  <si>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</si>
  <si>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</si>
  <si>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</si>
  <si>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</si>
  <si>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</si>
  <si>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</si>
  <si>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</si>
  <si>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</si>
  <si>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</si>
  <si>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</si>
  <si>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</si>
  <si>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</si>
  <si>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</si>
  <si>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</si>
  <si>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</si>
  <si>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</si>
  <si>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</si>
  <si>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</si>
  <si>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</si>
  <si>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</si>
  <si>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</si>
  <si>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</si>
  <si>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</si>
  <si>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</si>
  <si>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</si>
  <si>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</si>
  <si>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</si>
  <si>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</si>
  <si>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</si>
  <si>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</si>
  <si>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</si>
  <si>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</si>
  <si>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</si>
  <si>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</si>
  <si>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</si>
  <si>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</si>
  <si>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</si>
  <si>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</si>
  <si>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</si>
  <si>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</si>
  <si>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</si>
  <si>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</si>
  <si>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</si>
  <si>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</si>
  <si>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</si>
  <si>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</si>
  <si>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</si>
  <si>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</si>
  <si>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</si>
  <si>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</si>
  <si>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</si>
  <si>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</si>
  <si>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</si>
  <si>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</si>
  <si>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</si>
  <si>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</si>
  <si>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</si>
  <si>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</si>
  <si>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</si>
  <si>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</si>
  <si>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</si>
  <si>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</si>
  <si>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</si>
  <si>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</si>
  <si>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</si>
  <si>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</si>
  <si>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</si>
  <si>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</si>
  <si>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</si>
  <si>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</si>
  <si>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</si>
  <si>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</si>
  <si>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</si>
  <si>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</si>
  <si>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</si>
  <si>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</si>
  <si>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</si>
  <si>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</si>
  <si>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</si>
  <si>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</si>
  <si>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</si>
  <si>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</si>
  <si>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</si>
  <si>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</si>
  <si>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</si>
  <si>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</si>
  <si>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</si>
  <si>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</si>
  <si>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</si>
  <si>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</si>
  <si>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</si>
  <si>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</si>
  <si>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</si>
  <si>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</si>
  <si>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</si>
  <si>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</si>
  <si>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</si>
  <si>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</si>
  <si>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</si>
  <si>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</si>
  <si>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</si>
  <si>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</si>
  <si>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</si>
  <si>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</si>
  <si>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</si>
  <si>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</si>
  <si>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</si>
  <si>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</si>
  <si>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</si>
  <si>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</si>
  <si>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</si>
  <si>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</si>
  <si>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</si>
  <si>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</si>
  <si>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</si>
  <si>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</si>
  <si>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</si>
  <si>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</si>
  <si>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</si>
  <si>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</si>
  <si>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</si>
  <si>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</si>
  <si>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</si>
  <si>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</si>
  <si>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</si>
  <si>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</si>
  <si>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</si>
  <si>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</si>
  <si>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</si>
  <si>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</si>
  <si>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</si>
  <si>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</si>
  <si>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</si>
  <si>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</si>
  <si>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</si>
  <si>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</si>
  <si>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</si>
  <si>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</si>
  <si>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</si>
  <si>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</si>
  <si>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</si>
  <si>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</si>
  <si>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</si>
  <si>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</si>
  <si>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</si>
  <si>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</si>
  <si>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</si>
  <si>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</si>
  <si>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</si>
  <si>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</si>
  <si>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</si>
  <si>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</si>
  <si>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</si>
  <si>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</si>
  <si>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</si>
  <si>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</si>
  <si>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</si>
  <si>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</si>
  <si>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</si>
  <si>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</si>
  <si>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</si>
  <si>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</si>
  <si>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</si>
  <si>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</si>
  <si>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</si>
  <si>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</si>
  <si>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</si>
  <si>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</si>
  <si>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</si>
  <si>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</si>
  <si>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</si>
  <si>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</si>
  <si>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</si>
  <si>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</si>
  <si>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</si>
  <si>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</si>
  <si>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</si>
  <si>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</si>
  <si>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</si>
  <si>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</si>
  <si>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</si>
  <si>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</si>
  <si>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</si>
  <si>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</si>
  <si>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</si>
  <si>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</si>
  <si>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</si>
  <si>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</si>
  <si>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</si>
  <si>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</si>
  <si>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</si>
  <si>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</si>
  <si>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</si>
  <si>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</si>
  <si>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</si>
  <si>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</si>
  <si>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</si>
  <si>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</si>
  <si>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</si>
  <si>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</si>
  <si>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</si>
  <si>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</si>
  <si>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</si>
  <si>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</si>
  <si>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</si>
  <si>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</si>
  <si>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</si>
  <si>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</si>
  <si>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</si>
  <si>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</si>
  <si>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</si>
  <si>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</si>
  <si>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</si>
  <si>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</si>
  <si>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</si>
  <si>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</si>
  <si>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</si>
  <si>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</si>
  <si>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</si>
  <si>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</si>
  <si>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</si>
  <si>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</si>
  <si>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</si>
  <si>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</si>
  <si>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</si>
  <si>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</si>
  <si>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</si>
  <si>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</si>
  <si>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</si>
  <si>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</si>
  <si>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</si>
  <si>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</si>
  <si>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</si>
  <si>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</si>
  <si>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</si>
  <si>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</si>
  <si>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</si>
  <si>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</si>
  <si>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</si>
  <si>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</si>
  <si>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</si>
  <si>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</si>
  <si>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</si>
  <si>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</si>
  <si>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</si>
  <si>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</si>
  <si>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</si>
  <si>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</si>
  <si>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</si>
  <si>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</si>
  <si>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</si>
  <si>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</si>
  <si>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</si>
  <si>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</si>
  <si>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</si>
  <si>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</si>
  <si>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</si>
  <si>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</si>
  <si>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</si>
  <si>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</si>
  <si>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</si>
  <si>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</si>
  <si>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</si>
  <si>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</si>
  <si>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</si>
  <si>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</si>
  <si>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</si>
  <si>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</si>
  <si>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</si>
  <si>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</si>
  <si>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</si>
  <si>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</si>
  <si>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</si>
  <si>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</si>
  <si>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</si>
  <si>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</si>
  <si>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</si>
  <si>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</si>
  <si>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</si>
  <si>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</si>
  <si>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</si>
  <si>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</si>
  <si>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</si>
  <si>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</si>
  <si>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</si>
  <si>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</si>
  <si>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</si>
  <si>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</si>
  <si>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</si>
  <si>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</si>
  <si>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</si>
  <si>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</si>
  <si>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</si>
  <si>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</si>
  <si>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</si>
  <si>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</si>
  <si>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</si>
  <si>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</si>
  <si>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</si>
  <si>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</si>
  <si>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</si>
  <si>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</si>
  <si>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</si>
  <si>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</si>
  <si>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</si>
  <si>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</si>
  <si>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</si>
  <si>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</si>
  <si>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</si>
  <si>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</si>
  <si>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</si>
  <si>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</si>
  <si>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</si>
  <si>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</si>
  <si>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</si>
  <si>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</si>
  <si>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</si>
  <si>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</si>
  <si>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</si>
  <si>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</si>
  <si>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</si>
  <si>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</si>
  <si>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</si>
  <si>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</si>
  <si>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</si>
  <si>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</si>
  <si>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</si>
  <si>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</si>
  <si>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</si>
  <si>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</si>
  <si>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</si>
  <si>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</si>
  <si>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</si>
  <si>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</si>
  <si>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</si>
  <si>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</si>
  <si>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</si>
  <si>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</si>
  <si>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</si>
  <si>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</si>
  <si>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</si>
  <si>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</si>
  <si>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</si>
  <si>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</si>
  <si>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</si>
  <si>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</si>
  <si>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</si>
  <si>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</si>
  <si>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</si>
  <si>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</si>
  <si>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</si>
  <si>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</si>
  <si>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</si>
  <si>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</si>
  <si>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</si>
  <si>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</si>
  <si>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</si>
  <si>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</si>
  <si>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</si>
  <si>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</si>
  <si>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</si>
  <si>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</si>
  <si>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</si>
  <si>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</si>
  <si>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</si>
  <si>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</si>
  <si>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</si>
  <si>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</si>
  <si>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</si>
  <si>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</si>
  <si>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</si>
  <si>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</si>
  <si>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</si>
  <si>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</si>
  <si>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</si>
  <si>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</si>
  <si>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</si>
  <si>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</si>
  <si>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</si>
  <si>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</si>
  <si>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</si>
  <si>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</si>
  <si>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</si>
  <si>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</si>
  <si>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</si>
  <si>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</si>
  <si>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</si>
  <si>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</si>
  <si>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</si>
  <si>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</si>
  <si>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</si>
  <si>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</si>
  <si>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</si>
  <si>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</si>
  <si>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</si>
  <si>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</si>
  <si>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</si>
  <si>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</si>
  <si>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</si>
  <si>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</si>
  <si>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</si>
  <si>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</si>
  <si>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</si>
  <si>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</si>
  <si>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</si>
  <si>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</si>
  <si>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</si>
  <si>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</si>
  <si>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</si>
  <si>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</si>
  <si>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</si>
  <si>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</si>
  <si>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</si>
  <si>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</si>
  <si>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</si>
  <si>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</si>
  <si>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</si>
  <si>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</si>
  <si>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</si>
  <si>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</si>
  <si>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</si>
  <si>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</si>
  <si>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</si>
  <si>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</si>
  <si>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</si>
  <si>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</si>
  <si>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</si>
  <si>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</si>
  <si>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</si>
  <si>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</si>
  <si>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</si>
  <si>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</si>
  <si>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</si>
  <si>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</si>
  <si>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</si>
  <si>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</si>
  <si>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</si>
  <si>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</si>
  <si>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</si>
  <si>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</si>
  <si>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</si>
  <si>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</si>
  <si>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</si>
  <si>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</si>
  <si>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</si>
  <si>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</si>
  <si>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</si>
  <si>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</si>
  <si>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</si>
  <si>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</si>
  <si>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</si>
  <si>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</si>
  <si>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</si>
  <si>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</si>
  <si>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</si>
  <si>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</si>
  <si>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</si>
  <si>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</si>
  <si>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</si>
  <si>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</si>
  <si>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</si>
  <si>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</si>
  <si>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</si>
  <si>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</si>
  <si>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</si>
  <si>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</si>
  <si>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</si>
  <si>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</si>
  <si>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</si>
  <si>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</si>
  <si>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</si>
  <si>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</si>
  <si>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</si>
  <si>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</si>
  <si>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</si>
  <si>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</si>
  <si>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</si>
  <si>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</si>
  <si>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</si>
  <si>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</si>
  <si>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</si>
  <si>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</si>
  <si>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</si>
  <si>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</si>
  <si>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</si>
  <si>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</si>
  <si>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</si>
  <si>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</si>
  <si>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</si>
  <si>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</si>
  <si>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</si>
  <si>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</si>
  <si>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</si>
  <si>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</si>
  <si>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</si>
  <si>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</si>
  <si>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</si>
  <si>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</si>
  <si>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</si>
  <si>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</si>
  <si>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</si>
  <si>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</si>
  <si>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</si>
  <si>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</si>
  <si>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</si>
  <si>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</si>
  <si>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</si>
  <si>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</si>
  <si>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</si>
  <si>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</si>
  <si>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</si>
  <si>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</si>
  <si>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</si>
  <si>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</si>
  <si>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</si>
  <si>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</si>
  <si>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</si>
  <si>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</si>
  <si>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</si>
  <si>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</si>
  <si>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</si>
  <si>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</si>
  <si>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</si>
  <si>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</si>
  <si>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</si>
  <si>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</si>
  <si>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</si>
  <si>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</si>
  <si>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</si>
  <si>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</si>
  <si>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</si>
  <si>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</si>
  <si>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</si>
  <si>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</si>
  <si>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</si>
  <si>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</si>
  <si>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</si>
  <si>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</si>
  <si>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</si>
  <si>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</si>
  <si>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</si>
  <si>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</si>
  <si>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</si>
  <si>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</si>
  <si>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</si>
  <si>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</si>
  <si>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</si>
  <si>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</si>
  <si>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</si>
  <si>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</si>
  <si>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</si>
  <si>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</si>
  <si>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</si>
  <si>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</si>
  <si>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</si>
  <si>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</si>
  <si>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</si>
  <si>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</si>
  <si>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</si>
  <si>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</si>
  <si>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</si>
  <si>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</si>
  <si>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</si>
  <si>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</si>
  <si>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</si>
  <si>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</si>
  <si>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</si>
  <si>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</si>
  <si>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</si>
  <si>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</si>
  <si>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</si>
  <si>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</si>
  <si>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</si>
  <si>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</si>
  <si>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</si>
  <si>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</si>
  <si>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</si>
  <si>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</si>
  <si>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</si>
  <si>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</si>
  <si>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</si>
  <si>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</si>
  <si>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</si>
  <si>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</si>
  <si>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</si>
  <si>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</si>
  <si>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</si>
  <si>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</si>
  <si>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</si>
  <si>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</si>
  <si>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</si>
  <si>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</si>
  <si>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</si>
  <si>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</si>
  <si>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</si>
  <si>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</si>
  <si>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</si>
  <si>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</si>
  <si>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</si>
  <si>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</si>
  <si>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</si>
  <si>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</si>
  <si>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</si>
  <si>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</si>
  <si>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</si>
  <si>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</si>
  <si>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</si>
  <si>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</si>
  <si>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</si>
  <si>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</si>
  <si>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</si>
  <si>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</si>
  <si>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</si>
  <si>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</si>
  <si>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</si>
  <si>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</si>
  <si>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</si>
  <si>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</si>
  <si>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</si>
  <si>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</si>
  <si>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</si>
  <si>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</si>
  <si>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</si>
  <si>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</si>
  <si>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</si>
  <si>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</si>
  <si>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</si>
  <si>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</si>
  <si>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</si>
  <si>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</si>
  <si>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</si>
  <si>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</si>
  <si>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</si>
  <si>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</si>
  <si>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</si>
  <si>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</si>
  <si>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</si>
  <si>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</si>
  <si>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</si>
  <si>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</si>
  <si>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</si>
  <si>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</si>
  <si>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</si>
  <si>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</si>
  <si>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</si>
  <si>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</si>
  <si>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</si>
  <si>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</si>
  <si>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</si>
  <si>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</si>
  <si>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</si>
  <si>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</si>
  <si>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</si>
  <si>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</si>
  <si>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</si>
  <si>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</si>
  <si>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</si>
  <si>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</si>
  <si>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</si>
  <si>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</si>
  <si>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</si>
  <si>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</si>
  <si>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</si>
  <si>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</si>
  <si>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</si>
  <si>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</si>
  <si>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</si>
  <si>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</si>
  <si>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</si>
  <si>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</si>
  <si>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</si>
  <si>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</si>
  <si>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</si>
  <si>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</si>
  <si>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</si>
  <si>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</si>
  <si>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</si>
  <si>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</si>
  <si>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</si>
  <si>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</si>
  <si>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</si>
  <si>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</si>
  <si>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</si>
  <si>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</si>
  <si>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</si>
  <si>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</si>
  <si>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</si>
  <si>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</si>
  <si>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</si>
  <si>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</si>
  <si>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</si>
  <si>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</si>
  <si>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</si>
  <si>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</si>
  <si>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</si>
  <si>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</si>
  <si>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</si>
  <si>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</si>
  <si>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</si>
  <si>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</si>
  <si>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</si>
  <si>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</si>
  <si>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</si>
  <si>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</si>
  <si>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</si>
  <si>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</si>
  <si>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</si>
  <si>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</si>
  <si>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</si>
  <si>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</si>
  <si>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</si>
  <si>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</si>
  <si>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</si>
  <si>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</si>
  <si>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</si>
  <si>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</si>
  <si>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</si>
  <si>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</si>
  <si>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</si>
  <si>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</si>
  <si>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</si>
  <si>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</si>
  <si>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</si>
  <si>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</si>
  <si>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</si>
  <si>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</si>
  <si>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</si>
  <si>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</si>
  <si>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</si>
  <si>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</si>
  <si>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</si>
  <si>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</si>
  <si>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</si>
  <si>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</si>
  <si>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</si>
  <si>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</si>
  <si>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</si>
  <si>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</si>
  <si>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</si>
  <si>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</si>
  <si>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</si>
  <si>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</si>
  <si>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</si>
  <si>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</si>
  <si>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</si>
  <si>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</si>
  <si>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</si>
  <si>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</si>
  <si>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</si>
  <si>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</si>
  <si>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</si>
  <si>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</si>
  <si>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</si>
  <si>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</si>
  <si>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</si>
  <si>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</si>
  <si>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</si>
  <si>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</si>
  <si>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</si>
  <si>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</si>
  <si>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</si>
  <si>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</si>
  <si>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</si>
  <si>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</si>
  <si>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</si>
  <si>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</si>
  <si>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</si>
  <si>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</si>
  <si>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</si>
  <si>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</si>
  <si>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</si>
  <si>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</si>
  <si>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</si>
  <si>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</si>
  <si>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</si>
  <si>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</si>
  <si>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</si>
  <si>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</si>
  <si>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</si>
  <si>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</si>
  <si>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</si>
  <si>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</si>
  <si>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</si>
  <si>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</si>
  <si>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</si>
  <si>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</si>
  <si>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</si>
  <si>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</si>
  <si>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</si>
  <si>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</si>
  <si>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</si>
  <si>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</si>
  <si>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</si>
  <si>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</si>
  <si>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</si>
  <si>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</si>
  <si>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</si>
  <si>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</si>
  <si>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</si>
  <si>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</si>
  <si>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</si>
  <si>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</si>
  <si>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</si>
  <si>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</si>
  <si>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</si>
  <si>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</si>
  <si>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</si>
  <si>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</si>
  <si>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</si>
  <si>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</si>
  <si>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</si>
  <si>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</si>
  <si>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</si>
  <si>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</si>
  <si>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</si>
  <si>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</si>
  <si>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</si>
  <si>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</si>
  <si>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</si>
  <si>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</si>
  <si>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</si>
  <si>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</si>
  <si>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</si>
  <si>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</si>
  <si>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</si>
  <si>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</si>
  <si>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</si>
  <si>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</si>
  <si>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</si>
  <si>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</si>
  <si>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</si>
  <si>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</si>
  <si>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</si>
  <si>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</si>
  <si>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</si>
  <si>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</si>
  <si>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</si>
  <si>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</si>
  <si>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</si>
  <si>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</si>
  <si>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</si>
  <si>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</si>
  <si>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</si>
  <si>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</si>
  <si>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</si>
  <si>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</si>
  <si>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</si>
  <si>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</si>
  <si>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</si>
  <si>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</si>
  <si>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</si>
  <si>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</si>
  <si>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</si>
  <si>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</si>
  <si>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</si>
  <si>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</si>
  <si>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</si>
  <si>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</si>
  <si>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</si>
  <si>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</si>
  <si>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</si>
  <si>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</si>
  <si>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</si>
  <si>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</si>
  <si>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</si>
  <si>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</si>
  <si>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</si>
  <si>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</si>
  <si>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</si>
  <si>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</si>
  <si>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</si>
  <si>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</si>
  <si>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</si>
  <si>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</si>
  <si>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</si>
  <si>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</si>
  <si>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</si>
  <si>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</si>
  <si>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</si>
  <si>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</si>
  <si>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</si>
  <si>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</si>
  <si>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</si>
  <si>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</si>
  <si>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</si>
  <si>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</si>
  <si>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</si>
  <si>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</si>
  <si>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</si>
  <si>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</si>
  <si>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</si>
  <si>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</si>
  <si>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</si>
  <si>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</si>
  <si>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</si>
  <si>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</si>
  <si>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</si>
  <si>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</si>
  <si>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</si>
  <si>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</si>
  <si>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</si>
  <si>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</si>
  <si>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</si>
  <si>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</si>
  <si>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</si>
  <si>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</si>
  <si>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</si>
  <si>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</si>
  <si>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</si>
  <si>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</si>
  <si>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</si>
  <si>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</si>
  <si>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</si>
  <si>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</si>
  <si>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</si>
  <si>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</si>
  <si>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</si>
  <si>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</si>
  <si>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</si>
  <si>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</si>
  <si>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</si>
  <si>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</si>
  <si>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</si>
  <si>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</si>
  <si>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</si>
  <si>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</si>
  <si>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</si>
  <si>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</si>
  <si>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</si>
  <si>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</si>
  <si>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</si>
  <si>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</si>
  <si>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</si>
  <si>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</si>
  <si>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</si>
  <si>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</si>
  <si>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</si>
  <si>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</si>
  <si>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</si>
  <si>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</si>
  <si>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</si>
  <si>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</si>
  <si>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</si>
  <si>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</si>
  <si>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</si>
  <si>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</si>
  <si>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</si>
  <si>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</si>
  <si>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</si>
  <si>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</si>
  <si>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</si>
  <si>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</si>
  <si>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</si>
  <si>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</si>
  <si>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</si>
  <si>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</si>
  <si>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</si>
  <si>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</si>
  <si>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</si>
  <si>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</si>
  <si>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</si>
  <si>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</si>
  <si>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</si>
  <si>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</si>
  <si>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</si>
  <si>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</si>
  <si>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</si>
  <si>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</si>
  <si>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</si>
  <si>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</si>
  <si>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</si>
  <si>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</si>
  <si>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</si>
  <si>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</si>
  <si>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</si>
  <si>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</si>
  <si>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</si>
  <si>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</si>
  <si>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</si>
  <si>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</si>
  <si>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</si>
  <si>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</si>
  <si>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</si>
  <si>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</si>
  <si>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</si>
  <si>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</si>
  <si>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</si>
  <si>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</si>
  <si>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</si>
  <si>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</si>
  <si>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</si>
  <si>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</si>
  <si>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</si>
  <si>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</si>
  <si>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</si>
  <si>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</si>
  <si>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</si>
  <si>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</si>
  <si>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</si>
  <si>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</si>
  <si>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</si>
  <si>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</si>
  <si>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</si>
  <si>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</si>
  <si>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</si>
  <si>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</si>
  <si>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</si>
  <si>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</si>
  <si>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</si>
  <si>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</si>
  <si>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</si>
  <si>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</si>
  <si>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</si>
  <si>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</si>
  <si>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</si>
  <si>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</si>
  <si>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</si>
  <si>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</si>
  <si>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</si>
  <si>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</si>
  <si>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</si>
  <si>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</si>
  <si>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</si>
  <si>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</si>
  <si>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</si>
  <si>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</si>
  <si>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</si>
  <si>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</si>
  <si>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</si>
  <si>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</si>
  <si>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</si>
  <si>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</si>
  <si>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</si>
  <si>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</si>
  <si>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</si>
  <si>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</si>
  <si>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</si>
  <si>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</si>
  <si>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</si>
  <si>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</si>
  <si>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</si>
  <si>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</si>
  <si>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</si>
  <si>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</si>
  <si>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</si>
  <si>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</si>
  <si>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</si>
  <si>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</si>
  <si>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</si>
  <si>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</si>
  <si>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</si>
  <si>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</si>
  <si>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</si>
  <si>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</si>
  <si>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</si>
  <si>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</si>
  <si>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</si>
  <si>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</si>
  <si>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</si>
  <si>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</si>
  <si>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</si>
  <si>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</si>
  <si>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</si>
  <si>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</si>
  <si>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</si>
  <si>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</si>
  <si>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</si>
  <si>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</si>
  <si>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</si>
  <si>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</si>
  <si>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</si>
  <si>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</si>
  <si>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</si>
  <si>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</si>
  <si>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</si>
  <si>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</si>
  <si>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</si>
  <si>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</si>
  <si>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</si>
  <si>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</si>
  <si>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</si>
  <si>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</si>
  <si>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</si>
  <si>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</si>
  <si>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</si>
  <si>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</si>
  <si>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</si>
  <si>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</si>
  <si>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</si>
  <si>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</si>
  <si>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</si>
  <si>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</si>
  <si>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</si>
  <si>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</si>
  <si>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</si>
  <si>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</si>
  <si>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</si>
  <si>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</si>
  <si>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</si>
  <si>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</si>
  <si>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</si>
  <si>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</si>
  <si>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</si>
  <si>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</si>
  <si>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</si>
  <si>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</si>
  <si>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</si>
  <si>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</si>
  <si>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</si>
  <si>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</si>
  <si>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</si>
  <si>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</si>
  <si>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</si>
  <si>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</si>
  <si>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</si>
  <si>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</si>
  <si>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</si>
  <si>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</si>
  <si>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</si>
  <si>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</si>
  <si>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</si>
  <si>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</si>
  <si>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</si>
  <si>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</si>
  <si>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</si>
  <si>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</si>
  <si>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</si>
  <si>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</si>
  <si>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</si>
  <si>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</si>
  <si>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</si>
  <si>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</si>
  <si>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</si>
  <si>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</si>
  <si>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</si>
  <si>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</si>
  <si>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</si>
  <si>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</si>
  <si>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</si>
  <si>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</si>
  <si>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</si>
  <si>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</si>
  <si>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</si>
  <si>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</si>
  <si>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</si>
  <si>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</si>
  <si>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</si>
  <si>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</si>
  <si>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</si>
  <si>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</si>
  <si>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</si>
  <si>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</si>
  <si>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</si>
  <si>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</si>
  <si>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</si>
  <si>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</si>
  <si>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</si>
  <si>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</si>
  <si>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</si>
  <si>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</si>
  <si>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</si>
  <si>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</si>
  <si>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</si>
  <si>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</si>
  <si>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</si>
  <si>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</si>
  <si>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</si>
  <si>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</si>
  <si>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</si>
  <si>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</si>
  <si>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</si>
  <si>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</si>
  <si>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</si>
  <si>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</si>
  <si>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</si>
  <si>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</si>
  <si>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</si>
  <si>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</si>
  <si>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</si>
  <si>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</si>
  <si>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</si>
  <si>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</si>
  <si>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</si>
  <si>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</si>
  <si>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</si>
  <si>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</si>
  <si>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</si>
  <si>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</si>
  <si>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</si>
  <si>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</si>
  <si>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</si>
  <si>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</si>
  <si>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</si>
  <si>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</si>
  <si>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</si>
  <si>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</si>
  <si>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</si>
  <si>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</si>
  <si>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</si>
  <si>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</si>
  <si>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</si>
  <si>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</si>
  <si>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</si>
  <si>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</si>
  <si>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</si>
  <si>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</si>
  <si>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</si>
  <si>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</si>
  <si>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</si>
  <si>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</si>
  <si>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</si>
  <si>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</si>
  <si>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</si>
  <si>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</si>
  <si>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</si>
  <si>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</si>
  <si>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</si>
  <si>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</si>
  <si>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</si>
  <si>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</si>
  <si>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</si>
  <si>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</si>
  <si>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</si>
  <si>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</si>
  <si>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</si>
  <si>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</si>
  <si>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</si>
  <si>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</si>
  <si>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</si>
  <si>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</si>
  <si>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</si>
  <si>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</si>
  <si>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</si>
  <si>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</si>
  <si>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</si>
  <si>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</si>
  <si>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</si>
  <si>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</si>
  <si>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</si>
  <si>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</si>
  <si>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</si>
  <si>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</si>
  <si>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</si>
  <si>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</si>
  <si>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</si>
  <si>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</si>
  <si>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</si>
  <si>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</si>
  <si>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</si>
  <si>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</si>
  <si>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</si>
  <si>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</si>
  <si>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</si>
  <si>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</si>
  <si>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</si>
  <si>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</si>
  <si>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</si>
  <si>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</si>
  <si>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</si>
  <si>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</si>
  <si>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</si>
  <si>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</si>
  <si>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</si>
  <si>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</si>
  <si>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</si>
  <si>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</si>
  <si>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</si>
  <si>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</si>
  <si>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</si>
  <si>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</si>
  <si>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</si>
  <si>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</si>
  <si>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</si>
  <si>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</si>
  <si>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</si>
  <si>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</si>
  <si>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</si>
  <si>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</si>
  <si>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</si>
  <si>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</si>
  <si>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</si>
  <si>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</si>
  <si>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</si>
  <si>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</si>
  <si>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</si>
  <si>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</si>
  <si>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</si>
  <si>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</si>
  <si>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</si>
  <si>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</si>
  <si>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</si>
  <si>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</si>
  <si>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</si>
  <si>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</si>
  <si>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</si>
  <si>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</si>
  <si>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</si>
  <si>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</si>
  <si>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</si>
  <si>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</si>
  <si>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</si>
  <si>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</si>
  <si>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</si>
  <si>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</si>
  <si>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</si>
  <si>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</si>
  <si>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</si>
  <si>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</si>
  <si>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</si>
  <si>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</si>
  <si>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</si>
  <si>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</si>
  <si>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</si>
  <si>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</si>
  <si>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</si>
  <si>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</si>
  <si>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</si>
  <si>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</si>
  <si>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</si>
  <si>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</si>
  <si>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</si>
  <si>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</si>
  <si>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</si>
  <si>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</si>
  <si>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</si>
  <si>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</si>
  <si>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</si>
  <si>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</si>
  <si>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</si>
  <si>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</si>
  <si>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</si>
  <si>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</si>
  <si>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</si>
  <si>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</si>
  <si>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</si>
  <si>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</si>
  <si>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</si>
  <si>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</si>
  <si>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</si>
  <si>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</si>
  <si>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</si>
  <si>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</si>
  <si>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</si>
  <si>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</si>
  <si>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</si>
  <si>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</si>
  <si>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</si>
  <si>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</si>
  <si>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</si>
  <si>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</si>
  <si>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</si>
  <si>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</si>
  <si>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</si>
  <si>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</si>
  <si>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</si>
  <si>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</si>
  <si>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</si>
  <si>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</si>
  <si>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</si>
  <si>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</si>
  <si>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</si>
  <si>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</si>
  <si>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</si>
  <si>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</si>
  <si>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</si>
  <si>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</si>
  <si>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</si>
  <si>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</si>
  <si>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</si>
  <si>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</si>
  <si>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</si>
  <si>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</si>
  <si>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</si>
  <si>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</si>
  <si>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</si>
  <si>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</si>
  <si>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</si>
  <si>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</si>
  <si>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</si>
  <si>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</si>
  <si>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</si>
  <si>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</si>
  <si>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</si>
  <si>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</si>
  <si>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</si>
  <si>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</si>
  <si>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</si>
  <si>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</si>
  <si>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</si>
  <si>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</si>
  <si>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</si>
  <si>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</si>
  <si>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</si>
  <si>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</si>
  <si>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</si>
  <si>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</si>
  <si>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</si>
  <si>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</si>
  <si>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</si>
  <si>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</si>
  <si>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</si>
  <si>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</si>
  <si>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</si>
  <si>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</si>
  <si>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</si>
  <si>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</si>
  <si>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</si>
  <si>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</si>
  <si>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</si>
  <si>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</si>
  <si>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</si>
  <si>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</si>
  <si>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</si>
  <si>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</si>
  <si>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</si>
  <si>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</si>
  <si>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</si>
  <si>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</si>
  <si>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</si>
  <si>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</si>
  <si>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</si>
  <si>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</si>
  <si>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</si>
  <si>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</si>
  <si>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</si>
  <si>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</si>
  <si>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</si>
  <si>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</si>
  <si>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</si>
  <si>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</si>
  <si>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</si>
  <si>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</si>
  <si>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</si>
  <si>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</si>
  <si>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</si>
  <si>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</si>
  <si>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</si>
  <si>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</si>
  <si>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</si>
  <si>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</si>
  <si>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</si>
  <si>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</si>
  <si>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</si>
  <si>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</si>
  <si>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</si>
  <si>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</si>
  <si>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</si>
  <si>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</si>
  <si>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</si>
  <si>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</si>
  <si>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</si>
  <si>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</si>
  <si>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</si>
  <si>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</si>
  <si>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</si>
  <si>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</si>
  <si>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</si>
  <si>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</si>
  <si>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</si>
  <si>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</si>
  <si>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</si>
  <si>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</si>
  <si>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</si>
  <si>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</si>
  <si>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</si>
  <si>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</si>
  <si>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</si>
  <si>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</si>
  <si>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</si>
  <si>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</si>
  <si>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</si>
  <si>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</si>
  <si>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</si>
  <si>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</si>
  <si>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</si>
  <si>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</si>
  <si>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</si>
  <si>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</si>
  <si>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</si>
  <si>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</si>
  <si>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</si>
  <si>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</si>
  <si>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</si>
  <si>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</si>
  <si>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</si>
  <si>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</si>
  <si>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</si>
  <si>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</si>
  <si>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</si>
  <si>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</si>
  <si>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</si>
  <si>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</si>
  <si>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</si>
  <si>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</si>
  <si>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</si>
  <si>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</si>
  <si>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</si>
  <si>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</si>
  <si>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</si>
  <si>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</si>
  <si>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</si>
  <si>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</si>
  <si>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</si>
  <si>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</si>
  <si>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</si>
  <si>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</si>
  <si>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</si>
  <si>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</si>
  <si>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</si>
  <si>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</si>
  <si>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</si>
  <si>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</si>
  <si>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</si>
  <si>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</si>
  <si>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</si>
  <si>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</si>
  <si>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</si>
  <si>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</si>
  <si>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</si>
  <si>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</si>
  <si>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</si>
  <si>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</si>
  <si>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</si>
  <si>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</si>
  <si>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</si>
  <si>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</si>
  <si>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</si>
  <si>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</si>
  <si>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</si>
  <si>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</si>
  <si>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</si>
  <si>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</si>
  <si>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</si>
  <si>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</si>
  <si>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</si>
  <si>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</si>
  <si>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</si>
  <si>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</si>
  <si>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</si>
  <si>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</si>
  <si>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</si>
  <si>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</si>
  <si>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</si>
  <si>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</si>
  <si>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</si>
  <si>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</si>
  <si>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</si>
  <si>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</si>
  <si>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</si>
  <si>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</si>
  <si>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</si>
  <si>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</si>
  <si>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</si>
  <si>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</si>
  <si>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</si>
  <si>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</si>
  <si>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</si>
  <si>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</si>
  <si>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</si>
  <si>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</si>
  <si>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</si>
  <si>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</si>
  <si>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</si>
  <si>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</si>
  <si>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</si>
  <si>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</si>
  <si>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</si>
  <si>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</si>
  <si>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</si>
  <si>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</si>
  <si>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</si>
  <si>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</si>
  <si>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</si>
  <si>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</si>
  <si>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</si>
  <si>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</si>
  <si>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</si>
  <si>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</si>
  <si>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</si>
  <si>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</si>
  <si>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</si>
  <si>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</si>
  <si>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</si>
  <si>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</si>
  <si>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</si>
  <si>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</si>
  <si>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</si>
  <si>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</si>
  <si>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</si>
  <si>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</si>
  <si>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</si>
  <si>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</si>
  <si>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</si>
  <si>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</si>
  <si>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</si>
  <si>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</si>
  <si>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</si>
  <si>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</si>
  <si>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</si>
  <si>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</si>
  <si>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</si>
  <si>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</si>
  <si>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</si>
  <si>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</si>
  <si>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</si>
  <si>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</si>
  <si>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</si>
  <si>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</si>
  <si>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</si>
  <si>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</si>
  <si>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</si>
  <si>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</si>
  <si>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</si>
  <si>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</si>
  <si>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</si>
  <si>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</si>
  <si>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</si>
  <si>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</si>
  <si>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</si>
  <si>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</si>
  <si>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</si>
  <si>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</si>
  <si>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</si>
  <si>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</si>
  <si>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</si>
  <si>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</si>
  <si>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</si>
  <si>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</si>
  <si>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</si>
  <si>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</si>
  <si>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</si>
  <si>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</si>
  <si>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</si>
  <si>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</si>
  <si>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</si>
  <si>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</si>
  <si>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</si>
  <si>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</si>
  <si>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</si>
  <si>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</si>
  <si>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</si>
  <si>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</si>
  <si>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</si>
  <si>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</si>
  <si>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</si>
  <si>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</si>
  <si>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</si>
  <si>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</si>
  <si>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</si>
  <si>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</si>
  <si>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</si>
  <si>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</si>
  <si>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</si>
  <si>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</si>
  <si>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</si>
  <si>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</si>
  <si>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</si>
  <si>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</si>
  <si>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</si>
  <si>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</si>
  <si>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</si>
  <si>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</si>
  <si>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</si>
  <si>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</si>
  <si>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</si>
  <si>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</si>
  <si>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</si>
  <si>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</si>
  <si>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</si>
  <si>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</si>
  <si>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</si>
  <si>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</si>
  <si>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</si>
  <si>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</si>
  <si>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</si>
  <si>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</si>
  <si>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</si>
  <si>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</si>
  <si>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</si>
  <si>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</si>
  <si>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</si>
  <si>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</si>
  <si>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</si>
  <si>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</si>
  <si>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</si>
  <si>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</si>
  <si>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</si>
  <si>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</si>
  <si>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</si>
  <si>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</si>
  <si>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</si>
  <si>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</si>
  <si>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</si>
  <si>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</si>
  <si>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</si>
  <si>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</si>
  <si>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</si>
  <si>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</si>
  <si>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</si>
  <si>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</si>
  <si>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</si>
  <si>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</si>
  <si>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</si>
  <si>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</si>
  <si>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</si>
  <si>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</si>
  <si>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</si>
  <si>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</si>
  <si>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</si>
  <si>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</si>
  <si>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</si>
  <si>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</si>
  <si>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</si>
  <si>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</si>
  <si>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</si>
  <si>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</si>
  <si>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</si>
  <si>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</si>
  <si>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</si>
  <si>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</si>
  <si>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</si>
  <si>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</si>
  <si>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</si>
  <si>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</si>
  <si>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</si>
  <si>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</si>
  <si>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</si>
  <si>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</si>
  <si>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</si>
  <si>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</si>
  <si>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</si>
  <si>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</si>
  <si>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</si>
  <si>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</si>
  <si>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</si>
  <si>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</si>
  <si>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</si>
  <si>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</si>
  <si>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</si>
  <si>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</si>
  <si>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</si>
  <si>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</si>
  <si>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</si>
  <si>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</si>
  <si>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</si>
  <si>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</si>
  <si>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</si>
  <si>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</si>
  <si>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</si>
  <si>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</si>
  <si>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</si>
  <si>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</si>
  <si>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</si>
  <si>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</si>
  <si>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</si>
  <si>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</si>
  <si>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</si>
  <si>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</si>
  <si>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</si>
  <si>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</si>
  <si>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</si>
  <si>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</si>
  <si>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</si>
  <si>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</si>
  <si>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</si>
  <si>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</si>
  <si>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</si>
  <si>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</si>
  <si>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</si>
  <si>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</si>
  <si>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</si>
  <si>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</si>
  <si>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</si>
  <si>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</si>
  <si>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</si>
  <si>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</si>
  <si>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</si>
  <si>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</si>
  <si>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</si>
  <si>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</si>
  <si>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</si>
  <si>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</si>
  <si>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</si>
  <si>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</si>
  <si>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</si>
  <si>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</si>
  <si>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</si>
  <si>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</si>
  <si>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</si>
  <si>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</si>
  <si>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</si>
  <si>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</si>
  <si>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</si>
  <si>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</si>
  <si>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</si>
  <si>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</si>
  <si>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</si>
  <si>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</si>
  <si>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</si>
  <si>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</si>
  <si>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</si>
  <si>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</si>
  <si>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</si>
  <si>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</si>
  <si>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</si>
  <si>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</si>
  <si>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</si>
  <si>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</si>
  <si>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</si>
  <si>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</si>
  <si>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</si>
  <si>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</si>
  <si>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</si>
  <si>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</si>
  <si>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</si>
  <si>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</si>
  <si>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</si>
  <si>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</si>
  <si>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</si>
  <si>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</si>
  <si>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</si>
  <si>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</si>
  <si>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</si>
  <si>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</si>
  <si>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</si>
  <si>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</si>
  <si>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</si>
  <si>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</si>
  <si>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</si>
  <si>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</si>
  <si>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</si>
  <si>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</si>
  <si>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</si>
  <si>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</si>
  <si>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</si>
  <si>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</si>
  <si>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</si>
  <si>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</si>
  <si>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</si>
  <si>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</si>
  <si>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</si>
  <si>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</si>
  <si>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</si>
  <si>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</si>
  <si>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</si>
  <si>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</si>
  <si>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</si>
  <si>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</si>
  <si>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</si>
  <si>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</si>
  <si>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</si>
  <si>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</si>
  <si>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</si>
  <si>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</si>
  <si>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</si>
  <si>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</si>
  <si>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</si>
  <si>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</si>
  <si>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</si>
  <si>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</si>
  <si>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</si>
  <si>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</si>
  <si>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</si>
  <si>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</si>
  <si>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</si>
  <si>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</si>
  <si>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</si>
  <si>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</si>
  <si>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</si>
  <si>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</si>
  <si>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</si>
  <si>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</si>
  <si>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</si>
  <si>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</si>
  <si>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</si>
  <si>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</si>
  <si>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</si>
  <si>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</si>
  <si>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</si>
  <si>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</si>
  <si>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</si>
  <si>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</si>
  <si>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</si>
  <si>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</si>
  <si>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</si>
  <si>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</si>
  <si>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</si>
  <si>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</si>
  <si>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</si>
  <si>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</si>
  <si>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</si>
  <si>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</si>
  <si>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</si>
  <si>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</si>
  <si>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</si>
  <si>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</si>
  <si>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</si>
  <si>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</si>
  <si>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</si>
  <si>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</si>
  <si>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</si>
  <si>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</si>
  <si>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</si>
  <si>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</si>
  <si>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</si>
  <si>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</si>
  <si>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</si>
  <si>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</si>
  <si>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</si>
  <si>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</si>
  <si>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</si>
  <si>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</si>
  <si>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</si>
  <si>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</si>
  <si>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</si>
  <si>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</si>
  <si>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</si>
  <si>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</si>
  <si>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</si>
  <si>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</si>
  <si>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</si>
  <si>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</si>
  <si>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</si>
  <si>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</si>
  <si>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</si>
  <si>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</si>
  <si>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</si>
  <si>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</si>
  <si>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</si>
  <si>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</si>
  <si>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</si>
  <si>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</si>
  <si>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</si>
  <si>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</si>
  <si>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</si>
  <si>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</si>
  <si>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</si>
  <si>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</si>
  <si>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</si>
  <si>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</si>
  <si>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</si>
  <si>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</si>
  <si>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</si>
  <si>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</si>
  <si>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</si>
  <si>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</si>
  <si>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</si>
  <si>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</si>
  <si>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</si>
  <si>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</si>
  <si>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</si>
  <si>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</si>
  <si>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</si>
  <si>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</si>
  <si>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</si>
  <si>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</si>
  <si>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</si>
  <si>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</si>
  <si>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</si>
  <si>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</si>
  <si>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</si>
  <si>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</si>
  <si>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</si>
  <si>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</si>
  <si>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</si>
  <si>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</si>
  <si>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</si>
  <si>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</si>
  <si>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</si>
  <si>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</si>
  <si>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</si>
  <si>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</si>
  <si>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</si>
  <si>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</si>
  <si>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</si>
  <si>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</si>
  <si>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</si>
  <si>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</si>
  <si>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</si>
  <si>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</si>
  <si>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</si>
  <si>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</si>
  <si>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</si>
  <si>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</si>
  <si>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</si>
  <si>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</si>
  <si>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</si>
  <si>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</si>
  <si>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</si>
  <si>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</si>
  <si>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</si>
  <si>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</si>
  <si>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</si>
  <si>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</si>
  <si>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</si>
  <si>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</si>
  <si>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</si>
  <si>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</si>
  <si>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</si>
  <si>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</si>
  <si>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</si>
  <si>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</si>
  <si>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</si>
  <si>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</si>
  <si>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</si>
  <si>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</si>
  <si>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</si>
  <si>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</si>
  <si>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</si>
  <si>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</si>
  <si>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</si>
  <si>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</si>
  <si>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</si>
  <si>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</si>
  <si>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</si>
  <si>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</si>
  <si>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</si>
  <si>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</si>
  <si>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</si>
  <si>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</si>
  <si>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</si>
  <si>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</si>
  <si>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</si>
  <si>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</si>
  <si>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</si>
  <si>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</si>
  <si>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</si>
  <si>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</si>
  <si>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</si>
  <si>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</si>
  <si>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</si>
  <si>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</si>
  <si>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</si>
  <si>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</si>
  <si>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</si>
  <si>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</si>
  <si>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</si>
  <si>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</si>
  <si>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</si>
  <si>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</si>
  <si>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</si>
  <si>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</si>
  <si>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</si>
  <si>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</si>
  <si>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</si>
  <si>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</si>
  <si>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</si>
  <si>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</si>
  <si>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</si>
  <si>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</si>
  <si>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</si>
  <si>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</si>
  <si>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</si>
  <si>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</si>
  <si>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</si>
  <si>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</si>
  <si>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</si>
  <si>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</si>
  <si>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</si>
  <si>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</si>
  <si>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</si>
  <si>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</si>
  <si>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</si>
  <si>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</si>
  <si>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</si>
  <si>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</si>
  <si>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</si>
  <si>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</si>
  <si>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</si>
  <si>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</si>
  <si>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</si>
  <si>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</si>
  <si>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</si>
  <si>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</si>
  <si>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</si>
  <si>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</si>
  <si>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</si>
  <si>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</si>
  <si>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</si>
  <si>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</si>
  <si>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</si>
  <si>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</si>
  <si>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</si>
  <si>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</si>
  <si>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</si>
  <si>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</si>
  <si>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</si>
  <si>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</si>
  <si>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</si>
  <si>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</si>
  <si>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</si>
  <si>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</si>
  <si>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</si>
  <si>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</si>
  <si>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</si>
  <si>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</si>
  <si>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</si>
  <si>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</si>
  <si>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</si>
  <si>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</si>
  <si>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</si>
  <si>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</si>
  <si>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</si>
  <si>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</si>
  <si>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</si>
  <si>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</si>
  <si>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</si>
  <si>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</si>
  <si>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</si>
  <si>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</si>
  <si>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</si>
  <si>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</si>
  <si>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</si>
  <si>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</si>
  <si>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</si>
  <si>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</si>
  <si>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</si>
  <si>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</si>
  <si>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</si>
  <si>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</si>
  <si>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</si>
  <si>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</si>
  <si>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</si>
  <si>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</si>
  <si>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</si>
  <si>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</si>
  <si>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</si>
  <si>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</si>
  <si>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</si>
  <si>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</si>
  <si>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</si>
  <si>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</si>
  <si>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</si>
  <si>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</si>
  <si>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</si>
  <si>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</si>
  <si>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</si>
  <si>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</si>
  <si>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</si>
  <si>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</si>
  <si>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</si>
  <si>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</si>
  <si>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</si>
  <si>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</si>
  <si>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</si>
  <si>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</si>
  <si>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</si>
  <si>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</si>
  <si>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</si>
  <si>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</si>
  <si>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</si>
  <si>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</si>
  <si>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</si>
  <si>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</si>
  <si>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</si>
  <si>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</si>
  <si>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</si>
  <si>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</si>
  <si>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</si>
  <si>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</si>
  <si>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</si>
  <si>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</si>
  <si>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</si>
  <si>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</si>
  <si>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</si>
  <si>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</si>
  <si>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</si>
  <si>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</si>
  <si>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</si>
  <si>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</si>
  <si>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</si>
  <si>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</si>
  <si>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</si>
  <si>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</si>
  <si>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</si>
  <si>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</si>
  <si>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</si>
  <si>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</si>
  <si>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</si>
  <si>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</si>
  <si>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</si>
  <si>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</si>
  <si>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</si>
  <si>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</si>
  <si>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</si>
  <si>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</si>
  <si>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</si>
  <si>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</si>
  <si>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</si>
  <si>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</si>
  <si>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</si>
  <si>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</si>
  <si>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</si>
  <si>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</si>
  <si>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</si>
  <si>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</si>
  <si>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</si>
  <si>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</si>
  <si>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</si>
  <si>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</si>
  <si>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</si>
  <si>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</si>
  <si>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</si>
  <si>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</si>
  <si>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</si>
  <si>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</si>
  <si>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</si>
  <si>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</si>
  <si>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</si>
  <si>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</si>
  <si>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</si>
  <si>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</si>
  <si>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</si>
  <si>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</si>
  <si>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</si>
  <si>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</si>
  <si>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</si>
  <si>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</si>
  <si>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</si>
  <si>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</si>
  <si>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</si>
  <si>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</si>
  <si>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</si>
  <si>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</si>
  <si>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</si>
  <si>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</si>
  <si>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</si>
  <si>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</si>
  <si>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</si>
  <si>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</si>
  <si>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</si>
  <si>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</si>
  <si>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</si>
  <si>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</si>
  <si>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</si>
  <si>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</si>
  <si>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</si>
  <si>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</si>
  <si>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</si>
  <si>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</si>
  <si>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</si>
  <si>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</si>
  <si>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</si>
  <si>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</si>
  <si>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</si>
  <si>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</si>
  <si>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</si>
  <si>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</si>
  <si>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</si>
  <si>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</si>
  <si>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</si>
  <si>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</si>
  <si>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</si>
  <si>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</si>
  <si>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</si>
  <si>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</si>
  <si>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</si>
  <si>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</si>
  <si>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</si>
  <si>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</si>
  <si>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</si>
  <si>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</si>
  <si>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</si>
  <si>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</si>
  <si>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</si>
  <si>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</si>
  <si>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</si>
  <si>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</si>
  <si>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</si>
  <si>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</si>
  <si>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</si>
  <si>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</si>
  <si>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</si>
  <si>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</si>
  <si>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</si>
  <si>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</si>
  <si>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</si>
  <si>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</si>
  <si>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</si>
  <si>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</si>
  <si>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</si>
  <si>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</si>
  <si>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</si>
  <si>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</si>
  <si>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</si>
  <si>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</si>
  <si>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</si>
  <si>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</si>
  <si>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</si>
  <si>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</si>
  <si>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</si>
  <si>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</si>
  <si>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</si>
  <si>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</si>
  <si>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</si>
  <si>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</si>
  <si>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</si>
  <si>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</si>
  <si>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</si>
  <si>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</si>
  <si>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</si>
  <si>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</si>
  <si>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</si>
  <si>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</si>
  <si>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</si>
  <si>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</si>
  <si>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</si>
  <si>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</si>
  <si>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</si>
  <si>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</si>
  <si>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</si>
  <si>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</si>
  <si>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</si>
  <si>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</si>
  <si>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</si>
  <si>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</si>
  <si>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</si>
  <si>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</si>
  <si>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</si>
  <si>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</si>
  <si>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</si>
  <si>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</si>
  <si>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</si>
  <si>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</si>
  <si>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</si>
  <si>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</si>
  <si>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</si>
  <si>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</si>
  <si>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</si>
  <si>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</si>
  <si>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</si>
  <si>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</si>
  <si>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</si>
  <si>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</si>
  <si>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</si>
  <si>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</si>
  <si>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</si>
  <si>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</si>
  <si>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</si>
  <si>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</si>
  <si>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</si>
  <si>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</si>
  <si>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</si>
  <si>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</si>
  <si>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</si>
  <si>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</si>
  <si>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</si>
  <si>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</si>
  <si>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</si>
  <si>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</si>
  <si>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</si>
  <si>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</si>
  <si>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</si>
  <si>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</si>
  <si>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</si>
  <si>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</si>
  <si>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</si>
  <si>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</si>
  <si>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</si>
  <si>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</si>
  <si>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</si>
  <si>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</si>
  <si>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</si>
  <si>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</si>
  <si>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</si>
  <si>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</si>
  <si>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</si>
  <si>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</si>
  <si>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</si>
  <si>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</si>
  <si>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</si>
  <si>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</si>
  <si>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</si>
  <si>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</si>
  <si>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</si>
  <si>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</si>
  <si>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</si>
  <si>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</si>
  <si>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</si>
  <si>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</si>
  <si>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</si>
  <si>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</si>
  <si>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</si>
  <si>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</si>
  <si>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</si>
  <si>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</si>
  <si>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</si>
  <si>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</si>
  <si>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</si>
  <si>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</si>
  <si>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</si>
  <si>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</si>
  <si>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</si>
  <si>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</si>
  <si>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</si>
  <si>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</si>
  <si>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</si>
  <si>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</si>
  <si>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</si>
  <si>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</si>
  <si>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</si>
  <si>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</si>
  <si>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</si>
  <si>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</si>
  <si>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</si>
  <si>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</si>
  <si>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</si>
  <si>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</si>
  <si>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</si>
  <si>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</si>
  <si>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</si>
  <si>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</si>
  <si>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</si>
  <si>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</si>
  <si>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</si>
  <si>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</si>
  <si>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</si>
  <si>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</si>
  <si>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</si>
  <si>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</si>
  <si>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</si>
  <si>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</si>
  <si>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</si>
  <si>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</si>
  <si>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</si>
  <si>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</si>
  <si>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</si>
  <si>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</si>
  <si>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</si>
  <si>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</si>
  <si>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</si>
  <si>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</si>
  <si>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</si>
  <si>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</si>
  <si>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</si>
  <si>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</si>
  <si>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</si>
  <si>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</si>
  <si>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</si>
  <si>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</si>
  <si>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</si>
  <si>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</si>
  <si>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</si>
  <si>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</si>
  <si>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</si>
  <si>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</si>
  <si>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</si>
  <si>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</si>
  <si>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</si>
  <si>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</si>
  <si>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</si>
  <si>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</si>
  <si>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</si>
  <si>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</si>
  <si>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</si>
  <si>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 - Silvestrovský beh 2025, 61.ročník</t>
  </si>
  <si>
    <t>31.12.2025</t>
  </si>
  <si>
    <t>25FLV00264</t>
  </si>
  <si>
    <t>12.12.2025</t>
  </si>
  <si>
    <t>konferenčný servis</t>
  </si>
  <si>
    <t>SPEAK, s.r.o. Jungmanova 2 , 85101 BA</t>
  </si>
  <si>
    <t>ozvučenie a osvetlenie podujatia</t>
  </si>
  <si>
    <t>Miroslav Dvoran - MIDO-MUSIC PRODUCTIONS Mateja Bela 61/2, 92001 HC</t>
  </si>
  <si>
    <t>prenájom techniky LED Panel P4.8 Outdoor, Pódium Nivtec</t>
  </si>
  <si>
    <t>KVANTLED, s.r.o. Odoborárska 23, 83102 Bratislava</t>
  </si>
  <si>
    <t>zabezpečenie dobrovoľníckeho projektu, dobrovoľníci na trati behu</t>
  </si>
  <si>
    <t>BEE Volunteer o.z. Kukučínova 3379/18, 974 01 Banská Bystrica</t>
  </si>
  <si>
    <t>čiapky 150ks, čelenky 700ks, banery 66.27m2</t>
  </si>
  <si>
    <t>DURAN s.r.o. Štefánikova 120, 92101 Piešťany</t>
  </si>
  <si>
    <t>Ing. Peter Mikuláš</t>
  </si>
  <si>
    <t>Kontaktná osoba zodpovedná za vyplnený formulár
meno a priezvisko: Michaela Vavrová
e-mail: michaela.vavrova@gmail.com
tel. kontakt (mobil): 0907641634</t>
  </si>
  <si>
    <t>251100021</t>
  </si>
  <si>
    <t>251100020</t>
  </si>
  <si>
    <t>251100019</t>
  </si>
  <si>
    <t>251100018</t>
  </si>
  <si>
    <t>251100014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</si>
</sst>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89"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214" val="20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4"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4" t="s">
        <v>1331</v>
      </c>
      <c r="C10" s="205"/>
      <c r="D10" s="205"/>
    </row>
    <row r="11" spans="1:4" s="18" customFormat="1" ht="42.75" customHeight="1" x14ac:dyDescent="0.2">
      <c r="A11" s="294" t="s">
        <v>1332</v>
      </c>
      <c r="C11" s="205"/>
      <c r="D11" s="205"/>
    </row>
    <row r="12" spans="1:4" s="18" customFormat="1" ht="20.45" customHeight="1" x14ac:dyDescent="0.2">
      <c r="A12" s="302" t="s">
        <v>1351</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1352</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1338</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5"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1348</v>
      </c>
    </row>
    <row r="133" spans="1:1" ht="61.5" customHeight="1" x14ac:dyDescent="0.2">
      <c r="A133" s="301" t="s">
        <v>1360</v>
      </c>
    </row>
    <row r="134" spans="1:1" x14ac:dyDescent="0.2">
      <c r="A134" s="260" t="s">
        <v>1361</v>
      </c>
    </row>
    <row r="135" spans="1:1" ht="102" x14ac:dyDescent="0.2">
      <c r="A135" s="301" t="s">
        <v>1349</v>
      </c>
    </row>
    <row r="136" spans="1:1" x14ac:dyDescent="0.2">
      <c r="A136"/>
    </row>
    <row r="137" spans="1:1" ht="71.45" customHeight="1" x14ac:dyDescent="0.2">
      <c r="A137" s="300"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G22" sqref="G22"/>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Telovýchovná jednota DRUŽBA PIEŠŤANY, Kuzmányho 1135/15, Piešťany, 921 01</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1251</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1282</v>
      </c>
      <c r="B12" s="383"/>
      <c r="C12" s="383"/>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5" t="s">
        <v>1284</v>
      </c>
      <c r="C14" s="386"/>
      <c r="F14" s="311"/>
      <c r="N14" s="137" t="str">
        <f t="shared" si="0"/>
        <v xml:space="preserve">n - </v>
      </c>
      <c r="O14" s="137" t="s">
        <v>364</v>
      </c>
    </row>
    <row r="15" spans="1:16" ht="34.35" customHeight="1" x14ac:dyDescent="0.2">
      <c r="A15" s="139" t="s">
        <v>1285</v>
      </c>
      <c r="B15" s="385"/>
      <c r="C15" s="386"/>
      <c r="F15" s="388"/>
      <c r="N15" s="137" t="str">
        <f t="shared" si="0"/>
        <v xml:space="preserve">o - </v>
      </c>
      <c r="O15" s="137" t="s">
        <v>365</v>
      </c>
    </row>
    <row r="16" spans="1:16" x14ac:dyDescent="0.2">
      <c r="A16" s="139" t="s">
        <v>1269</v>
      </c>
      <c r="B16" s="142">
        <f>F8</f>
        <v>0</v>
      </c>
      <c r="C16" s="137"/>
      <c r="F16" s="388"/>
      <c r="N16" s="137" t="str">
        <f t="shared" si="0"/>
        <v xml:space="preserve">p - </v>
      </c>
      <c r="O16" s="137" t="s">
        <v>366</v>
      </c>
    </row>
    <row r="17" spans="1:16" ht="32.1" customHeight="1" x14ac:dyDescent="0.2">
      <c r="A17" s="139" t="s">
        <v>1272</v>
      </c>
      <c r="B17" s="142">
        <f>F9</f>
        <v>0</v>
      </c>
      <c r="C17" s="137"/>
      <c r="F17" s="388"/>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00892424</v>
      </c>
      <c r="F19" s="145" t="s">
        <v>1270</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1275</v>
      </c>
      <c r="G21" s="284">
        <v>421947749446</v>
      </c>
      <c r="H21" s="148"/>
      <c r="N21" s="137" t="str">
        <f>O21&amp;" - "&amp;P21</f>
        <v>026 01 - Šport pre všetkých, školský a univerzitný šport</v>
      </c>
      <c r="O21" s="137" t="s">
        <v>317</v>
      </c>
      <c r="P21" s="137" t="s">
        <v>318</v>
      </c>
    </row>
    <row r="22" spans="1:16" x14ac:dyDescent="0.2">
      <c r="A22" s="137"/>
      <c r="B22" s="137"/>
      <c r="F22" s="147" t="s">
        <v>1276</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1277</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9" t="s">
        <v>1290</v>
      </c>
      <c r="B2" s="389"/>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Telovýchovná jednota DRUŽBA PIEŠŤANY</v>
      </c>
      <c r="C3" s="338"/>
      <c r="D3" s="338"/>
      <c r="G3" s="252">
        <v>45747</v>
      </c>
    </row>
    <row r="4" spans="1:7" ht="14.25" x14ac:dyDescent="0.2">
      <c r="A4" s="30" t="s">
        <v>313</v>
      </c>
      <c r="B4" s="29" t="str">
        <f>RIGHT("0000"&amp;INDEX(Adr!A:A,Doklady!B102+1),8)</f>
        <v>00892424</v>
      </c>
      <c r="G4" s="252">
        <v>45777</v>
      </c>
    </row>
    <row r="5" spans="1:7" ht="14.25" x14ac:dyDescent="0.2">
      <c r="A5" s="30" t="s">
        <v>314</v>
      </c>
      <c r="B5" s="29" t="str">
        <f>INDEX(Adr!D:D,Doklady!B102+1)&amp;", "&amp;INDEX(Adr!E:E,Doklady!B102+1)</f>
        <v>Kuzmányho 1135/15, Piešťany</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0</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28" zoomScaleNormal="100" workbookViewId="0">
      <selection activeCell="B144" sqref="B144"/>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Telovýchovná jednota DRUŽBA PIEŠŤANY</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00892424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Kuzmányho 1135/15, Piešťany, 921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54">
        <f>+I39-I42+I44-I47</f>
        <v>0</v>
      </c>
      <c r="F11" s="355"/>
      <c r="J11" s="176"/>
      <c r="L11" s="161">
        <f>L41</f>
        <v>2</v>
      </c>
      <c r="M11" s="118"/>
      <c r="N11" s="118"/>
      <c r="O11" s="118"/>
      <c r="P11" s="118"/>
      <c r="Q11" s="118"/>
      <c r="R11" s="118"/>
      <c r="S11" s="118"/>
    </row>
    <row r="12" spans="1:26" ht="18" x14ac:dyDescent="0.25">
      <c r="A12" s="69" t="s">
        <v>321</v>
      </c>
      <c r="B12" s="70" t="s">
        <v>322</v>
      </c>
      <c r="C12" s="126">
        <f>SUMIF(FP!J:J,Doklady!$B$1&amp;A12,FP!D:D)</f>
        <v>10000</v>
      </c>
      <c r="D12" s="126">
        <f>C12-E12</f>
        <v>10000</v>
      </c>
      <c r="E12" s="343">
        <f>SUMIF(K:K,A12,I:I)</f>
        <v>0</v>
      </c>
      <c r="F12" s="344"/>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0</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2235</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2989</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10000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33.7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m</v>
      </c>
      <c r="B53" s="119" t="str">
        <f>Doklady!H1</f>
        <v>Silvestrovský beh 2025, 61.ročník</v>
      </c>
      <c r="C53" s="73">
        <f>IF(A53&lt;&gt;"",INDEX(FP!D:D,Doklady!B$2+(ROW()-53)),"")</f>
        <v>10000</v>
      </c>
      <c r="D53" s="73">
        <f>IF(A53&lt;&gt;"",Doklady!I1-Doklady!J1,"")</f>
        <v>10000</v>
      </c>
      <c r="E53" s="73">
        <f>IF(A53&lt;&gt;"",MIN(D53,C53)*Doklady!C1/(1-Doklady!C1),"")</f>
        <v>0</v>
      </c>
      <c r="F53" s="71">
        <f>IF(A53&lt;&gt;"",Doklady!J1,"")</f>
        <v>0</v>
      </c>
      <c r="G53" s="73">
        <f>+IFERROR(HLOOKUP(IF(RIGHT(B53,15)="bežné transfery",LEFT(B53,LEN(B53)-18),0),$J$40:$K$42,3,0),MIN(C53,D53))</f>
        <v>10000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10000</v>
      </c>
      <c r="D130" s="228">
        <f t="shared" ref="D130:I130" si="9">SUM(D53:D129)</f>
        <v>10000</v>
      </c>
      <c r="E130" s="228">
        <f t="shared" si="9"/>
        <v>0</v>
      </c>
      <c r="F130" s="228">
        <f t="shared" si="9"/>
        <v>0</v>
      </c>
      <c r="G130" s="228">
        <f t="shared" si="9"/>
        <v>10000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t="s">
        <v>3014</v>
      </c>
      <c r="E140" s="362"/>
      <c r="F140" s="362"/>
      <c r="G140" s="362"/>
      <c r="H140" s="362"/>
      <c r="I140" s="362"/>
      <c r="J140" s="85"/>
    </row>
    <row r="141" spans="1:26" ht="68.25" customHeight="1" x14ac:dyDescent="0.2">
      <c r="A141" s="9"/>
      <c r="B141" s="281" t="s">
        <v>3015</v>
      </c>
      <c r="C141" s="214"/>
      <c r="D141" s="342" t="s">
        <v>393</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88" orientation="landscape" r:id="rId1"/>
  <headerFooter>
    <oddFooter>Strana &amp;P z &amp;N</oddFooter>
  </headerFooter>
  <rowBreaks count="1" manualBreakCount="1">
    <brk id="35"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B107" sqref="B107"/>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m - Silvestrovský beh 2025, 61.ročník</v>
      </c>
      <c r="B1" s="232" t="str">
        <f>INDEX(Adr!A:A,B102+1)</f>
        <v>00892424</v>
      </c>
      <c r="C1" s="233">
        <f>IF(ROW()&lt;=B$3,INDEX(FP!E:E,B$2+ROW()-1),"")</f>
        <v>0</v>
      </c>
      <c r="D1" s="234" t="str">
        <f>IF(ROW()&lt;=B$3,INDEX(FP!F:F,B$2+ROW()-1),"")</f>
        <v>m</v>
      </c>
      <c r="E1" s="234"/>
      <c r="F1" s="234" t="str">
        <f>IF(ROW()&lt;=B$3,INDEX(FP!G:G,B$2+ROW()-1),"")</f>
        <v>026 03</v>
      </c>
      <c r="G1" s="234"/>
      <c r="H1" s="235" t="str">
        <f>IF(ROW()&lt;=B$3,INDEX(FP!C:C,B$2+ROW()-1),"")</f>
        <v>Silvestrovský beh 2025, 61.ročník</v>
      </c>
      <c r="I1" s="236">
        <f t="shared" ref="I1:I6" si="0">IF(ROW()&lt;=B$3,SUMIF(A$107:A$10042,A1,I$107:I$10042),"")</f>
        <v>10000</v>
      </c>
      <c r="J1" s="236">
        <f t="shared" ref="J1:J32" si="1">IF(ROW()&lt;=B$3,SUMIFS(I$103:I$50042,A$103:A$50042,K1,J$103:J$50042,L1),"")</f>
        <v>0</v>
      </c>
      <c r="K1" s="110" t="str">
        <f>$A1</f>
        <v>m - Silvestrovský beh 2025, 61.ročník</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479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2991</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398</v>
      </c>
      <c r="B102" s="250">
        <v>214</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407</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3000</v>
      </c>
      <c r="B107" s="14" t="s">
        <v>3016</v>
      </c>
      <c r="C107" s="14">
        <v>20250133</v>
      </c>
      <c r="D107" s="16" t="s">
        <v>3001</v>
      </c>
      <c r="E107" s="16"/>
      <c r="F107" s="14" t="s">
        <v>3004</v>
      </c>
      <c r="G107" s="14">
        <v>35953284</v>
      </c>
      <c r="H107" s="14" t="s">
        <v>3005</v>
      </c>
      <c r="I107" s="15">
        <v>3198</v>
      </c>
      <c r="J107" s="77">
        <v>10</v>
      </c>
      <c r="K107" s="92"/>
    </row>
    <row r="108" spans="1:25" ht="33.75" x14ac:dyDescent="0.2">
      <c r="A108" s="14" t="s">
        <v>3000</v>
      </c>
      <c r="B108" s="14" t="s">
        <v>3018</v>
      </c>
      <c r="C108" s="14">
        <v>2025050</v>
      </c>
      <c r="D108" s="16" t="s">
        <v>3001</v>
      </c>
      <c r="E108" s="16"/>
      <c r="F108" s="14" t="s">
        <v>3006</v>
      </c>
      <c r="G108" s="14">
        <v>33434701</v>
      </c>
      <c r="H108" s="14" t="s">
        <v>3007</v>
      </c>
      <c r="I108" s="15">
        <v>817.95</v>
      </c>
      <c r="J108" s="77">
        <v>10</v>
      </c>
      <c r="K108" s="92"/>
    </row>
    <row r="109" spans="1:25" ht="22.5" x14ac:dyDescent="0.2">
      <c r="A109" s="14" t="s">
        <v>3000</v>
      </c>
      <c r="B109" s="14" t="s">
        <v>3019</v>
      </c>
      <c r="C109" s="14" t="s">
        <v>3002</v>
      </c>
      <c r="D109" s="16" t="s">
        <v>3001</v>
      </c>
      <c r="E109" s="16"/>
      <c r="F109" s="14" t="s">
        <v>3008</v>
      </c>
      <c r="G109" s="14">
        <v>50426745</v>
      </c>
      <c r="H109" s="14" t="s">
        <v>3009</v>
      </c>
      <c r="I109" s="15">
        <v>327.18</v>
      </c>
      <c r="J109" s="77">
        <v>10</v>
      </c>
      <c r="K109" s="92"/>
    </row>
    <row r="110" spans="1:25" ht="33.75" x14ac:dyDescent="0.2">
      <c r="A110" s="14" t="s">
        <v>3000</v>
      </c>
      <c r="B110" s="14" t="s">
        <v>3017</v>
      </c>
      <c r="C110" s="14">
        <v>20250014</v>
      </c>
      <c r="D110" s="16" t="s">
        <v>3001</v>
      </c>
      <c r="E110" s="16"/>
      <c r="F110" s="14" t="s">
        <v>3010</v>
      </c>
      <c r="G110" s="14">
        <v>54860440</v>
      </c>
      <c r="H110" s="14" t="s">
        <v>3011</v>
      </c>
      <c r="I110" s="15">
        <v>500</v>
      </c>
      <c r="J110" s="77">
        <v>10</v>
      </c>
      <c r="K110" s="92"/>
    </row>
    <row r="111" spans="1:25" ht="22.5" x14ac:dyDescent="0.2">
      <c r="A111" s="14" t="s">
        <v>3000</v>
      </c>
      <c r="B111" s="14" t="s">
        <v>3020</v>
      </c>
      <c r="C111" s="14">
        <v>20250179</v>
      </c>
      <c r="D111" s="16" t="s">
        <v>3003</v>
      </c>
      <c r="E111" s="16"/>
      <c r="F111" s="14" t="s">
        <v>3012</v>
      </c>
      <c r="G111" s="14">
        <v>36264890</v>
      </c>
      <c r="H111" s="14" t="s">
        <v>3013</v>
      </c>
      <c r="I111" s="15">
        <v>5156.87</v>
      </c>
      <c r="J111" s="77">
        <v>10</v>
      </c>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5" t="s">
        <v>2248</v>
      </c>
      <c r="C2" s="285" t="s">
        <v>422</v>
      </c>
      <c r="D2" s="285" t="s">
        <v>2249</v>
      </c>
      <c r="E2" s="285" t="s">
        <v>429</v>
      </c>
      <c r="F2" s="285" t="s">
        <v>440</v>
      </c>
      <c r="G2" s="285" t="s">
        <v>2250</v>
      </c>
      <c r="H2" s="285" t="s">
        <v>2251</v>
      </c>
      <c r="I2" s="285" t="s">
        <v>2252</v>
      </c>
      <c r="J2" s="285" t="s">
        <v>424</v>
      </c>
      <c r="K2" s="285" t="s">
        <v>2252</v>
      </c>
      <c r="L2" s="286">
        <v>421905859671</v>
      </c>
      <c r="M2" s="285" t="s">
        <v>2253</v>
      </c>
      <c r="N2" s="285"/>
      <c r="O2" s="285"/>
      <c r="P2" s="285"/>
      <c r="R2" s="276"/>
    </row>
    <row r="3" spans="1:18" s="213" customFormat="1" x14ac:dyDescent="0.2">
      <c r="A3" s="203" t="s">
        <v>2254</v>
      </c>
      <c r="B3" s="285" t="s">
        <v>2255</v>
      </c>
      <c r="C3" s="285" t="s">
        <v>422</v>
      </c>
      <c r="D3" s="285" t="s">
        <v>2256</v>
      </c>
      <c r="E3" s="285" t="s">
        <v>2257</v>
      </c>
      <c r="F3" s="285" t="s">
        <v>1768</v>
      </c>
      <c r="G3" s="285" t="s">
        <v>2258</v>
      </c>
      <c r="H3" s="285" t="s">
        <v>2259</v>
      </c>
      <c r="I3" s="285" t="s">
        <v>2260</v>
      </c>
      <c r="J3" s="285" t="s">
        <v>424</v>
      </c>
      <c r="K3" s="285" t="s">
        <v>2261</v>
      </c>
      <c r="L3" s="286">
        <v>421915992124</v>
      </c>
      <c r="M3" s="285" t="s">
        <v>2262</v>
      </c>
      <c r="N3" s="285"/>
      <c r="O3" s="285"/>
      <c r="P3" s="285"/>
      <c r="R3" s="276"/>
    </row>
    <row r="4" spans="1:18" s="213" customFormat="1" x14ac:dyDescent="0.2">
      <c r="A4" s="203" t="s">
        <v>2263</v>
      </c>
      <c r="B4" s="285" t="s">
        <v>2264</v>
      </c>
      <c r="C4" s="285" t="s">
        <v>422</v>
      </c>
      <c r="D4" s="285" t="s">
        <v>2265</v>
      </c>
      <c r="E4" s="285" t="s">
        <v>2266</v>
      </c>
      <c r="F4" s="285" t="s">
        <v>2267</v>
      </c>
      <c r="G4" s="285" t="s">
        <v>2268</v>
      </c>
      <c r="H4" s="285" t="s">
        <v>2269</v>
      </c>
      <c r="I4" s="285" t="s">
        <v>2270</v>
      </c>
      <c r="J4" s="285" t="s">
        <v>424</v>
      </c>
      <c r="K4" s="285" t="s">
        <v>2270</v>
      </c>
      <c r="L4" s="286">
        <v>421905262613</v>
      </c>
      <c r="M4" s="285" t="s">
        <v>2271</v>
      </c>
      <c r="N4" s="285"/>
      <c r="O4" s="285"/>
      <c r="P4" s="285"/>
      <c r="R4" s="276"/>
    </row>
    <row r="5" spans="1:18" s="213" customFormat="1" x14ac:dyDescent="0.2">
      <c r="A5" s="203" t="s">
        <v>2272</v>
      </c>
      <c r="B5" s="285" t="s">
        <v>2273</v>
      </c>
      <c r="C5" s="285" t="s">
        <v>422</v>
      </c>
      <c r="D5" s="285" t="s">
        <v>2274</v>
      </c>
      <c r="E5" s="285" t="s">
        <v>2275</v>
      </c>
      <c r="F5" s="285" t="s">
        <v>2276</v>
      </c>
      <c r="G5" s="285" t="s">
        <v>2277</v>
      </c>
      <c r="H5" s="285" t="s">
        <v>2278</v>
      </c>
      <c r="I5" s="285" t="s">
        <v>2279</v>
      </c>
      <c r="J5" s="285" t="s">
        <v>424</v>
      </c>
      <c r="K5" s="285" t="s">
        <v>2279</v>
      </c>
      <c r="L5" s="286">
        <v>421915064990</v>
      </c>
      <c r="M5" s="285" t="s">
        <v>2280</v>
      </c>
      <c r="N5" s="285"/>
      <c r="O5" s="285"/>
      <c r="P5" s="285"/>
      <c r="R5" s="276"/>
    </row>
    <row r="6" spans="1:18" s="213" customFormat="1" x14ac:dyDescent="0.2">
      <c r="A6" s="203" t="s">
        <v>2281</v>
      </c>
      <c r="B6" s="285" t="s">
        <v>2282</v>
      </c>
      <c r="C6" s="285" t="s">
        <v>422</v>
      </c>
      <c r="D6" s="285" t="s">
        <v>2283</v>
      </c>
      <c r="E6" s="285" t="s">
        <v>429</v>
      </c>
      <c r="F6" s="285" t="s">
        <v>440</v>
      </c>
      <c r="G6" s="285" t="s">
        <v>2284</v>
      </c>
      <c r="H6" s="285" t="s">
        <v>2285</v>
      </c>
      <c r="I6" s="285" t="s">
        <v>2286</v>
      </c>
      <c r="J6" s="285" t="s">
        <v>424</v>
      </c>
      <c r="K6" s="285" t="s">
        <v>2286</v>
      </c>
      <c r="L6" s="286">
        <v>421908174487</v>
      </c>
      <c r="M6" s="285" t="s">
        <v>2287</v>
      </c>
      <c r="N6" s="285"/>
      <c r="O6" s="285"/>
      <c r="P6" s="285"/>
      <c r="R6" s="276"/>
    </row>
    <row r="7" spans="1:18" s="213" customFormat="1" x14ac:dyDescent="0.2">
      <c r="A7" s="203" t="s">
        <v>2288</v>
      </c>
      <c r="B7" s="285" t="s">
        <v>2289</v>
      </c>
      <c r="C7" s="285" t="s">
        <v>422</v>
      </c>
      <c r="D7" s="285" t="s">
        <v>2290</v>
      </c>
      <c r="E7" s="285" t="s">
        <v>2291</v>
      </c>
      <c r="F7" s="285" t="s">
        <v>2292</v>
      </c>
      <c r="G7" s="285" t="s">
        <v>2293</v>
      </c>
      <c r="H7" s="285" t="s">
        <v>2294</v>
      </c>
      <c r="I7" s="285" t="s">
        <v>2295</v>
      </c>
      <c r="J7" s="285" t="s">
        <v>2296</v>
      </c>
      <c r="K7" s="285" t="s">
        <v>2297</v>
      </c>
      <c r="L7" s="286">
        <v>421911110504</v>
      </c>
      <c r="M7" s="285" t="s">
        <v>2298</v>
      </c>
      <c r="N7" s="285"/>
      <c r="O7" s="285"/>
      <c r="P7" s="285"/>
      <c r="R7" s="276"/>
    </row>
    <row r="8" spans="1:18" s="213" customFormat="1" x14ac:dyDescent="0.2">
      <c r="A8" s="203" t="s">
        <v>2299</v>
      </c>
      <c r="B8" s="285" t="s">
        <v>2300</v>
      </c>
      <c r="C8" s="285" t="s">
        <v>2301</v>
      </c>
      <c r="D8" s="285" t="s">
        <v>2302</v>
      </c>
      <c r="E8" s="285" t="s">
        <v>2303</v>
      </c>
      <c r="F8" s="285" t="s">
        <v>449</v>
      </c>
      <c r="G8" s="285" t="s">
        <v>2304</v>
      </c>
      <c r="H8" s="285" t="s">
        <v>2305</v>
      </c>
      <c r="I8" s="285" t="s">
        <v>2306</v>
      </c>
      <c r="J8" s="285" t="s">
        <v>2307</v>
      </c>
      <c r="K8" s="285" t="s">
        <v>2306</v>
      </c>
      <c r="L8" s="286">
        <v>421905625637</v>
      </c>
      <c r="M8" s="285" t="s">
        <v>2308</v>
      </c>
      <c r="N8" s="285"/>
      <c r="O8" s="285"/>
      <c r="P8" s="285"/>
      <c r="R8" s="276"/>
    </row>
    <row r="9" spans="1:18" s="213" customFormat="1" x14ac:dyDescent="0.2">
      <c r="A9" s="203" t="s">
        <v>2309</v>
      </c>
      <c r="B9" s="285" t="s">
        <v>2310</v>
      </c>
      <c r="C9" s="285" t="s">
        <v>422</v>
      </c>
      <c r="D9" s="285" t="s">
        <v>2311</v>
      </c>
      <c r="E9" s="285" t="s">
        <v>2312</v>
      </c>
      <c r="F9" s="285" t="s">
        <v>2313</v>
      </c>
      <c r="G9" s="285" t="s">
        <v>2314</v>
      </c>
      <c r="H9" s="285" t="s">
        <v>2315</v>
      </c>
      <c r="I9" s="285" t="s">
        <v>2316</v>
      </c>
      <c r="J9" s="285" t="s">
        <v>424</v>
      </c>
      <c r="K9" s="285" t="s">
        <v>2317</v>
      </c>
      <c r="L9" s="286">
        <v>421904567820</v>
      </c>
      <c r="M9" s="285" t="s">
        <v>2318</v>
      </c>
      <c r="N9" s="285"/>
      <c r="O9" s="285"/>
      <c r="P9" s="285"/>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5" t="s">
        <v>1684</v>
      </c>
      <c r="C11" s="285" t="s">
        <v>422</v>
      </c>
      <c r="D11" s="285" t="s">
        <v>1685</v>
      </c>
      <c r="E11" s="285" t="s">
        <v>429</v>
      </c>
      <c r="F11" s="285" t="s">
        <v>974</v>
      </c>
      <c r="G11" s="285" t="s">
        <v>1686</v>
      </c>
      <c r="H11" s="285" t="s">
        <v>1687</v>
      </c>
      <c r="I11" s="285" t="s">
        <v>1688</v>
      </c>
      <c r="J11" s="285" t="s">
        <v>1706</v>
      </c>
      <c r="K11" s="285" t="s">
        <v>1689</v>
      </c>
      <c r="L11" s="286">
        <v>421910953832</v>
      </c>
      <c r="M11" s="285" t="s">
        <v>1690</v>
      </c>
      <c r="N11" s="285"/>
      <c r="O11" s="285"/>
      <c r="P11" s="285"/>
      <c r="R11" s="276"/>
    </row>
    <row r="12" spans="1:18" s="213" customFormat="1" x14ac:dyDescent="0.2">
      <c r="A12" s="203" t="s">
        <v>1691</v>
      </c>
      <c r="B12" s="285" t="s">
        <v>1692</v>
      </c>
      <c r="C12" s="285" t="s">
        <v>422</v>
      </c>
      <c r="D12" s="285" t="s">
        <v>473</v>
      </c>
      <c r="E12" s="285" t="s">
        <v>429</v>
      </c>
      <c r="F12" s="285" t="s">
        <v>474</v>
      </c>
      <c r="G12" s="285" t="s">
        <v>1693</v>
      </c>
      <c r="H12" s="285" t="s">
        <v>1694</v>
      </c>
      <c r="I12" s="285" t="s">
        <v>1695</v>
      </c>
      <c r="J12" s="285" t="s">
        <v>424</v>
      </c>
      <c r="K12" s="285" t="s">
        <v>1695</v>
      </c>
      <c r="L12" s="286">
        <v>421911244266</v>
      </c>
      <c r="M12" s="285" t="s">
        <v>1696</v>
      </c>
      <c r="N12" s="285"/>
      <c r="O12" s="285"/>
      <c r="P12" s="285"/>
      <c r="R12" s="276"/>
    </row>
    <row r="13" spans="1:18" s="213" customFormat="1" x14ac:dyDescent="0.2">
      <c r="A13" s="203" t="s">
        <v>2319</v>
      </c>
      <c r="B13" s="285" t="s">
        <v>2320</v>
      </c>
      <c r="C13" s="285" t="s">
        <v>422</v>
      </c>
      <c r="D13" s="285" t="s">
        <v>2321</v>
      </c>
      <c r="E13" s="285" t="s">
        <v>429</v>
      </c>
      <c r="F13" s="285" t="s">
        <v>1921</v>
      </c>
      <c r="G13" s="285" t="s">
        <v>2322</v>
      </c>
      <c r="H13" s="285" t="s">
        <v>2323</v>
      </c>
      <c r="I13" s="285" t="s">
        <v>2324</v>
      </c>
      <c r="J13" s="285" t="s">
        <v>424</v>
      </c>
      <c r="K13" s="285" t="s">
        <v>2324</v>
      </c>
      <c r="L13" s="286">
        <v>421948780850</v>
      </c>
      <c r="M13" s="285" t="s">
        <v>2325</v>
      </c>
      <c r="N13" s="285"/>
      <c r="O13" s="285"/>
      <c r="P13" s="285"/>
      <c r="R13" s="276" t="str">
        <f>A13</f>
        <v>55184707</v>
      </c>
    </row>
    <row r="14" spans="1:18" s="213" customFormat="1" x14ac:dyDescent="0.2">
      <c r="A14" s="203" t="s">
        <v>2326</v>
      </c>
      <c r="B14" s="285" t="s">
        <v>2327</v>
      </c>
      <c r="C14" s="285" t="s">
        <v>422</v>
      </c>
      <c r="D14" s="285" t="s">
        <v>2328</v>
      </c>
      <c r="E14" s="285" t="s">
        <v>1767</v>
      </c>
      <c r="F14" s="285" t="s">
        <v>1768</v>
      </c>
      <c r="G14" s="285" t="s">
        <v>2329</v>
      </c>
      <c r="H14" s="285" t="s">
        <v>2330</v>
      </c>
      <c r="I14" s="285" t="s">
        <v>2331</v>
      </c>
      <c r="J14" s="285" t="s">
        <v>424</v>
      </c>
      <c r="K14" s="285" t="s">
        <v>2331</v>
      </c>
      <c r="L14" s="286">
        <v>421918706450</v>
      </c>
      <c r="M14" s="285" t="s">
        <v>2332</v>
      </c>
      <c r="N14" s="285"/>
      <c r="O14" s="285"/>
      <c r="P14" s="285"/>
      <c r="R14" s="276" t="str">
        <f>A14</f>
        <v>35629827</v>
      </c>
    </row>
    <row r="15" spans="1:18" s="213" customFormat="1" x14ac:dyDescent="0.2">
      <c r="A15" s="203" t="s">
        <v>2333</v>
      </c>
      <c r="B15" s="285" t="s">
        <v>2334</v>
      </c>
      <c r="C15" s="285" t="s">
        <v>422</v>
      </c>
      <c r="D15" s="285" t="s">
        <v>2335</v>
      </c>
      <c r="E15" s="285" t="s">
        <v>501</v>
      </c>
      <c r="F15" s="285" t="s">
        <v>502</v>
      </c>
      <c r="G15" s="285" t="s">
        <v>2336</v>
      </c>
      <c r="H15" s="285" t="s">
        <v>2337</v>
      </c>
      <c r="I15" s="285" t="s">
        <v>2338</v>
      </c>
      <c r="J15" s="285" t="s">
        <v>424</v>
      </c>
      <c r="K15" s="285" t="s">
        <v>2338</v>
      </c>
      <c r="L15" s="286">
        <v>421905442262</v>
      </c>
      <c r="M15" s="285" t="s">
        <v>2339</v>
      </c>
      <c r="N15" s="285"/>
      <c r="O15" s="285"/>
      <c r="P15" s="285"/>
      <c r="R15" s="276" t="str">
        <f>A15</f>
        <v>37963091</v>
      </c>
    </row>
    <row r="16" spans="1:18" x14ac:dyDescent="0.2">
      <c r="A16" s="203" t="s">
        <v>2340</v>
      </c>
      <c r="B16" s="285" t="s">
        <v>2341</v>
      </c>
      <c r="C16" s="285" t="s">
        <v>422</v>
      </c>
      <c r="D16" s="285" t="s">
        <v>2342</v>
      </c>
      <c r="E16" s="285" t="s">
        <v>430</v>
      </c>
      <c r="F16" s="285" t="s">
        <v>724</v>
      </c>
      <c r="G16" s="285" t="s">
        <v>2343</v>
      </c>
      <c r="H16" s="285" t="s">
        <v>2344</v>
      </c>
      <c r="I16" s="285" t="s">
        <v>2345</v>
      </c>
      <c r="J16" s="285" t="s">
        <v>424</v>
      </c>
      <c r="K16" s="285" t="s">
        <v>2345</v>
      </c>
      <c r="L16" s="286">
        <v>421907188019</v>
      </c>
      <c r="M16" s="285" t="s">
        <v>2346</v>
      </c>
      <c r="N16" s="285"/>
      <c r="O16" s="285"/>
      <c r="P16" s="285"/>
      <c r="Q16" s="213"/>
      <c r="R16" s="276" t="str">
        <f>A16</f>
        <v>42220971</v>
      </c>
    </row>
    <row r="17" spans="1:18" x14ac:dyDescent="0.2">
      <c r="A17" s="203" t="s">
        <v>2347</v>
      </c>
      <c r="B17" s="285" t="s">
        <v>2348</v>
      </c>
      <c r="C17" s="285" t="s">
        <v>422</v>
      </c>
      <c r="D17" s="285" t="s">
        <v>2349</v>
      </c>
      <c r="E17" s="285" t="s">
        <v>2350</v>
      </c>
      <c r="F17" s="285" t="s">
        <v>2351</v>
      </c>
      <c r="G17" s="285" t="s">
        <v>2352</v>
      </c>
      <c r="H17" s="285" t="s">
        <v>2353</v>
      </c>
      <c r="I17" s="285" t="s">
        <v>2354</v>
      </c>
      <c r="J17" s="285" t="s">
        <v>424</v>
      </c>
      <c r="K17" s="285" t="s">
        <v>2354</v>
      </c>
      <c r="L17" s="286">
        <v>421905508129</v>
      </c>
      <c r="M17" s="285" t="s">
        <v>2355</v>
      </c>
      <c r="N17" s="285"/>
      <c r="O17" s="285"/>
      <c r="P17" s="285"/>
      <c r="Q17" s="213"/>
      <c r="R17" s="276" t="str">
        <f t="shared" ref="R17:R77" si="0">A17</f>
        <v>42180309</v>
      </c>
    </row>
    <row r="18" spans="1:18" x14ac:dyDescent="0.2">
      <c r="A18" s="203" t="s">
        <v>2356</v>
      </c>
      <c r="B18" s="285" t="s">
        <v>2357</v>
      </c>
      <c r="C18" s="285" t="s">
        <v>422</v>
      </c>
      <c r="D18" s="285" t="s">
        <v>2358</v>
      </c>
      <c r="E18" s="285" t="s">
        <v>944</v>
      </c>
      <c r="F18" s="285" t="s">
        <v>945</v>
      </c>
      <c r="G18" s="285" t="s">
        <v>2359</v>
      </c>
      <c r="H18" s="285" t="s">
        <v>2360</v>
      </c>
      <c r="I18" s="285" t="s">
        <v>2361</v>
      </c>
      <c r="J18" s="285" t="s">
        <v>437</v>
      </c>
      <c r="K18" s="285" t="s">
        <v>2362</v>
      </c>
      <c r="L18" s="286">
        <v>421911545054</v>
      </c>
      <c r="M18" s="285" t="s">
        <v>2363</v>
      </c>
      <c r="N18" s="285"/>
      <c r="O18" s="285"/>
      <c r="P18" s="285"/>
      <c r="Q18" s="213"/>
      <c r="R18" s="276"/>
    </row>
    <row r="19" spans="1:18" x14ac:dyDescent="0.2">
      <c r="A19" s="203" t="s">
        <v>2364</v>
      </c>
      <c r="B19" s="285" t="s">
        <v>2365</v>
      </c>
      <c r="C19" s="285" t="s">
        <v>2301</v>
      </c>
      <c r="D19" s="285" t="s">
        <v>2366</v>
      </c>
      <c r="E19" s="285" t="s">
        <v>429</v>
      </c>
      <c r="F19" s="285" t="s">
        <v>436</v>
      </c>
      <c r="G19" s="285" t="s">
        <v>2367</v>
      </c>
      <c r="H19" s="285" t="s">
        <v>2368</v>
      </c>
      <c r="I19" s="285" t="s">
        <v>2369</v>
      </c>
      <c r="J19" s="285" t="s">
        <v>2307</v>
      </c>
      <c r="K19" s="285" t="s">
        <v>2369</v>
      </c>
      <c r="L19" s="286">
        <v>421907510189</v>
      </c>
      <c r="M19" s="285" t="s">
        <v>2370</v>
      </c>
      <c r="N19" s="285"/>
      <c r="O19" s="285"/>
      <c r="P19" s="285"/>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5" t="s">
        <v>2372</v>
      </c>
      <c r="C21" s="285" t="s">
        <v>422</v>
      </c>
      <c r="D21" s="285" t="s">
        <v>2373</v>
      </c>
      <c r="E21" s="285" t="s">
        <v>2374</v>
      </c>
      <c r="F21" s="285" t="s">
        <v>2375</v>
      </c>
      <c r="G21" s="285" t="s">
        <v>2376</v>
      </c>
      <c r="H21" s="285" t="s">
        <v>2377</v>
      </c>
      <c r="I21" s="285" t="s">
        <v>2378</v>
      </c>
      <c r="J21" s="285" t="s">
        <v>424</v>
      </c>
      <c r="K21" s="285" t="s">
        <v>2378</v>
      </c>
      <c r="L21" s="286">
        <v>421903945335</v>
      </c>
      <c r="M21" s="285" t="s">
        <v>2379</v>
      </c>
      <c r="N21" s="285"/>
      <c r="O21" s="285"/>
      <c r="P21" s="285"/>
      <c r="Q21" s="213"/>
      <c r="R21" s="276"/>
    </row>
    <row r="22" spans="1:18" x14ac:dyDescent="0.2">
      <c r="A22" s="203" t="s">
        <v>2380</v>
      </c>
      <c r="B22" s="285" t="s">
        <v>2381</v>
      </c>
      <c r="C22" s="285" t="s">
        <v>422</v>
      </c>
      <c r="D22" s="285" t="s">
        <v>2382</v>
      </c>
      <c r="E22" s="285" t="s">
        <v>1873</v>
      </c>
      <c r="F22" s="285" t="s">
        <v>1874</v>
      </c>
      <c r="G22" s="285" t="s">
        <v>2383</v>
      </c>
      <c r="H22" s="285" t="s">
        <v>2384</v>
      </c>
      <c r="I22" s="285" t="s">
        <v>2385</v>
      </c>
      <c r="J22" s="285" t="s">
        <v>424</v>
      </c>
      <c r="K22" s="285" t="s">
        <v>2385</v>
      </c>
      <c r="L22" s="286">
        <v>421903604195</v>
      </c>
      <c r="M22" s="285" t="s">
        <v>2386</v>
      </c>
      <c r="N22" s="285"/>
      <c r="O22" s="285"/>
      <c r="P22" s="285"/>
      <c r="Q22" s="213"/>
      <c r="R22" s="276" t="str">
        <f t="shared" si="0"/>
        <v>42103711</v>
      </c>
    </row>
    <row r="23" spans="1:18" x14ac:dyDescent="0.2">
      <c r="A23" s="203" t="s">
        <v>2387</v>
      </c>
      <c r="B23" s="285" t="s">
        <v>2388</v>
      </c>
      <c r="C23" s="285" t="s">
        <v>422</v>
      </c>
      <c r="D23" s="285" t="s">
        <v>2389</v>
      </c>
      <c r="E23" s="285" t="s">
        <v>429</v>
      </c>
      <c r="F23" s="285" t="s">
        <v>2390</v>
      </c>
      <c r="G23" s="285" t="s">
        <v>2391</v>
      </c>
      <c r="H23" s="285" t="s">
        <v>2392</v>
      </c>
      <c r="I23" s="285" t="s">
        <v>2393</v>
      </c>
      <c r="J23" s="285" t="s">
        <v>424</v>
      </c>
      <c r="K23" s="285" t="s">
        <v>2393</v>
      </c>
      <c r="L23" s="286">
        <v>421905613897</v>
      </c>
      <c r="M23" s="285" t="s">
        <v>2394</v>
      </c>
      <c r="N23" s="285"/>
      <c r="O23" s="285"/>
      <c r="P23" s="285"/>
      <c r="Q23" s="213"/>
      <c r="R23" s="276"/>
    </row>
    <row r="24" spans="1:18" x14ac:dyDescent="0.2">
      <c r="A24" s="203" t="s">
        <v>2395</v>
      </c>
      <c r="B24" s="285" t="s">
        <v>2396</v>
      </c>
      <c r="C24" s="285" t="s">
        <v>422</v>
      </c>
      <c r="D24" s="285" t="s">
        <v>2397</v>
      </c>
      <c r="E24" s="285" t="s">
        <v>2398</v>
      </c>
      <c r="F24" s="285" t="s">
        <v>2399</v>
      </c>
      <c r="G24" s="285" t="s">
        <v>2400</v>
      </c>
      <c r="H24" s="285" t="s">
        <v>2401</v>
      </c>
      <c r="I24" s="285" t="s">
        <v>2402</v>
      </c>
      <c r="J24" s="285" t="s">
        <v>424</v>
      </c>
      <c r="K24" s="285" t="s">
        <v>2402</v>
      </c>
      <c r="L24" s="286">
        <v>421905837809</v>
      </c>
      <c r="M24" s="285" t="s">
        <v>2403</v>
      </c>
      <c r="N24" s="285"/>
      <c r="O24" s="285"/>
      <c r="P24" s="285"/>
      <c r="Q24" s="213"/>
      <c r="R24" s="276"/>
    </row>
    <row r="25" spans="1:18" x14ac:dyDescent="0.2">
      <c r="A25" s="203" t="s">
        <v>2404</v>
      </c>
      <c r="B25" s="285" t="s">
        <v>2405</v>
      </c>
      <c r="C25" s="285" t="s">
        <v>422</v>
      </c>
      <c r="D25" s="285" t="s">
        <v>2406</v>
      </c>
      <c r="E25" s="285" t="s">
        <v>2350</v>
      </c>
      <c r="F25" s="285" t="s">
        <v>825</v>
      </c>
      <c r="G25" s="285" t="s">
        <v>2407</v>
      </c>
      <c r="H25" s="285" t="s">
        <v>2408</v>
      </c>
      <c r="I25" s="285" t="s">
        <v>2409</v>
      </c>
      <c r="J25" s="285" t="s">
        <v>424</v>
      </c>
      <c r="K25" s="285" t="s">
        <v>2409</v>
      </c>
      <c r="L25" s="286">
        <v>421903434035</v>
      </c>
      <c r="M25" s="285" t="s">
        <v>2410</v>
      </c>
      <c r="N25" s="285"/>
      <c r="O25" s="285"/>
      <c r="P25" s="285"/>
      <c r="Q25" s="213"/>
      <c r="R25" s="276" t="str">
        <f t="shared" si="0"/>
        <v>42258014</v>
      </c>
    </row>
    <row r="26" spans="1:18" x14ac:dyDescent="0.2">
      <c r="A26" s="203" t="s">
        <v>2411</v>
      </c>
      <c r="B26" s="285" t="s">
        <v>2412</v>
      </c>
      <c r="C26" s="285" t="s">
        <v>422</v>
      </c>
      <c r="D26" s="285" t="s">
        <v>2413</v>
      </c>
      <c r="E26" s="285" t="s">
        <v>448</v>
      </c>
      <c r="F26" s="285" t="s">
        <v>449</v>
      </c>
      <c r="G26" s="285" t="s">
        <v>2414</v>
      </c>
      <c r="H26" s="285" t="s">
        <v>2415</v>
      </c>
      <c r="I26" s="285" t="s">
        <v>2416</v>
      </c>
      <c r="J26" s="285" t="s">
        <v>424</v>
      </c>
      <c r="K26" s="285" t="s">
        <v>2417</v>
      </c>
      <c r="L26" s="286">
        <v>421905323008</v>
      </c>
      <c r="M26" s="285" t="s">
        <v>2359</v>
      </c>
      <c r="N26" s="285"/>
      <c r="O26" s="285"/>
      <c r="P26" s="285"/>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5" t="s">
        <v>2420</v>
      </c>
      <c r="C28" s="285" t="s">
        <v>422</v>
      </c>
      <c r="D28" s="285" t="s">
        <v>2421</v>
      </c>
      <c r="E28" s="285" t="s">
        <v>2060</v>
      </c>
      <c r="F28" s="285" t="s">
        <v>2061</v>
      </c>
      <c r="G28" s="285" t="s">
        <v>2422</v>
      </c>
      <c r="H28" s="285" t="s">
        <v>2423</v>
      </c>
      <c r="I28" s="285" t="s">
        <v>2424</v>
      </c>
      <c r="J28" s="285" t="s">
        <v>424</v>
      </c>
      <c r="K28" s="285" t="s">
        <v>2424</v>
      </c>
      <c r="L28" s="286">
        <v>421903757165</v>
      </c>
      <c r="M28" s="285" t="s">
        <v>2425</v>
      </c>
      <c r="N28" s="285"/>
      <c r="O28" s="285"/>
      <c r="P28" s="285"/>
      <c r="Q28" s="213"/>
      <c r="R28" s="276"/>
    </row>
    <row r="29" spans="1:18" x14ac:dyDescent="0.2">
      <c r="A29" s="203" t="s">
        <v>2426</v>
      </c>
      <c r="B29" s="285" t="s">
        <v>2427</v>
      </c>
      <c r="C29" s="285" t="s">
        <v>2301</v>
      </c>
      <c r="D29" s="285" t="s">
        <v>2428</v>
      </c>
      <c r="E29" s="285" t="s">
        <v>2429</v>
      </c>
      <c r="F29" s="285" t="s">
        <v>2430</v>
      </c>
      <c r="G29" s="285" t="s">
        <v>2359</v>
      </c>
      <c r="H29" s="285" t="s">
        <v>2431</v>
      </c>
      <c r="I29" s="285" t="s">
        <v>2432</v>
      </c>
      <c r="J29" s="285" t="s">
        <v>2307</v>
      </c>
      <c r="K29" s="285" t="s">
        <v>2359</v>
      </c>
      <c r="L29" s="286" t="s">
        <v>2359</v>
      </c>
      <c r="M29" s="285" t="s">
        <v>2359</v>
      </c>
      <c r="N29" s="285"/>
      <c r="O29" s="285"/>
      <c r="P29" s="285"/>
      <c r="Q29" s="213"/>
      <c r="R29" s="276" t="str">
        <f t="shared" si="0"/>
        <v>52798721</v>
      </c>
    </row>
    <row r="30" spans="1:18" ht="12.75" x14ac:dyDescent="0.2">
      <c r="A30" s="198" t="s">
        <v>1707</v>
      </c>
      <c r="B30" s="199" t="s">
        <v>1708</v>
      </c>
      <c r="C30" s="200" t="s">
        <v>422</v>
      </c>
      <c r="D30" s="199" t="s">
        <v>1709</v>
      </c>
      <c r="E30" s="199" t="s">
        <v>1710</v>
      </c>
      <c r="F30" s="199" t="s">
        <v>1711</v>
      </c>
      <c r="G30" s="265" t="s">
        <v>1712</v>
      </c>
      <c r="H30" s="312"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2"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5" t="s">
        <v>2436</v>
      </c>
      <c r="C34" s="285" t="s">
        <v>422</v>
      </c>
      <c r="D34" s="285" t="s">
        <v>2437</v>
      </c>
      <c r="E34" s="285" t="s">
        <v>2438</v>
      </c>
      <c r="F34" s="285" t="s">
        <v>2439</v>
      </c>
      <c r="G34" s="285" t="s">
        <v>2440</v>
      </c>
      <c r="H34" s="285" t="s">
        <v>2441</v>
      </c>
      <c r="I34" s="285" t="s">
        <v>2442</v>
      </c>
      <c r="J34" s="285" t="s">
        <v>508</v>
      </c>
      <c r="K34" s="285" t="s">
        <v>2442</v>
      </c>
      <c r="L34" s="286">
        <v>421904481001</v>
      </c>
      <c r="M34" s="285" t="s">
        <v>2443</v>
      </c>
      <c r="N34" s="285"/>
      <c r="O34" s="285"/>
      <c r="P34" s="285"/>
      <c r="Q34" s="213"/>
      <c r="R34" s="276" t="str">
        <f t="shared" si="0"/>
        <v>42024536</v>
      </c>
    </row>
    <row r="35" spans="1:18" x14ac:dyDescent="0.2">
      <c r="A35" s="203" t="s">
        <v>1739</v>
      </c>
      <c r="B35" s="285" t="s">
        <v>1740</v>
      </c>
      <c r="C35" s="285" t="s">
        <v>422</v>
      </c>
      <c r="D35" s="285" t="s">
        <v>1741</v>
      </c>
      <c r="E35" s="285" t="s">
        <v>433</v>
      </c>
      <c r="F35" s="285" t="s">
        <v>434</v>
      </c>
      <c r="G35" s="285" t="s">
        <v>1742</v>
      </c>
      <c r="H35" s="285" t="s">
        <v>1743</v>
      </c>
      <c r="I35" s="285" t="s">
        <v>1744</v>
      </c>
      <c r="J35" s="285" t="s">
        <v>1745</v>
      </c>
      <c r="K35" s="285" t="s">
        <v>1744</v>
      </c>
      <c r="L35" s="286">
        <v>421903655253</v>
      </c>
      <c r="M35" s="285" t="s">
        <v>1746</v>
      </c>
      <c r="N35" s="285"/>
      <c r="O35" s="285"/>
      <c r="P35" s="285"/>
      <c r="Q35" s="213"/>
      <c r="R35" s="276" t="str">
        <f t="shared" si="0"/>
        <v>51285193</v>
      </c>
    </row>
    <row r="36" spans="1:18" x14ac:dyDescent="0.2">
      <c r="A36" s="203" t="s">
        <v>2444</v>
      </c>
      <c r="B36" s="285" t="s">
        <v>2445</v>
      </c>
      <c r="C36" s="285" t="s">
        <v>422</v>
      </c>
      <c r="D36" s="285" t="s">
        <v>2446</v>
      </c>
      <c r="E36" s="285" t="s">
        <v>433</v>
      </c>
      <c r="F36" s="285" t="s">
        <v>434</v>
      </c>
      <c r="G36" s="285" t="s">
        <v>2447</v>
      </c>
      <c r="H36" s="285" t="s">
        <v>2448</v>
      </c>
      <c r="I36" s="285" t="s">
        <v>2449</v>
      </c>
      <c r="J36" s="285" t="s">
        <v>424</v>
      </c>
      <c r="K36" s="285" t="s">
        <v>2449</v>
      </c>
      <c r="L36" s="286">
        <v>421908828982</v>
      </c>
      <c r="M36" s="285" t="s">
        <v>2450</v>
      </c>
      <c r="N36" s="285"/>
      <c r="O36" s="285"/>
      <c r="P36" s="285"/>
      <c r="Q36" s="213"/>
      <c r="R36" s="276" t="str">
        <f t="shared" si="0"/>
        <v>42103479</v>
      </c>
    </row>
    <row r="37" spans="1:18" x14ac:dyDescent="0.2">
      <c r="A37" s="203" t="s">
        <v>2451</v>
      </c>
      <c r="B37" s="285" t="s">
        <v>2452</v>
      </c>
      <c r="C37" s="285" t="s">
        <v>2301</v>
      </c>
      <c r="D37" s="285" t="s">
        <v>2453</v>
      </c>
      <c r="E37" s="285" t="s">
        <v>2454</v>
      </c>
      <c r="F37" s="285" t="s">
        <v>2455</v>
      </c>
      <c r="G37" s="285" t="s">
        <v>2456</v>
      </c>
      <c r="H37" s="285" t="s">
        <v>2457</v>
      </c>
      <c r="I37" s="285" t="s">
        <v>2458</v>
      </c>
      <c r="J37" s="285" t="s">
        <v>2459</v>
      </c>
      <c r="K37" s="285" t="s">
        <v>2458</v>
      </c>
      <c r="L37" s="286">
        <v>421903141567</v>
      </c>
      <c r="M37" s="285" t="s">
        <v>2460</v>
      </c>
      <c r="N37" s="285"/>
      <c r="O37" s="285"/>
      <c r="P37" s="285"/>
      <c r="Q37" s="213"/>
      <c r="R37" s="276" t="str">
        <f t="shared" si="0"/>
        <v>47210125</v>
      </c>
    </row>
    <row r="38" spans="1:18" ht="12.75" x14ac:dyDescent="0.2">
      <c r="A38" s="203" t="s">
        <v>1747</v>
      </c>
      <c r="B38" s="285" t="s">
        <v>1748</v>
      </c>
      <c r="C38" s="285" t="s">
        <v>422</v>
      </c>
      <c r="D38" s="285" t="s">
        <v>1749</v>
      </c>
      <c r="E38" s="285" t="s">
        <v>1750</v>
      </c>
      <c r="F38" s="285" t="s">
        <v>1751</v>
      </c>
      <c r="G38" s="313" t="s">
        <v>1752</v>
      </c>
      <c r="H38" s="285" t="s">
        <v>1753</v>
      </c>
      <c r="I38" s="285" t="s">
        <v>1754</v>
      </c>
      <c r="J38" s="285" t="s">
        <v>437</v>
      </c>
      <c r="K38" s="285" t="s">
        <v>1754</v>
      </c>
      <c r="L38" s="286">
        <v>421905262047</v>
      </c>
      <c r="M38" s="285" t="s">
        <v>1755</v>
      </c>
      <c r="N38" s="285"/>
      <c r="O38" s="285"/>
      <c r="P38" s="285"/>
      <c r="Q38" s="213"/>
      <c r="R38" s="276" t="str">
        <f t="shared" si="0"/>
        <v>42234425</v>
      </c>
    </row>
    <row r="39" spans="1:18" x14ac:dyDescent="0.2">
      <c r="A39" s="203" t="s">
        <v>2461</v>
      </c>
      <c r="B39" s="285" t="s">
        <v>2462</v>
      </c>
      <c r="C39" s="285" t="s">
        <v>422</v>
      </c>
      <c r="D39" s="285" t="s">
        <v>2463</v>
      </c>
      <c r="E39" s="285" t="s">
        <v>944</v>
      </c>
      <c r="F39" s="285" t="s">
        <v>945</v>
      </c>
      <c r="G39" s="285" t="s">
        <v>2464</v>
      </c>
      <c r="H39" s="285" t="s">
        <v>2465</v>
      </c>
      <c r="I39" s="285" t="s">
        <v>2466</v>
      </c>
      <c r="J39" s="285" t="s">
        <v>424</v>
      </c>
      <c r="K39" s="285" t="s">
        <v>2466</v>
      </c>
      <c r="L39" s="286">
        <v>421907672006</v>
      </c>
      <c r="M39" s="285" t="s">
        <v>2467</v>
      </c>
      <c r="N39" s="285"/>
      <c r="O39" s="285"/>
      <c r="P39" s="285"/>
      <c r="Q39" s="213"/>
      <c r="R39" s="276" t="str">
        <f t="shared" si="0"/>
        <v>14222230</v>
      </c>
    </row>
    <row r="40" spans="1:18" x14ac:dyDescent="0.2">
      <c r="A40" s="203" t="s">
        <v>1756</v>
      </c>
      <c r="B40" s="285" t="s">
        <v>1757</v>
      </c>
      <c r="C40" s="285" t="s">
        <v>422</v>
      </c>
      <c r="D40" s="285" t="s">
        <v>1758</v>
      </c>
      <c r="E40" s="285" t="s">
        <v>1759</v>
      </c>
      <c r="F40" s="285" t="s">
        <v>1760</v>
      </c>
      <c r="G40" s="285" t="s">
        <v>1761</v>
      </c>
      <c r="H40" s="285" t="s">
        <v>1762</v>
      </c>
      <c r="I40" s="285" t="s">
        <v>1763</v>
      </c>
      <c r="J40" s="285" t="s">
        <v>424</v>
      </c>
      <c r="K40" s="285" t="s">
        <v>1763</v>
      </c>
      <c r="L40" s="286">
        <v>421915178155</v>
      </c>
      <c r="M40" s="285" t="s">
        <v>1764</v>
      </c>
      <c r="N40" s="285"/>
      <c r="O40" s="285"/>
      <c r="P40" s="285"/>
      <c r="Q40" s="213"/>
      <c r="R40" s="276" t="str">
        <f t="shared" si="0"/>
        <v>00609153</v>
      </c>
    </row>
    <row r="41" spans="1:18" x14ac:dyDescent="0.2">
      <c r="A41" s="203" t="s">
        <v>2468</v>
      </c>
      <c r="B41" s="285" t="s">
        <v>2469</v>
      </c>
      <c r="C41" s="285" t="s">
        <v>422</v>
      </c>
      <c r="D41" s="285" t="s">
        <v>2470</v>
      </c>
      <c r="E41" s="285" t="s">
        <v>2471</v>
      </c>
      <c r="F41" s="285" t="s">
        <v>2472</v>
      </c>
      <c r="G41" s="285" t="s">
        <v>2473</v>
      </c>
      <c r="H41" s="285" t="s">
        <v>2474</v>
      </c>
      <c r="I41" s="285" t="s">
        <v>2475</v>
      </c>
      <c r="J41" s="285" t="s">
        <v>424</v>
      </c>
      <c r="K41" s="285" t="s">
        <v>2476</v>
      </c>
      <c r="L41" s="286">
        <v>421903623498</v>
      </c>
      <c r="M41" s="285" t="s">
        <v>2477</v>
      </c>
      <c r="N41" s="285"/>
      <c r="O41" s="285"/>
      <c r="P41" s="285"/>
      <c r="Q41" s="213"/>
      <c r="R41" s="276" t="str">
        <f t="shared" si="0"/>
        <v>35533099</v>
      </c>
    </row>
    <row r="42" spans="1:18" x14ac:dyDescent="0.2">
      <c r="A42" s="203" t="s">
        <v>2478</v>
      </c>
      <c r="B42" s="285" t="s">
        <v>2479</v>
      </c>
      <c r="C42" s="285" t="s">
        <v>422</v>
      </c>
      <c r="D42" s="285" t="s">
        <v>2480</v>
      </c>
      <c r="E42" s="285" t="s">
        <v>807</v>
      </c>
      <c r="F42" s="285" t="s">
        <v>808</v>
      </c>
      <c r="G42" s="285" t="s">
        <v>2481</v>
      </c>
      <c r="H42" s="285" t="s">
        <v>2482</v>
      </c>
      <c r="I42" s="285" t="s">
        <v>2483</v>
      </c>
      <c r="J42" s="285" t="s">
        <v>424</v>
      </c>
      <c r="K42" s="285" t="s">
        <v>2483</v>
      </c>
      <c r="L42" s="286">
        <v>421907450644</v>
      </c>
      <c r="M42" s="285" t="s">
        <v>2484</v>
      </c>
      <c r="N42" s="285"/>
      <c r="O42" s="285"/>
      <c r="P42" s="285"/>
      <c r="Q42" s="213"/>
      <c r="R42" s="276" t="str">
        <f t="shared" si="0"/>
        <v>42074355</v>
      </c>
    </row>
    <row r="43" spans="1:18" x14ac:dyDescent="0.2">
      <c r="A43" s="203" t="s">
        <v>2485</v>
      </c>
      <c r="B43" s="285" t="s">
        <v>2486</v>
      </c>
      <c r="C43" s="285" t="s">
        <v>422</v>
      </c>
      <c r="D43" s="285" t="s">
        <v>2487</v>
      </c>
      <c r="E43" s="285" t="s">
        <v>433</v>
      </c>
      <c r="F43" s="285" t="s">
        <v>432</v>
      </c>
      <c r="G43" s="285" t="s">
        <v>2488</v>
      </c>
      <c r="H43" s="285" t="s">
        <v>2489</v>
      </c>
      <c r="I43" s="285" t="s">
        <v>2490</v>
      </c>
      <c r="J43" s="285" t="s">
        <v>424</v>
      </c>
      <c r="K43" s="285" t="s">
        <v>2490</v>
      </c>
      <c r="L43" s="286">
        <v>421905321899</v>
      </c>
      <c r="M43" s="285" t="s">
        <v>2491</v>
      </c>
      <c r="N43" s="285"/>
      <c r="O43" s="285"/>
      <c r="P43" s="285"/>
      <c r="Q43" s="213"/>
      <c r="R43" s="276" t="str">
        <f t="shared" si="0"/>
        <v>35545127</v>
      </c>
    </row>
    <row r="44" spans="1:18" x14ac:dyDescent="0.2">
      <c r="A44" s="203" t="s">
        <v>2492</v>
      </c>
      <c r="B44" s="285" t="s">
        <v>2493</v>
      </c>
      <c r="C44" s="285" t="s">
        <v>422</v>
      </c>
      <c r="D44" s="285" t="s">
        <v>2494</v>
      </c>
      <c r="E44" s="285" t="s">
        <v>435</v>
      </c>
      <c r="F44" s="285" t="s">
        <v>493</v>
      </c>
      <c r="G44" s="285" t="s">
        <v>2495</v>
      </c>
      <c r="H44" s="285" t="s">
        <v>2496</v>
      </c>
      <c r="I44" s="285" t="s">
        <v>2497</v>
      </c>
      <c r="J44" s="285" t="s">
        <v>424</v>
      </c>
      <c r="K44" s="285" t="s">
        <v>2497</v>
      </c>
      <c r="L44" s="286">
        <v>421907778064</v>
      </c>
      <c r="M44" s="285" t="s">
        <v>2498</v>
      </c>
      <c r="N44" s="285"/>
      <c r="O44" s="285"/>
      <c r="P44" s="285"/>
      <c r="Q44" s="213"/>
      <c r="R44" s="276" t="str">
        <f t="shared" si="0"/>
        <v>36130605</v>
      </c>
    </row>
    <row r="45" spans="1:18" x14ac:dyDescent="0.2">
      <c r="A45" s="203" t="s">
        <v>2499</v>
      </c>
      <c r="B45" s="285" t="s">
        <v>2500</v>
      </c>
      <c r="C45" s="285" t="s">
        <v>422</v>
      </c>
      <c r="D45" s="285" t="s">
        <v>2501</v>
      </c>
      <c r="E45" s="285" t="s">
        <v>1710</v>
      </c>
      <c r="F45" s="285" t="s">
        <v>724</v>
      </c>
      <c r="G45" s="285" t="s">
        <v>2502</v>
      </c>
      <c r="H45" s="285" t="s">
        <v>2503</v>
      </c>
      <c r="I45" s="285" t="s">
        <v>2504</v>
      </c>
      <c r="J45" s="285" t="s">
        <v>424</v>
      </c>
      <c r="K45" s="285" t="s">
        <v>2504</v>
      </c>
      <c r="L45" s="286">
        <v>421948900425</v>
      </c>
      <c r="M45" s="285" t="s">
        <v>2505</v>
      </c>
      <c r="N45" s="285"/>
      <c r="O45" s="285"/>
      <c r="P45" s="285"/>
      <c r="Q45" s="213"/>
      <c r="R45" s="276" t="str">
        <f t="shared" si="0"/>
        <v>30230152</v>
      </c>
    </row>
    <row r="46" spans="1:18" x14ac:dyDescent="0.2">
      <c r="A46" s="203" t="s">
        <v>2506</v>
      </c>
      <c r="B46" s="285" t="s">
        <v>2507</v>
      </c>
      <c r="C46" s="285" t="s">
        <v>422</v>
      </c>
      <c r="D46" s="285" t="s">
        <v>2508</v>
      </c>
      <c r="E46" s="285" t="s">
        <v>1759</v>
      </c>
      <c r="F46" s="285" t="s">
        <v>1760</v>
      </c>
      <c r="G46" s="285" t="s">
        <v>2509</v>
      </c>
      <c r="H46" s="285" t="s">
        <v>2510</v>
      </c>
      <c r="I46" s="285" t="s">
        <v>2511</v>
      </c>
      <c r="J46" s="285" t="s">
        <v>426</v>
      </c>
      <c r="K46" s="285" t="s">
        <v>2511</v>
      </c>
      <c r="L46" s="286">
        <v>421948022784</v>
      </c>
      <c r="M46" s="285" t="s">
        <v>2512</v>
      </c>
      <c r="N46" s="285"/>
      <c r="O46" s="285"/>
      <c r="P46" s="285"/>
      <c r="Q46" s="213"/>
      <c r="R46" s="276"/>
    </row>
    <row r="47" spans="1:18" x14ac:dyDescent="0.2">
      <c r="A47" s="203" t="s">
        <v>1765</v>
      </c>
      <c r="B47" s="285" t="s">
        <v>1766</v>
      </c>
      <c r="C47" s="285" t="s">
        <v>422</v>
      </c>
      <c r="D47" s="285" t="s">
        <v>2513</v>
      </c>
      <c r="E47" s="285" t="s">
        <v>1767</v>
      </c>
      <c r="F47" s="285" t="s">
        <v>1768</v>
      </c>
      <c r="G47" s="285" t="s">
        <v>2514</v>
      </c>
      <c r="H47" s="285" t="s">
        <v>2981</v>
      </c>
      <c r="I47" s="285" t="s">
        <v>1769</v>
      </c>
      <c r="J47" s="285" t="s">
        <v>424</v>
      </c>
      <c r="K47" s="285" t="s">
        <v>2982</v>
      </c>
      <c r="L47" s="286">
        <v>421905811054</v>
      </c>
      <c r="M47" s="285" t="s">
        <v>2515</v>
      </c>
      <c r="N47" s="285"/>
      <c r="O47" s="285"/>
      <c r="P47" s="285"/>
      <c r="Q47" s="213"/>
      <c r="R47" s="276" t="str">
        <f t="shared" si="0"/>
        <v>45011893</v>
      </c>
    </row>
    <row r="48" spans="1:18" x14ac:dyDescent="0.2">
      <c r="A48" s="203" t="s">
        <v>2516</v>
      </c>
      <c r="B48" s="285" t="s">
        <v>2517</v>
      </c>
      <c r="C48" s="285" t="s">
        <v>422</v>
      </c>
      <c r="D48" s="285" t="s">
        <v>2518</v>
      </c>
      <c r="E48" s="285" t="s">
        <v>429</v>
      </c>
      <c r="F48" s="285" t="s">
        <v>2519</v>
      </c>
      <c r="G48" s="285" t="s">
        <v>2520</v>
      </c>
      <c r="H48" s="285" t="s">
        <v>2521</v>
      </c>
      <c r="I48" s="285" t="s">
        <v>2522</v>
      </c>
      <c r="J48" s="285" t="s">
        <v>2523</v>
      </c>
      <c r="K48" s="285" t="s">
        <v>2522</v>
      </c>
      <c r="L48" s="286">
        <v>421905790638</v>
      </c>
      <c r="M48" s="285" t="s">
        <v>2524</v>
      </c>
      <c r="N48" s="285"/>
      <c r="O48" s="285"/>
      <c r="P48" s="285"/>
      <c r="Q48" s="213"/>
      <c r="R48" s="276" t="str">
        <f t="shared" si="0"/>
        <v>36071498</v>
      </c>
    </row>
    <row r="49" spans="1:18" x14ac:dyDescent="0.2">
      <c r="A49" s="203" t="s">
        <v>1770</v>
      </c>
      <c r="B49" s="285" t="s">
        <v>1771</v>
      </c>
      <c r="C49" s="285" t="s">
        <v>422</v>
      </c>
      <c r="D49" s="285" t="s">
        <v>1741</v>
      </c>
      <c r="E49" s="285" t="s">
        <v>433</v>
      </c>
      <c r="F49" s="285" t="s">
        <v>434</v>
      </c>
      <c r="G49" s="285" t="s">
        <v>1772</v>
      </c>
      <c r="H49" s="285" t="s">
        <v>1773</v>
      </c>
      <c r="I49" s="285" t="s">
        <v>1774</v>
      </c>
      <c r="J49" s="285" t="s">
        <v>424</v>
      </c>
      <c r="K49" s="285" t="s">
        <v>1774</v>
      </c>
      <c r="L49" s="286">
        <v>421915872938</v>
      </c>
      <c r="M49" s="285" t="s">
        <v>1775</v>
      </c>
      <c r="N49" s="285"/>
      <c r="O49" s="285"/>
      <c r="P49" s="285"/>
      <c r="Q49" s="213"/>
      <c r="R49" s="276" t="str">
        <f t="shared" si="0"/>
        <v>51565153</v>
      </c>
    </row>
    <row r="50" spans="1:18" ht="12.75" x14ac:dyDescent="0.2">
      <c r="A50" s="203" t="s">
        <v>1776</v>
      </c>
      <c r="B50" s="285" t="s">
        <v>1777</v>
      </c>
      <c r="C50" s="285" t="s">
        <v>422</v>
      </c>
      <c r="D50" s="285" t="s">
        <v>1778</v>
      </c>
      <c r="E50" s="285" t="s">
        <v>430</v>
      </c>
      <c r="F50" s="285" t="s">
        <v>1779</v>
      </c>
      <c r="G50" s="313" t="s">
        <v>1780</v>
      </c>
      <c r="H50" s="285" t="s">
        <v>1781</v>
      </c>
      <c r="I50" s="285" t="s">
        <v>1782</v>
      </c>
      <c r="J50" s="285" t="s">
        <v>424</v>
      </c>
      <c r="K50" s="285" t="s">
        <v>1782</v>
      </c>
      <c r="L50" s="286">
        <v>421904457419</v>
      </c>
      <c r="M50" s="285" t="s">
        <v>1783</v>
      </c>
      <c r="N50" s="285"/>
      <c r="O50" s="285"/>
      <c r="P50" s="285"/>
      <c r="Q50" s="213"/>
      <c r="R50" s="276" t="str">
        <f t="shared" si="0"/>
        <v>31940803</v>
      </c>
    </row>
    <row r="51" spans="1:18" ht="12.75" x14ac:dyDescent="0.2">
      <c r="A51" s="203" t="s">
        <v>1784</v>
      </c>
      <c r="B51" s="285" t="s">
        <v>1785</v>
      </c>
      <c r="C51" s="285" t="s">
        <v>422</v>
      </c>
      <c r="D51" s="285" t="s">
        <v>1786</v>
      </c>
      <c r="E51" s="285" t="s">
        <v>1767</v>
      </c>
      <c r="F51" s="285" t="s">
        <v>1787</v>
      </c>
      <c r="G51" s="313" t="s">
        <v>1788</v>
      </c>
      <c r="H51" s="285" t="s">
        <v>1789</v>
      </c>
      <c r="I51" s="285" t="s">
        <v>1790</v>
      </c>
      <c r="J51" s="285" t="s">
        <v>424</v>
      </c>
      <c r="K51" s="285" t="s">
        <v>1790</v>
      </c>
      <c r="L51" s="286">
        <v>421908119697</v>
      </c>
      <c r="M51" s="285" t="s">
        <v>1791</v>
      </c>
      <c r="N51" s="285"/>
      <c r="O51" s="285"/>
      <c r="P51" s="285"/>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5" t="s">
        <v>2526</v>
      </c>
      <c r="C53" s="285" t="s">
        <v>422</v>
      </c>
      <c r="D53" s="285" t="s">
        <v>2527</v>
      </c>
      <c r="E53" s="285" t="s">
        <v>433</v>
      </c>
      <c r="F53" s="285" t="s">
        <v>434</v>
      </c>
      <c r="G53" s="285" t="s">
        <v>2528</v>
      </c>
      <c r="H53" s="285" t="s">
        <v>2529</v>
      </c>
      <c r="I53" s="285" t="s">
        <v>2530</v>
      </c>
      <c r="J53" s="285" t="s">
        <v>424</v>
      </c>
      <c r="K53" s="285" t="s">
        <v>2530</v>
      </c>
      <c r="L53" s="286">
        <v>421908744859</v>
      </c>
      <c r="M53" s="285" t="s">
        <v>2531</v>
      </c>
      <c r="N53" s="285"/>
      <c r="O53" s="285"/>
      <c r="P53" s="285"/>
      <c r="Q53" s="213"/>
      <c r="R53" s="276" t="str">
        <f t="shared" si="0"/>
        <v>42329809</v>
      </c>
    </row>
    <row r="54" spans="1:18" x14ac:dyDescent="0.2">
      <c r="A54" s="203" t="s">
        <v>2532</v>
      </c>
      <c r="B54" s="285" t="s">
        <v>2533</v>
      </c>
      <c r="C54" s="285" t="s">
        <v>422</v>
      </c>
      <c r="D54" s="285" t="s">
        <v>2534</v>
      </c>
      <c r="E54" s="285" t="s">
        <v>429</v>
      </c>
      <c r="F54" s="285" t="s">
        <v>2535</v>
      </c>
      <c r="G54" s="285" t="s">
        <v>2536</v>
      </c>
      <c r="H54" s="285" t="s">
        <v>2537</v>
      </c>
      <c r="I54" s="285" t="s">
        <v>2538</v>
      </c>
      <c r="J54" s="285" t="s">
        <v>424</v>
      </c>
      <c r="K54" s="285" t="s">
        <v>2538</v>
      </c>
      <c r="L54" s="286">
        <v>421902299675</v>
      </c>
      <c r="M54" s="285" t="s">
        <v>2539</v>
      </c>
      <c r="N54" s="285"/>
      <c r="O54" s="285"/>
      <c r="P54" s="285"/>
      <c r="Q54" s="213"/>
      <c r="R54" s="276" t="str">
        <f t="shared" si="0"/>
        <v>30857791</v>
      </c>
    </row>
    <row r="55" spans="1:18" x14ac:dyDescent="0.2">
      <c r="A55" s="203" t="s">
        <v>2540</v>
      </c>
      <c r="B55" s="285" t="s">
        <v>2541</v>
      </c>
      <c r="C55" s="285" t="s">
        <v>422</v>
      </c>
      <c r="D55" s="285" t="s">
        <v>1727</v>
      </c>
      <c r="E55" s="285" t="s">
        <v>2542</v>
      </c>
      <c r="F55" s="285" t="s">
        <v>816</v>
      </c>
      <c r="G55" s="285" t="s">
        <v>2543</v>
      </c>
      <c r="H55" s="285" t="s">
        <v>2544</v>
      </c>
      <c r="I55" s="285" t="s">
        <v>2545</v>
      </c>
      <c r="J55" s="285" t="s">
        <v>2523</v>
      </c>
      <c r="K55" s="285" t="s">
        <v>2546</v>
      </c>
      <c r="L55" s="286">
        <v>421911970887</v>
      </c>
      <c r="M55" s="285" t="s">
        <v>2547</v>
      </c>
      <c r="N55" s="285"/>
      <c r="O55" s="285"/>
      <c r="P55" s="285"/>
      <c r="Q55" s="213"/>
      <c r="R55" s="276" t="str">
        <f t="shared" si="0"/>
        <v>35987901</v>
      </c>
    </row>
    <row r="56" spans="1:18" x14ac:dyDescent="0.2">
      <c r="A56" s="203" t="s">
        <v>2548</v>
      </c>
      <c r="B56" s="285" t="s">
        <v>2549</v>
      </c>
      <c r="C56" s="285" t="s">
        <v>422</v>
      </c>
      <c r="D56" s="285" t="s">
        <v>2550</v>
      </c>
      <c r="E56" s="285" t="s">
        <v>2060</v>
      </c>
      <c r="F56" s="285" t="s">
        <v>2061</v>
      </c>
      <c r="G56" s="285" t="s">
        <v>2551</v>
      </c>
      <c r="H56" s="285" t="s">
        <v>2552</v>
      </c>
      <c r="I56" s="285" t="s">
        <v>2553</v>
      </c>
      <c r="J56" s="285" t="s">
        <v>424</v>
      </c>
      <c r="K56" s="285"/>
      <c r="L56" s="286">
        <v>421902677720</v>
      </c>
      <c r="M56" s="285" t="s">
        <v>2554</v>
      </c>
      <c r="N56" s="285"/>
      <c r="O56" s="285"/>
      <c r="P56" s="285"/>
      <c r="Q56" s="213"/>
      <c r="R56" s="276" t="str">
        <f t="shared" si="0"/>
        <v>53942663</v>
      </c>
    </row>
    <row r="57" spans="1:18" x14ac:dyDescent="0.2">
      <c r="A57" s="203" t="s">
        <v>2555</v>
      </c>
      <c r="B57" s="285" t="s">
        <v>2556</v>
      </c>
      <c r="C57" s="285" t="s">
        <v>422</v>
      </c>
      <c r="D57" s="285" t="s">
        <v>2557</v>
      </c>
      <c r="E57" s="285" t="s">
        <v>2558</v>
      </c>
      <c r="F57" s="285" t="s">
        <v>2559</v>
      </c>
      <c r="G57" s="285" t="s">
        <v>2560</v>
      </c>
      <c r="H57" s="285" t="s">
        <v>2561</v>
      </c>
      <c r="I57" s="285" t="s">
        <v>2562</v>
      </c>
      <c r="J57" s="285" t="s">
        <v>508</v>
      </c>
      <c r="K57" s="285" t="s">
        <v>2562</v>
      </c>
      <c r="L57" s="286">
        <v>421905892677</v>
      </c>
      <c r="M57" s="285" t="s">
        <v>2563</v>
      </c>
      <c r="N57" s="285"/>
      <c r="O57" s="285"/>
      <c r="P57" s="285"/>
      <c r="Q57" s="213"/>
      <c r="R57" s="276" t="str">
        <f t="shared" si="0"/>
        <v>37951343</v>
      </c>
    </row>
    <row r="58" spans="1:18" x14ac:dyDescent="0.2">
      <c r="A58" s="203" t="s">
        <v>2564</v>
      </c>
      <c r="B58" s="285" t="s">
        <v>2565</v>
      </c>
      <c r="C58" s="285" t="s">
        <v>422</v>
      </c>
      <c r="D58" s="285" t="s">
        <v>2566</v>
      </c>
      <c r="E58" s="285" t="s">
        <v>429</v>
      </c>
      <c r="F58" s="285" t="s">
        <v>2567</v>
      </c>
      <c r="G58" s="285" t="s">
        <v>2568</v>
      </c>
      <c r="H58" s="285" t="s">
        <v>2569</v>
      </c>
      <c r="I58" s="285" t="s">
        <v>2570</v>
      </c>
      <c r="J58" s="285" t="s">
        <v>2523</v>
      </c>
      <c r="K58" s="285" t="s">
        <v>2571</v>
      </c>
      <c r="L58" s="286">
        <v>421905504131</v>
      </c>
      <c r="M58" s="285" t="s">
        <v>2572</v>
      </c>
      <c r="N58" s="285"/>
      <c r="O58" s="285"/>
      <c r="P58" s="285"/>
      <c r="Q58" s="213"/>
      <c r="R58" s="276" t="str">
        <f t="shared" si="0"/>
        <v>30847991</v>
      </c>
    </row>
    <row r="59" spans="1:18" x14ac:dyDescent="0.2">
      <c r="A59" s="203" t="s">
        <v>2573</v>
      </c>
      <c r="B59" s="285" t="s">
        <v>2574</v>
      </c>
      <c r="C59" s="285" t="s">
        <v>422</v>
      </c>
      <c r="D59" s="285" t="s">
        <v>2575</v>
      </c>
      <c r="E59" s="285" t="s">
        <v>2576</v>
      </c>
      <c r="F59" s="285" t="s">
        <v>2577</v>
      </c>
      <c r="G59" s="285" t="s">
        <v>2578</v>
      </c>
      <c r="H59" s="285" t="s">
        <v>2579</v>
      </c>
      <c r="I59" s="285" t="s">
        <v>2580</v>
      </c>
      <c r="J59" s="285" t="s">
        <v>424</v>
      </c>
      <c r="K59" s="285" t="s">
        <v>2580</v>
      </c>
      <c r="L59" s="286">
        <v>421948800954</v>
      </c>
      <c r="M59" s="285" t="s">
        <v>2581</v>
      </c>
      <c r="N59" s="285"/>
      <c r="O59" s="285"/>
      <c r="P59" s="285"/>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5" t="s">
        <v>1802</v>
      </c>
      <c r="C61" s="285" t="s">
        <v>422</v>
      </c>
      <c r="D61" s="285" t="s">
        <v>1803</v>
      </c>
      <c r="E61" s="285" t="s">
        <v>1804</v>
      </c>
      <c r="F61" s="285" t="s">
        <v>1805</v>
      </c>
      <c r="G61" s="285" t="s">
        <v>1806</v>
      </c>
      <c r="H61" s="285" t="s">
        <v>1807</v>
      </c>
      <c r="I61" s="285" t="s">
        <v>1808</v>
      </c>
      <c r="J61" s="285" t="s">
        <v>424</v>
      </c>
      <c r="K61" s="285" t="s">
        <v>1808</v>
      </c>
      <c r="L61" s="286">
        <v>421903175665</v>
      </c>
      <c r="M61" s="285" t="s">
        <v>1809</v>
      </c>
      <c r="N61" s="285"/>
      <c r="O61" s="285"/>
      <c r="P61" s="285"/>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5" t="s">
        <v>2583</v>
      </c>
      <c r="C63" s="285" t="s">
        <v>422</v>
      </c>
      <c r="D63" s="285" t="s">
        <v>2584</v>
      </c>
      <c r="E63" s="285" t="s">
        <v>2585</v>
      </c>
      <c r="F63" s="285" t="s">
        <v>317</v>
      </c>
      <c r="G63" s="285"/>
      <c r="H63" s="285" t="s">
        <v>2586</v>
      </c>
      <c r="I63" s="285" t="s">
        <v>2587</v>
      </c>
      <c r="J63" s="285" t="s">
        <v>424</v>
      </c>
      <c r="K63" s="285" t="s">
        <v>2587</v>
      </c>
      <c r="L63" s="286">
        <v>421907835443</v>
      </c>
      <c r="M63" s="285" t="s">
        <v>2588</v>
      </c>
      <c r="N63" s="285"/>
      <c r="O63" s="285"/>
      <c r="P63" s="285"/>
      <c r="Q63" s="213"/>
      <c r="R63" s="276" t="str">
        <f t="shared" si="0"/>
        <v>00689025</v>
      </c>
    </row>
    <row r="64" spans="1:18" x14ac:dyDescent="0.2">
      <c r="A64" s="203" t="s">
        <v>2589</v>
      </c>
      <c r="B64" s="285" t="s">
        <v>2590</v>
      </c>
      <c r="C64" s="285" t="s">
        <v>1717</v>
      </c>
      <c r="D64" s="285" t="s">
        <v>2591</v>
      </c>
      <c r="E64" s="285" t="s">
        <v>2592</v>
      </c>
      <c r="F64" s="285" t="s">
        <v>2593</v>
      </c>
      <c r="G64" s="285" t="s">
        <v>2594</v>
      </c>
      <c r="H64" s="285" t="s">
        <v>2595</v>
      </c>
      <c r="I64" s="285" t="s">
        <v>2596</v>
      </c>
      <c r="J64" s="285" t="s">
        <v>2597</v>
      </c>
      <c r="K64" s="285" t="s">
        <v>2596</v>
      </c>
      <c r="L64" s="286">
        <v>421911674673</v>
      </c>
      <c r="M64" s="285" t="s">
        <v>2598</v>
      </c>
      <c r="N64" s="285"/>
      <c r="O64" s="285"/>
      <c r="P64" s="285"/>
      <c r="Q64" s="213"/>
      <c r="R64" s="276" t="str">
        <f t="shared" si="0"/>
        <v>00313319</v>
      </c>
    </row>
    <row r="65" spans="1:18" x14ac:dyDescent="0.2">
      <c r="A65" s="203" t="s">
        <v>2599</v>
      </c>
      <c r="B65" s="285" t="s">
        <v>2600</v>
      </c>
      <c r="C65" s="285" t="s">
        <v>1717</v>
      </c>
      <c r="D65" s="285" t="s">
        <v>2601</v>
      </c>
      <c r="E65" s="285" t="s">
        <v>1895</v>
      </c>
      <c r="F65" s="285" t="s">
        <v>2602</v>
      </c>
      <c r="G65" s="285" t="s">
        <v>2603</v>
      </c>
      <c r="H65" s="285" t="s">
        <v>2604</v>
      </c>
      <c r="I65" s="285" t="s">
        <v>2605</v>
      </c>
      <c r="J65" s="285" t="s">
        <v>2597</v>
      </c>
      <c r="K65" s="285" t="s">
        <v>2605</v>
      </c>
      <c r="L65" s="286">
        <v>421527167202</v>
      </c>
      <c r="M65" s="285" t="s">
        <v>2606</v>
      </c>
      <c r="N65" s="285"/>
      <c r="O65" s="285"/>
      <c r="P65" s="285"/>
      <c r="Q65" s="213"/>
      <c r="R65" s="276" t="str">
        <f t="shared" si="0"/>
        <v>00326470</v>
      </c>
    </row>
    <row r="66" spans="1:18" x14ac:dyDescent="0.2">
      <c r="A66" s="203" t="s">
        <v>2607</v>
      </c>
      <c r="B66" s="285" t="s">
        <v>2608</v>
      </c>
      <c r="C66" s="285" t="s">
        <v>1717</v>
      </c>
      <c r="D66" s="285" t="s">
        <v>2609</v>
      </c>
      <c r="E66" s="285" t="s">
        <v>2610</v>
      </c>
      <c r="F66" s="285" t="s">
        <v>2611</v>
      </c>
      <c r="G66" s="285" t="s">
        <v>2612</v>
      </c>
      <c r="H66" s="285" t="s">
        <v>2613</v>
      </c>
      <c r="I66" s="285" t="s">
        <v>2614</v>
      </c>
      <c r="J66" s="285" t="s">
        <v>2597</v>
      </c>
      <c r="K66" s="285" t="s">
        <v>2614</v>
      </c>
      <c r="L66" s="286">
        <v>421362851307</v>
      </c>
      <c r="M66" s="285" t="s">
        <v>2615</v>
      </c>
      <c r="N66" s="285"/>
      <c r="O66" s="285"/>
      <c r="P66" s="285"/>
      <c r="Q66" s="213"/>
      <c r="R66" s="276" t="str">
        <f t="shared" si="0"/>
        <v>00309303</v>
      </c>
    </row>
    <row r="67" spans="1:18" x14ac:dyDescent="0.2">
      <c r="A67" s="203" t="s">
        <v>2616</v>
      </c>
      <c r="B67" s="285" t="s">
        <v>2617</v>
      </c>
      <c r="C67" s="285" t="s">
        <v>422</v>
      </c>
      <c r="D67" s="285" t="s">
        <v>2618</v>
      </c>
      <c r="E67" s="285" t="s">
        <v>2619</v>
      </c>
      <c r="F67" s="285" t="s">
        <v>2620</v>
      </c>
      <c r="G67" s="285" t="s">
        <v>2621</v>
      </c>
      <c r="H67" s="285" t="s">
        <v>2622</v>
      </c>
      <c r="I67" s="285" t="s">
        <v>2623</v>
      </c>
      <c r="J67" s="285" t="s">
        <v>2624</v>
      </c>
      <c r="K67" s="285" t="s">
        <v>2623</v>
      </c>
      <c r="L67" s="286">
        <v>421903882441</v>
      </c>
      <c r="M67" s="285" t="s">
        <v>2625</v>
      </c>
      <c r="N67" s="285"/>
      <c r="O67" s="285"/>
      <c r="P67" s="285"/>
      <c r="Q67" s="213"/>
      <c r="R67" s="276" t="str">
        <f t="shared" si="0"/>
        <v>42375177</v>
      </c>
    </row>
    <row r="68" spans="1:18" x14ac:dyDescent="0.2">
      <c r="A68" s="203" t="s">
        <v>2626</v>
      </c>
      <c r="B68" s="285" t="s">
        <v>2627</v>
      </c>
      <c r="C68" s="285" t="s">
        <v>422</v>
      </c>
      <c r="D68" s="285" t="s">
        <v>2628</v>
      </c>
      <c r="E68" s="285" t="s">
        <v>429</v>
      </c>
      <c r="F68" s="285" t="s">
        <v>621</v>
      </c>
      <c r="G68" s="285" t="s">
        <v>2629</v>
      </c>
      <c r="H68" s="285" t="s">
        <v>2630</v>
      </c>
      <c r="I68" s="285" t="s">
        <v>2631</v>
      </c>
      <c r="J68" s="285" t="s">
        <v>424</v>
      </c>
      <c r="K68" s="285" t="s">
        <v>2631</v>
      </c>
      <c r="L68" s="286">
        <v>421904566528</v>
      </c>
      <c r="M68" s="285" t="s">
        <v>2359</v>
      </c>
      <c r="N68" s="285"/>
      <c r="O68" s="285"/>
      <c r="P68" s="285"/>
      <c r="Q68" s="213"/>
      <c r="R68" s="276" t="str">
        <f t="shared" si="0"/>
        <v>42253284</v>
      </c>
    </row>
    <row r="69" spans="1:18" ht="12.75" x14ac:dyDescent="0.2">
      <c r="A69" s="203" t="s">
        <v>1812</v>
      </c>
      <c r="B69" s="285" t="s">
        <v>1813</v>
      </c>
      <c r="C69" s="285" t="s">
        <v>422</v>
      </c>
      <c r="D69" s="285" t="s">
        <v>1814</v>
      </c>
      <c r="E69" s="285" t="s">
        <v>435</v>
      </c>
      <c r="F69" s="285" t="s">
        <v>493</v>
      </c>
      <c r="G69" s="313" t="s">
        <v>1815</v>
      </c>
      <c r="H69" s="285" t="s">
        <v>1816</v>
      </c>
      <c r="I69" s="285" t="s">
        <v>1817</v>
      </c>
      <c r="J69" s="285" t="s">
        <v>1818</v>
      </c>
      <c r="K69" s="285" t="s">
        <v>1819</v>
      </c>
      <c r="L69" s="286">
        <v>421917659092</v>
      </c>
      <c r="M69" s="285" t="s">
        <v>1820</v>
      </c>
      <c r="N69" s="285"/>
      <c r="O69" s="285"/>
      <c r="P69" s="285"/>
      <c r="Q69" s="213"/>
      <c r="R69" s="276" t="str">
        <f t="shared" si="0"/>
        <v>35994134</v>
      </c>
    </row>
    <row r="70" spans="1:18" x14ac:dyDescent="0.2">
      <c r="A70" s="203" t="s">
        <v>2632</v>
      </c>
      <c r="B70" s="285" t="s">
        <v>2633</v>
      </c>
      <c r="C70" s="285" t="s">
        <v>422</v>
      </c>
      <c r="D70" s="285" t="s">
        <v>2634</v>
      </c>
      <c r="E70" s="285" t="s">
        <v>2635</v>
      </c>
      <c r="F70" s="285" t="s">
        <v>2636</v>
      </c>
      <c r="G70" s="285" t="s">
        <v>2637</v>
      </c>
      <c r="H70" s="285" t="s">
        <v>2638</v>
      </c>
      <c r="I70" s="285" t="s">
        <v>2639</v>
      </c>
      <c r="J70" s="285" t="s">
        <v>2523</v>
      </c>
      <c r="K70" s="285" t="s">
        <v>2639</v>
      </c>
      <c r="L70" s="286">
        <v>421905567307</v>
      </c>
      <c r="M70" s="285" t="s">
        <v>2640</v>
      </c>
      <c r="N70" s="285"/>
      <c r="O70" s="285"/>
      <c r="P70" s="285"/>
      <c r="Q70" s="213"/>
      <c r="R70" s="276"/>
    </row>
    <row r="71" spans="1:18" x14ac:dyDescent="0.2">
      <c r="A71" s="203" t="s">
        <v>2641</v>
      </c>
      <c r="B71" s="285" t="s">
        <v>2642</v>
      </c>
      <c r="C71" s="285" t="s">
        <v>2301</v>
      </c>
      <c r="D71" s="285" t="s">
        <v>2643</v>
      </c>
      <c r="E71" s="285" t="s">
        <v>2266</v>
      </c>
      <c r="F71" s="285" t="s">
        <v>2267</v>
      </c>
      <c r="G71" s="285" t="s">
        <v>2644</v>
      </c>
      <c r="H71" s="285" t="s">
        <v>2645</v>
      </c>
      <c r="I71" s="285" t="s">
        <v>2646</v>
      </c>
      <c r="J71" s="285" t="s">
        <v>2307</v>
      </c>
      <c r="K71" s="285" t="s">
        <v>2359</v>
      </c>
      <c r="L71" s="286" t="s">
        <v>2359</v>
      </c>
      <c r="M71" s="285" t="s">
        <v>2359</v>
      </c>
      <c r="N71" s="285"/>
      <c r="O71" s="285"/>
      <c r="P71" s="285"/>
      <c r="Q71" s="213"/>
      <c r="R71" s="276" t="str">
        <f t="shared" si="0"/>
        <v>36332500</v>
      </c>
    </row>
    <row r="72" spans="1:18" x14ac:dyDescent="0.2">
      <c r="A72" s="203" t="s">
        <v>2647</v>
      </c>
      <c r="B72" s="285" t="s">
        <v>2648</v>
      </c>
      <c r="C72" s="285" t="s">
        <v>422</v>
      </c>
      <c r="D72" s="285" t="s">
        <v>2649</v>
      </c>
      <c r="E72" s="285" t="s">
        <v>2650</v>
      </c>
      <c r="F72" s="285" t="s">
        <v>2651</v>
      </c>
      <c r="G72" s="285" t="s">
        <v>2652</v>
      </c>
      <c r="H72" s="285" t="s">
        <v>2653</v>
      </c>
      <c r="I72" s="285" t="s">
        <v>2654</v>
      </c>
      <c r="J72" s="285" t="s">
        <v>424</v>
      </c>
      <c r="K72" s="285" t="s">
        <v>2654</v>
      </c>
      <c r="L72" s="286">
        <v>421905656180</v>
      </c>
      <c r="M72" s="285" t="s">
        <v>2359</v>
      </c>
      <c r="N72" s="285"/>
      <c r="O72" s="285"/>
      <c r="P72" s="285"/>
      <c r="Q72" s="213"/>
      <c r="R72" s="276" t="str">
        <f t="shared" si="0"/>
        <v>37832743</v>
      </c>
    </row>
    <row r="73" spans="1:18" x14ac:dyDescent="0.2">
      <c r="A73" s="203" t="s">
        <v>2655</v>
      </c>
      <c r="B73" s="285" t="s">
        <v>2656</v>
      </c>
      <c r="C73" s="285" t="s">
        <v>422</v>
      </c>
      <c r="D73" s="285" t="s">
        <v>2657</v>
      </c>
      <c r="E73" s="285" t="s">
        <v>423</v>
      </c>
      <c r="F73" s="285" t="s">
        <v>816</v>
      </c>
      <c r="G73" s="285" t="s">
        <v>2658</v>
      </c>
      <c r="H73" s="285" t="s">
        <v>2659</v>
      </c>
      <c r="I73" s="285" t="s">
        <v>2660</v>
      </c>
      <c r="J73" s="285" t="s">
        <v>424</v>
      </c>
      <c r="K73" s="285" t="s">
        <v>2660</v>
      </c>
      <c r="L73" s="286">
        <v>421905168178</v>
      </c>
      <c r="M73" s="285" t="s">
        <v>2359</v>
      </c>
      <c r="N73" s="285"/>
      <c r="O73" s="285"/>
      <c r="P73" s="285"/>
      <c r="Q73" s="213"/>
      <c r="R73" s="276" t="str">
        <f t="shared" si="0"/>
        <v>42007445</v>
      </c>
    </row>
    <row r="74" spans="1:18" ht="12.75" x14ac:dyDescent="0.2">
      <c r="A74" s="203" t="s">
        <v>1821</v>
      </c>
      <c r="B74" s="285" t="s">
        <v>1822</v>
      </c>
      <c r="C74" s="285" t="s">
        <v>422</v>
      </c>
      <c r="D74" s="285" t="s">
        <v>1823</v>
      </c>
      <c r="E74" s="285" t="s">
        <v>501</v>
      </c>
      <c r="F74" s="285" t="s">
        <v>502</v>
      </c>
      <c r="G74" s="313" t="s">
        <v>1824</v>
      </c>
      <c r="H74" s="285" t="s">
        <v>1825</v>
      </c>
      <c r="I74" s="285" t="s">
        <v>1826</v>
      </c>
      <c r="J74" s="285" t="s">
        <v>424</v>
      </c>
      <c r="K74" s="285" t="s">
        <v>1827</v>
      </c>
      <c r="L74" s="286">
        <v>421905897072</v>
      </c>
      <c r="M74" s="285" t="s">
        <v>1828</v>
      </c>
      <c r="N74" s="285"/>
      <c r="O74" s="285"/>
      <c r="P74" s="285"/>
      <c r="Q74" s="213"/>
      <c r="R74" s="276" t="str">
        <f t="shared" si="0"/>
        <v>36102181</v>
      </c>
    </row>
    <row r="75" spans="1:18" x14ac:dyDescent="0.2">
      <c r="A75" s="203" t="s">
        <v>2661</v>
      </c>
      <c r="B75" s="285" t="s">
        <v>2662</v>
      </c>
      <c r="C75" s="285" t="s">
        <v>422</v>
      </c>
      <c r="D75" s="285" t="s">
        <v>2663</v>
      </c>
      <c r="E75" s="285" t="s">
        <v>2664</v>
      </c>
      <c r="F75" s="285" t="s">
        <v>2665</v>
      </c>
      <c r="G75" s="285" t="s">
        <v>2666</v>
      </c>
      <c r="H75" s="285" t="s">
        <v>2667</v>
      </c>
      <c r="I75" s="285" t="s">
        <v>2668</v>
      </c>
      <c r="J75" s="285" t="s">
        <v>424</v>
      </c>
      <c r="K75" s="285" t="s">
        <v>2668</v>
      </c>
      <c r="L75" s="286">
        <v>421948486366</v>
      </c>
      <c r="M75" s="285" t="s">
        <v>2669</v>
      </c>
      <c r="N75" s="285"/>
      <c r="O75" s="285"/>
      <c r="P75" s="285"/>
      <c r="Q75" s="213"/>
      <c r="R75" s="276" t="str">
        <f t="shared" si="0"/>
        <v>42172209</v>
      </c>
    </row>
    <row r="76" spans="1:18" x14ac:dyDescent="0.2">
      <c r="A76" s="203" t="s">
        <v>1829</v>
      </c>
      <c r="B76" s="285" t="s">
        <v>1830</v>
      </c>
      <c r="C76" s="285" t="s">
        <v>422</v>
      </c>
      <c r="D76" s="285" t="s">
        <v>1831</v>
      </c>
      <c r="E76" s="285" t="s">
        <v>429</v>
      </c>
      <c r="F76" s="285" t="s">
        <v>1832</v>
      </c>
      <c r="G76" s="285" t="s">
        <v>1833</v>
      </c>
      <c r="H76" s="285" t="s">
        <v>1834</v>
      </c>
      <c r="I76" s="285" t="s">
        <v>2670</v>
      </c>
      <c r="J76" s="199" t="s">
        <v>426</v>
      </c>
      <c r="K76" s="285"/>
      <c r="L76" s="286">
        <v>421918817207</v>
      </c>
      <c r="M76" s="285" t="s">
        <v>1835</v>
      </c>
      <c r="N76" s="285"/>
      <c r="O76" s="285"/>
      <c r="P76" s="285"/>
      <c r="Q76" s="213"/>
      <c r="R76" s="276" t="str">
        <f t="shared" si="0"/>
        <v>50607332</v>
      </c>
    </row>
    <row r="77" spans="1:18" x14ac:dyDescent="0.2">
      <c r="A77" s="203" t="s">
        <v>2671</v>
      </c>
      <c r="B77" s="285" t="s">
        <v>2672</v>
      </c>
      <c r="C77" s="285" t="s">
        <v>422</v>
      </c>
      <c r="D77" s="285" t="s">
        <v>2673</v>
      </c>
      <c r="E77" s="285" t="s">
        <v>2674</v>
      </c>
      <c r="F77" s="285" t="s">
        <v>2675</v>
      </c>
      <c r="G77" s="285" t="s">
        <v>2676</v>
      </c>
      <c r="H77" s="285" t="s">
        <v>2677</v>
      </c>
      <c r="I77" s="285" t="s">
        <v>2678</v>
      </c>
      <c r="J77" s="285" t="s">
        <v>424</v>
      </c>
      <c r="K77" s="285" t="s">
        <v>2678</v>
      </c>
      <c r="L77" s="286">
        <v>421904339283</v>
      </c>
      <c r="M77" s="285" t="s">
        <v>2679</v>
      </c>
      <c r="N77" s="285"/>
      <c r="O77" s="285"/>
      <c r="P77" s="285"/>
      <c r="Q77" s="213"/>
      <c r="R77" s="276" t="str">
        <f t="shared" si="0"/>
        <v>42279607</v>
      </c>
    </row>
    <row r="78" spans="1:18" x14ac:dyDescent="0.2">
      <c r="A78" s="203" t="s">
        <v>1836</v>
      </c>
      <c r="B78" s="285" t="s">
        <v>1837</v>
      </c>
      <c r="C78" s="285" t="s">
        <v>422</v>
      </c>
      <c r="D78" s="285" t="s">
        <v>1838</v>
      </c>
      <c r="E78" s="285" t="s">
        <v>501</v>
      </c>
      <c r="F78" s="285" t="s">
        <v>1839</v>
      </c>
      <c r="G78" s="285" t="s">
        <v>1840</v>
      </c>
      <c r="H78" s="285" t="s">
        <v>1841</v>
      </c>
      <c r="I78" s="285" t="s">
        <v>1842</v>
      </c>
      <c r="J78" s="285" t="s">
        <v>424</v>
      </c>
      <c r="K78" s="285" t="s">
        <v>1842</v>
      </c>
      <c r="L78" s="286">
        <v>421908842839</v>
      </c>
      <c r="M78" s="285" t="s">
        <v>2680</v>
      </c>
      <c r="N78" s="285"/>
      <c r="O78" s="285"/>
      <c r="P78" s="285"/>
    </row>
    <row r="79" spans="1:18" x14ac:dyDescent="0.2">
      <c r="A79" s="203" t="s">
        <v>2681</v>
      </c>
      <c r="B79" s="285" t="s">
        <v>2682</v>
      </c>
      <c r="C79" s="285" t="s">
        <v>2301</v>
      </c>
      <c r="D79" s="285" t="s">
        <v>2683</v>
      </c>
      <c r="E79" s="285" t="s">
        <v>429</v>
      </c>
      <c r="F79" s="285" t="s">
        <v>541</v>
      </c>
      <c r="G79" s="285" t="s">
        <v>2684</v>
      </c>
      <c r="H79" s="285" t="s">
        <v>2685</v>
      </c>
      <c r="I79" s="285" t="s">
        <v>2686</v>
      </c>
      <c r="J79" s="285" t="s">
        <v>2687</v>
      </c>
      <c r="K79" s="285" t="s">
        <v>2686</v>
      </c>
      <c r="L79" s="286">
        <v>421908794333</v>
      </c>
      <c r="M79" s="285" t="s">
        <v>2688</v>
      </c>
      <c r="N79" s="285"/>
      <c r="O79" s="285"/>
      <c r="P79" s="285"/>
    </row>
    <row r="80" spans="1:18" x14ac:dyDescent="0.2">
      <c r="A80" s="203" t="s">
        <v>1843</v>
      </c>
      <c r="B80" s="285" t="s">
        <v>1844</v>
      </c>
      <c r="C80" s="285" t="s">
        <v>422</v>
      </c>
      <c r="D80" s="285" t="s">
        <v>1845</v>
      </c>
      <c r="E80" s="285" t="s">
        <v>1846</v>
      </c>
      <c r="F80" s="285" t="s">
        <v>1847</v>
      </c>
      <c r="G80" s="285" t="s">
        <v>1848</v>
      </c>
      <c r="H80" s="285" t="s">
        <v>1849</v>
      </c>
      <c r="I80" s="285" t="s">
        <v>1850</v>
      </c>
      <c r="J80" s="285" t="s">
        <v>1851</v>
      </c>
      <c r="K80" s="285" t="s">
        <v>1850</v>
      </c>
      <c r="L80" s="286">
        <v>421910388699</v>
      </c>
      <c r="M80" s="285" t="s">
        <v>1852</v>
      </c>
      <c r="N80" s="285"/>
      <c r="O80" s="285"/>
      <c r="P80" s="285"/>
    </row>
    <row r="81" spans="1:16" ht="12.75" x14ac:dyDescent="0.2">
      <c r="A81" s="203" t="s">
        <v>1853</v>
      </c>
      <c r="B81" s="285" t="s">
        <v>1854</v>
      </c>
      <c r="C81" s="285" t="s">
        <v>422</v>
      </c>
      <c r="D81" s="285" t="s">
        <v>1855</v>
      </c>
      <c r="E81" s="285" t="s">
        <v>429</v>
      </c>
      <c r="F81" s="285" t="s">
        <v>825</v>
      </c>
      <c r="G81" s="313" t="s">
        <v>1856</v>
      </c>
      <c r="H81" s="285" t="s">
        <v>1857</v>
      </c>
      <c r="I81" s="285" t="s">
        <v>1858</v>
      </c>
      <c r="J81" s="285" t="s">
        <v>424</v>
      </c>
      <c r="K81" s="285" t="s">
        <v>1858</v>
      </c>
      <c r="L81" s="286">
        <v>421905659005</v>
      </c>
      <c r="M81" s="285" t="s">
        <v>1859</v>
      </c>
      <c r="N81" s="285"/>
      <c r="O81" s="285"/>
      <c r="P81" s="285"/>
    </row>
    <row r="82" spans="1:16" ht="12.75" x14ac:dyDescent="0.2">
      <c r="A82" s="203" t="s">
        <v>1860</v>
      </c>
      <c r="B82" s="285" t="s">
        <v>1861</v>
      </c>
      <c r="C82" s="285" t="s">
        <v>422</v>
      </c>
      <c r="D82" s="285" t="s">
        <v>1862</v>
      </c>
      <c r="E82" s="285" t="s">
        <v>433</v>
      </c>
      <c r="F82" s="285" t="s">
        <v>434</v>
      </c>
      <c r="G82" s="313" t="s">
        <v>1863</v>
      </c>
      <c r="H82" s="285" t="s">
        <v>1864</v>
      </c>
      <c r="I82" s="285" t="s">
        <v>2689</v>
      </c>
      <c r="J82" s="285" t="s">
        <v>2690</v>
      </c>
      <c r="K82" s="285" t="s">
        <v>1865</v>
      </c>
      <c r="L82" s="286">
        <v>421903528610</v>
      </c>
      <c r="M82" s="285" t="s">
        <v>1866</v>
      </c>
      <c r="N82" s="285"/>
      <c r="O82" s="285"/>
      <c r="P82" s="285"/>
    </row>
    <row r="83" spans="1:16" x14ac:dyDescent="0.2">
      <c r="A83" s="203" t="s">
        <v>2691</v>
      </c>
      <c r="B83" s="285" t="s">
        <v>2692</v>
      </c>
      <c r="C83" s="285" t="s">
        <v>422</v>
      </c>
      <c r="D83" s="285" t="s">
        <v>2693</v>
      </c>
      <c r="E83" s="285" t="s">
        <v>429</v>
      </c>
      <c r="F83" s="285" t="s">
        <v>757</v>
      </c>
      <c r="G83" s="285" t="s">
        <v>2694</v>
      </c>
      <c r="H83" s="285" t="s">
        <v>2695</v>
      </c>
      <c r="I83" s="285" t="s">
        <v>2696</v>
      </c>
      <c r="J83" s="285" t="s">
        <v>424</v>
      </c>
      <c r="K83" s="285" t="s">
        <v>2696</v>
      </c>
      <c r="L83" s="286">
        <v>421903413040</v>
      </c>
      <c r="M83" s="285" t="s">
        <v>2697</v>
      </c>
      <c r="N83" s="285"/>
      <c r="O83" s="285"/>
      <c r="P83" s="285"/>
    </row>
    <row r="84" spans="1:16" ht="12.75" x14ac:dyDescent="0.2">
      <c r="A84" s="198" t="s">
        <v>438</v>
      </c>
      <c r="B84" s="199" t="s">
        <v>1867</v>
      </c>
      <c r="C84" s="200" t="s">
        <v>422</v>
      </c>
      <c r="D84" s="199" t="s">
        <v>439</v>
      </c>
      <c r="E84" s="199" t="s">
        <v>429</v>
      </c>
      <c r="F84" s="199" t="s">
        <v>440</v>
      </c>
      <c r="G84" s="312"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4" t="s">
        <v>476</v>
      </c>
      <c r="I88" s="200" t="s">
        <v>477</v>
      </c>
      <c r="J88" s="200" t="s">
        <v>426</v>
      </c>
      <c r="K88" s="315" t="s">
        <v>1395</v>
      </c>
      <c r="L88" s="316">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4" t="s">
        <v>482</v>
      </c>
      <c r="I89" s="200" t="s">
        <v>1868</v>
      </c>
      <c r="J89" s="200" t="s">
        <v>424</v>
      </c>
      <c r="K89" s="315" t="s">
        <v>483</v>
      </c>
      <c r="L89" s="316">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4" t="s">
        <v>488</v>
      </c>
      <c r="I90" s="200" t="s">
        <v>489</v>
      </c>
      <c r="J90" s="200" t="s">
        <v>426</v>
      </c>
      <c r="K90" s="315" t="s">
        <v>1396</v>
      </c>
      <c r="L90" s="316"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4" t="s">
        <v>495</v>
      </c>
      <c r="I91" s="200" t="s">
        <v>496</v>
      </c>
      <c r="J91" s="200" t="s">
        <v>426</v>
      </c>
      <c r="K91" s="315" t="s">
        <v>496</v>
      </c>
      <c r="L91" s="316">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4" t="s">
        <v>504</v>
      </c>
      <c r="I92" s="200" t="s">
        <v>505</v>
      </c>
      <c r="J92" s="200" t="s">
        <v>426</v>
      </c>
      <c r="K92" s="315" t="s">
        <v>506</v>
      </c>
      <c r="L92" s="316">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4" t="s">
        <v>515</v>
      </c>
      <c r="I94" s="200" t="s">
        <v>1879</v>
      </c>
      <c r="J94" s="200" t="s">
        <v>426</v>
      </c>
      <c r="K94" s="315" t="s">
        <v>516</v>
      </c>
      <c r="L94" s="316">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4" t="s">
        <v>520</v>
      </c>
      <c r="I95" s="200" t="s">
        <v>521</v>
      </c>
      <c r="J95" s="200" t="s">
        <v>426</v>
      </c>
      <c r="K95" s="315" t="s">
        <v>1398</v>
      </c>
      <c r="L95" s="316" t="s">
        <v>1399</v>
      </c>
      <c r="M95" s="200" t="s">
        <v>522</v>
      </c>
      <c r="N95" s="199"/>
      <c r="O95" s="200"/>
      <c r="P95" s="199"/>
    </row>
    <row r="96" spans="1:16" x14ac:dyDescent="0.2">
      <c r="A96" s="203">
        <v>30814910</v>
      </c>
      <c r="B96" s="285" t="s">
        <v>2698</v>
      </c>
      <c r="C96" s="285" t="s">
        <v>422</v>
      </c>
      <c r="D96" s="285" t="s">
        <v>1367</v>
      </c>
      <c r="E96" s="285" t="s">
        <v>2699</v>
      </c>
      <c r="F96" s="285" t="s">
        <v>434</v>
      </c>
      <c r="G96" s="285" t="s">
        <v>2700</v>
      </c>
      <c r="H96" s="285" t="s">
        <v>520</v>
      </c>
      <c r="I96" s="285" t="s">
        <v>521</v>
      </c>
      <c r="J96" s="285" t="s">
        <v>426</v>
      </c>
      <c r="K96" s="285" t="s">
        <v>521</v>
      </c>
      <c r="L96" s="286">
        <v>421905267973</v>
      </c>
      <c r="M96" s="285" t="s">
        <v>522</v>
      </c>
      <c r="N96" s="285"/>
      <c r="O96" s="285"/>
      <c r="P96" s="285"/>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4" t="s">
        <v>528</v>
      </c>
      <c r="I100" s="200" t="s">
        <v>2701</v>
      </c>
      <c r="J100" s="200" t="s">
        <v>426</v>
      </c>
      <c r="K100" s="200" t="s">
        <v>529</v>
      </c>
      <c r="L100" s="316">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7"/>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7"/>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8"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6">
        <v>421905380634</v>
      </c>
      <c r="M111" s="319" t="s">
        <v>573</v>
      </c>
      <c r="N111" s="199"/>
      <c r="O111" s="199"/>
      <c r="P111" s="319"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5" t="s">
        <v>579</v>
      </c>
      <c r="L112" s="316">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2" t="s">
        <v>1935</v>
      </c>
      <c r="I113" s="199" t="s">
        <v>1936</v>
      </c>
      <c r="J113" s="199" t="s">
        <v>426</v>
      </c>
      <c r="K113" s="275" t="s">
        <v>584</v>
      </c>
      <c r="L113" s="316">
        <v>421905659739</v>
      </c>
      <c r="M113" s="199" t="s">
        <v>585</v>
      </c>
      <c r="N113" s="310"/>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20"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1" t="s">
        <v>1956</v>
      </c>
      <c r="H128" s="321"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2"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6">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2">
        <v>421905762340</v>
      </c>
      <c r="M136" s="277" t="s">
        <v>1972</v>
      </c>
      <c r="N136" s="277"/>
      <c r="O136" s="277"/>
      <c r="P136" s="277"/>
    </row>
    <row r="137" spans="1:16" x14ac:dyDescent="0.2">
      <c r="A137" s="203" t="s">
        <v>2708</v>
      </c>
      <c r="B137" s="285" t="s">
        <v>2709</v>
      </c>
      <c r="C137" s="285" t="s">
        <v>422</v>
      </c>
      <c r="D137" s="285" t="s">
        <v>2710</v>
      </c>
      <c r="E137" s="285" t="s">
        <v>435</v>
      </c>
      <c r="F137" s="285" t="s">
        <v>493</v>
      </c>
      <c r="G137" s="285" t="s">
        <v>2711</v>
      </c>
      <c r="H137" s="285" t="s">
        <v>495</v>
      </c>
      <c r="I137" s="285" t="s">
        <v>496</v>
      </c>
      <c r="J137" s="285" t="s">
        <v>424</v>
      </c>
      <c r="K137" s="285" t="s">
        <v>496</v>
      </c>
      <c r="L137" s="286">
        <v>421911361044</v>
      </c>
      <c r="M137" s="285" t="s">
        <v>2712</v>
      </c>
      <c r="N137" s="285"/>
      <c r="O137" s="285"/>
      <c r="P137" s="285"/>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2" t="s">
        <v>1441</v>
      </c>
      <c r="M142" s="277" t="s">
        <v>1442</v>
      </c>
      <c r="N142" s="277"/>
      <c r="O142" s="277"/>
      <c r="P142" s="277"/>
    </row>
    <row r="143" spans="1:16" x14ac:dyDescent="0.2">
      <c r="A143" s="203" t="s">
        <v>2713</v>
      </c>
      <c r="B143" s="285" t="s">
        <v>2714</v>
      </c>
      <c r="C143" s="285" t="s">
        <v>422</v>
      </c>
      <c r="D143" s="285" t="s">
        <v>952</v>
      </c>
      <c r="E143" s="285" t="s">
        <v>430</v>
      </c>
      <c r="F143" s="285" t="s">
        <v>2715</v>
      </c>
      <c r="G143" s="285" t="s">
        <v>2716</v>
      </c>
      <c r="H143" s="285" t="s">
        <v>2717</v>
      </c>
      <c r="I143" s="285" t="s">
        <v>2718</v>
      </c>
      <c r="J143" s="285" t="s">
        <v>2719</v>
      </c>
      <c r="K143" s="285" t="s">
        <v>2718</v>
      </c>
      <c r="L143" s="286">
        <v>421415073611</v>
      </c>
      <c r="M143" s="285" t="s">
        <v>2720</v>
      </c>
      <c r="N143" s="285"/>
      <c r="O143" s="285"/>
      <c r="P143" s="285"/>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10"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6">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6">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6">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5" t="s">
        <v>868</v>
      </c>
      <c r="C162" s="285" t="s">
        <v>422</v>
      </c>
      <c r="D162" s="285" t="s">
        <v>473</v>
      </c>
      <c r="E162" s="285" t="s">
        <v>429</v>
      </c>
      <c r="F162" s="285" t="s">
        <v>524</v>
      </c>
      <c r="G162" s="285" t="s">
        <v>869</v>
      </c>
      <c r="H162" s="285" t="s">
        <v>870</v>
      </c>
      <c r="I162" s="285" t="s">
        <v>1989</v>
      </c>
      <c r="J162" s="285" t="s">
        <v>871</v>
      </c>
      <c r="K162" s="285" t="s">
        <v>2722</v>
      </c>
      <c r="L162" s="286" t="s">
        <v>2723</v>
      </c>
      <c r="M162" s="285" t="s">
        <v>872</v>
      </c>
      <c r="N162" s="285"/>
      <c r="O162" s="285"/>
      <c r="P162" s="285"/>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2">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2">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2">
        <v>421905245008</v>
      </c>
      <c r="M178" s="277" t="s">
        <v>963</v>
      </c>
      <c r="N178" s="277"/>
      <c r="O178" s="277"/>
      <c r="P178" s="277"/>
    </row>
    <row r="179" spans="1:16" ht="22.5" x14ac:dyDescent="0.2">
      <c r="A179" s="178" t="s">
        <v>1452</v>
      </c>
      <c r="B179" s="318" t="s">
        <v>1453</v>
      </c>
      <c r="C179" s="200" t="s">
        <v>422</v>
      </c>
      <c r="D179" s="277" t="s">
        <v>1436</v>
      </c>
      <c r="E179" s="277" t="s">
        <v>429</v>
      </c>
      <c r="F179" s="277" t="s">
        <v>425</v>
      </c>
      <c r="G179" s="277" t="s">
        <v>1454</v>
      </c>
      <c r="H179" s="277" t="s">
        <v>1455</v>
      </c>
      <c r="I179" s="277" t="s">
        <v>1439</v>
      </c>
      <c r="J179" s="277" t="s">
        <v>424</v>
      </c>
      <c r="K179" s="277" t="s">
        <v>2017</v>
      </c>
      <c r="L179" s="323"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2">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4" t="s">
        <v>982</v>
      </c>
      <c r="I182" s="277" t="s">
        <v>983</v>
      </c>
      <c r="J182" s="277" t="s">
        <v>424</v>
      </c>
      <c r="K182" s="277" t="s">
        <v>983</v>
      </c>
      <c r="L182" s="322">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5" t="s">
        <v>2022</v>
      </c>
      <c r="H183" s="324" t="s">
        <v>2023</v>
      </c>
      <c r="I183" s="277" t="s">
        <v>2024</v>
      </c>
      <c r="J183" s="277" t="s">
        <v>2025</v>
      </c>
      <c r="K183" s="277" t="s">
        <v>2026</v>
      </c>
      <c r="L183" s="322">
        <v>421905283021</v>
      </c>
      <c r="M183" s="277" t="s">
        <v>2027</v>
      </c>
      <c r="N183" s="277"/>
      <c r="O183" s="277"/>
      <c r="P183" s="277"/>
    </row>
    <row r="184" spans="1:16" x14ac:dyDescent="0.2">
      <c r="A184" s="203" t="s">
        <v>2725</v>
      </c>
      <c r="B184" s="285" t="s">
        <v>2726</v>
      </c>
      <c r="C184" s="285" t="s">
        <v>2727</v>
      </c>
      <c r="D184" s="285" t="s">
        <v>2728</v>
      </c>
      <c r="E184" s="285" t="s">
        <v>2729</v>
      </c>
      <c r="F184" s="285" t="s">
        <v>2730</v>
      </c>
      <c r="G184" s="285" t="s">
        <v>2731</v>
      </c>
      <c r="H184" s="285" t="s">
        <v>2732</v>
      </c>
      <c r="I184" s="285" t="s">
        <v>2733</v>
      </c>
      <c r="J184" s="285" t="s">
        <v>2734</v>
      </c>
      <c r="K184" s="285" t="s">
        <v>2733</v>
      </c>
      <c r="L184" s="286">
        <v>421905365513</v>
      </c>
      <c r="M184" s="285" t="s">
        <v>2735</v>
      </c>
      <c r="N184" s="285"/>
      <c r="O184" s="285"/>
      <c r="P184" s="285"/>
    </row>
    <row r="185" spans="1:16" x14ac:dyDescent="0.2">
      <c r="A185" s="203" t="s">
        <v>2736</v>
      </c>
      <c r="B185" s="285" t="s">
        <v>2737</v>
      </c>
      <c r="C185" s="285" t="s">
        <v>422</v>
      </c>
      <c r="D185" s="285" t="s">
        <v>2738</v>
      </c>
      <c r="E185" s="285" t="s">
        <v>2739</v>
      </c>
      <c r="F185" s="285" t="s">
        <v>2740</v>
      </c>
      <c r="G185" s="285" t="s">
        <v>2741</v>
      </c>
      <c r="H185" s="285" t="s">
        <v>2742</v>
      </c>
      <c r="I185" s="285" t="s">
        <v>2743</v>
      </c>
      <c r="J185" s="285" t="s">
        <v>424</v>
      </c>
      <c r="K185" s="285" t="s">
        <v>2744</v>
      </c>
      <c r="L185" s="286">
        <v>421944608826</v>
      </c>
      <c r="M185" s="285" t="s">
        <v>2359</v>
      </c>
      <c r="N185" s="285"/>
      <c r="O185" s="285"/>
      <c r="P185" s="285"/>
    </row>
    <row r="186" spans="1:16" x14ac:dyDescent="0.2">
      <c r="A186" s="203" t="s">
        <v>2745</v>
      </c>
      <c r="B186" s="285" t="s">
        <v>2746</v>
      </c>
      <c r="C186" s="285" t="s">
        <v>422</v>
      </c>
      <c r="D186" s="285" t="s">
        <v>2747</v>
      </c>
      <c r="E186" s="285" t="s">
        <v>2707</v>
      </c>
      <c r="F186" s="285" t="s">
        <v>1015</v>
      </c>
      <c r="G186" s="285" t="s">
        <v>2748</v>
      </c>
      <c r="H186" s="285" t="s">
        <v>2749</v>
      </c>
      <c r="I186" s="285" t="s">
        <v>2750</v>
      </c>
      <c r="J186" s="285" t="s">
        <v>424</v>
      </c>
      <c r="K186" s="285" t="s">
        <v>2750</v>
      </c>
      <c r="L186" s="286">
        <v>421903226107</v>
      </c>
      <c r="M186" s="285" t="s">
        <v>2751</v>
      </c>
      <c r="N186" s="285"/>
      <c r="O186" s="285"/>
      <c r="P186" s="285"/>
    </row>
    <row r="187" spans="1:16" x14ac:dyDescent="0.2">
      <c r="A187" s="203" t="s">
        <v>2752</v>
      </c>
      <c r="B187" s="285" t="s">
        <v>2753</v>
      </c>
      <c r="C187" s="285" t="s">
        <v>422</v>
      </c>
      <c r="D187" s="285" t="s">
        <v>2754</v>
      </c>
      <c r="E187" s="285" t="s">
        <v>2755</v>
      </c>
      <c r="F187" s="285" t="s">
        <v>2756</v>
      </c>
      <c r="G187" s="285" t="s">
        <v>2359</v>
      </c>
      <c r="H187" s="285" t="s">
        <v>2757</v>
      </c>
      <c r="I187" s="285" t="s">
        <v>2758</v>
      </c>
      <c r="J187" s="285" t="s">
        <v>424</v>
      </c>
      <c r="K187" s="285" t="s">
        <v>2359</v>
      </c>
      <c r="L187" s="286" t="s">
        <v>2359</v>
      </c>
      <c r="M187" s="285" t="s">
        <v>2759</v>
      </c>
      <c r="N187" s="285"/>
      <c r="O187" s="285"/>
      <c r="P187" s="285"/>
    </row>
    <row r="188" spans="1:16" ht="12.75" x14ac:dyDescent="0.2">
      <c r="A188" s="203" t="s">
        <v>2028</v>
      </c>
      <c r="B188" s="285" t="s">
        <v>2029</v>
      </c>
      <c r="C188" s="285" t="s">
        <v>2030</v>
      </c>
      <c r="D188" s="285" t="s">
        <v>2031</v>
      </c>
      <c r="E188" s="285" t="s">
        <v>429</v>
      </c>
      <c r="F188" s="285" t="s">
        <v>524</v>
      </c>
      <c r="G188" s="313" t="s">
        <v>2032</v>
      </c>
      <c r="H188" s="285" t="s">
        <v>2033</v>
      </c>
      <c r="I188" s="285" t="s">
        <v>2034</v>
      </c>
      <c r="J188" s="285" t="s">
        <v>1706</v>
      </c>
      <c r="K188" s="285" t="s">
        <v>2035</v>
      </c>
      <c r="L188" s="286">
        <v>421917905248</v>
      </c>
      <c r="M188" s="285" t="s">
        <v>2036</v>
      </c>
      <c r="N188" s="285"/>
      <c r="O188" s="285"/>
      <c r="P188" s="285"/>
    </row>
    <row r="189" spans="1:16" x14ac:dyDescent="0.2">
      <c r="A189" s="203" t="s">
        <v>2037</v>
      </c>
      <c r="B189" s="285" t="s">
        <v>2038</v>
      </c>
      <c r="C189" s="285" t="s">
        <v>422</v>
      </c>
      <c r="D189" s="285" t="s">
        <v>2039</v>
      </c>
      <c r="E189" s="285" t="s">
        <v>429</v>
      </c>
      <c r="F189" s="285" t="s">
        <v>550</v>
      </c>
      <c r="G189" s="285" t="s">
        <v>2040</v>
      </c>
      <c r="H189" s="285" t="s">
        <v>2041</v>
      </c>
      <c r="I189" s="285" t="s">
        <v>751</v>
      </c>
      <c r="J189" s="285" t="s">
        <v>424</v>
      </c>
      <c r="K189" s="285" t="s">
        <v>751</v>
      </c>
      <c r="L189" s="286">
        <v>421905245825</v>
      </c>
      <c r="M189" s="285" t="s">
        <v>2042</v>
      </c>
      <c r="N189" s="285"/>
      <c r="O189" s="285"/>
      <c r="P189" s="285"/>
    </row>
    <row r="190" spans="1:16" x14ac:dyDescent="0.2">
      <c r="A190" s="203" t="s">
        <v>2237</v>
      </c>
      <c r="B190" s="285" t="s">
        <v>2238</v>
      </c>
      <c r="C190" s="285" t="s">
        <v>422</v>
      </c>
      <c r="D190" s="285" t="s">
        <v>2239</v>
      </c>
      <c r="E190" s="285" t="s">
        <v>429</v>
      </c>
      <c r="F190" s="285" t="s">
        <v>2240</v>
      </c>
      <c r="G190" s="285" t="s">
        <v>2241</v>
      </c>
      <c r="H190" s="285" t="s">
        <v>2242</v>
      </c>
      <c r="I190" s="285" t="s">
        <v>2243</v>
      </c>
      <c r="J190" s="277" t="s">
        <v>426</v>
      </c>
      <c r="K190" s="285"/>
      <c r="L190" s="286"/>
      <c r="M190" s="285" t="s">
        <v>2244</v>
      </c>
      <c r="N190" s="285"/>
      <c r="O190" s="285"/>
      <c r="P190" s="285"/>
    </row>
    <row r="191" spans="1:16" x14ac:dyDescent="0.2">
      <c r="A191" s="203" t="s">
        <v>2760</v>
      </c>
      <c r="B191" s="285" t="s">
        <v>2761</v>
      </c>
      <c r="C191" s="285" t="s">
        <v>422</v>
      </c>
      <c r="D191" s="285" t="s">
        <v>2762</v>
      </c>
      <c r="E191" s="285" t="s">
        <v>433</v>
      </c>
      <c r="F191" s="285" t="s">
        <v>434</v>
      </c>
      <c r="G191" s="285" t="s">
        <v>2763</v>
      </c>
      <c r="H191" s="285" t="s">
        <v>2764</v>
      </c>
      <c r="I191" s="285" t="s">
        <v>2765</v>
      </c>
      <c r="J191" s="285" t="s">
        <v>426</v>
      </c>
      <c r="K191" s="285" t="s">
        <v>2765</v>
      </c>
      <c r="L191" s="286">
        <v>421911830220</v>
      </c>
      <c r="M191" s="285" t="s">
        <v>2766</v>
      </c>
      <c r="N191" s="285"/>
      <c r="O191" s="285"/>
      <c r="P191" s="285"/>
    </row>
    <row r="192" spans="1:16" x14ac:dyDescent="0.2">
      <c r="A192" s="203" t="s">
        <v>2767</v>
      </c>
      <c r="B192" s="285" t="s">
        <v>2768</v>
      </c>
      <c r="C192" s="285" t="s">
        <v>422</v>
      </c>
      <c r="D192" s="285" t="s">
        <v>2769</v>
      </c>
      <c r="E192" s="285" t="s">
        <v>429</v>
      </c>
      <c r="F192" s="285" t="s">
        <v>757</v>
      </c>
      <c r="G192" s="285" t="s">
        <v>2770</v>
      </c>
      <c r="H192" s="285" t="s">
        <v>2771</v>
      </c>
      <c r="I192" s="285" t="s">
        <v>2772</v>
      </c>
      <c r="J192" s="285" t="s">
        <v>2523</v>
      </c>
      <c r="K192" s="285" t="s">
        <v>2772</v>
      </c>
      <c r="L192" s="286">
        <v>421915714821</v>
      </c>
      <c r="M192" s="285" t="s">
        <v>2773</v>
      </c>
      <c r="N192" s="285"/>
      <c r="O192" s="285"/>
      <c r="P192" s="285"/>
    </row>
    <row r="193" spans="1:16" x14ac:dyDescent="0.2">
      <c r="A193" s="203" t="s">
        <v>2774</v>
      </c>
      <c r="B193" s="285" t="s">
        <v>2775</v>
      </c>
      <c r="C193" s="285" t="s">
        <v>422</v>
      </c>
      <c r="D193" s="285" t="s">
        <v>2776</v>
      </c>
      <c r="E193" s="285" t="s">
        <v>1710</v>
      </c>
      <c r="F193" s="285" t="s">
        <v>1779</v>
      </c>
      <c r="G193" s="285" t="s">
        <v>2777</v>
      </c>
      <c r="H193" s="285" t="s">
        <v>2778</v>
      </c>
      <c r="I193" s="285" t="s">
        <v>2779</v>
      </c>
      <c r="J193" s="285" t="s">
        <v>424</v>
      </c>
      <c r="K193" s="285" t="s">
        <v>2779</v>
      </c>
      <c r="L193" s="286">
        <v>421905315540</v>
      </c>
      <c r="M193" s="285" t="s">
        <v>2780</v>
      </c>
      <c r="N193" s="285"/>
      <c r="O193" s="285"/>
      <c r="P193" s="285"/>
    </row>
    <row r="194" spans="1:16" x14ac:dyDescent="0.2">
      <c r="A194" s="203" t="s">
        <v>2781</v>
      </c>
      <c r="B194" s="285" t="s">
        <v>2782</v>
      </c>
      <c r="C194" s="285" t="s">
        <v>422</v>
      </c>
      <c r="D194" s="285" t="s">
        <v>2783</v>
      </c>
      <c r="E194" s="285" t="s">
        <v>1873</v>
      </c>
      <c r="F194" s="285" t="s">
        <v>1874</v>
      </c>
      <c r="G194" s="285" t="s">
        <v>2359</v>
      </c>
      <c r="H194" s="285" t="s">
        <v>2784</v>
      </c>
      <c r="I194" s="285" t="s">
        <v>2785</v>
      </c>
      <c r="J194" s="285" t="s">
        <v>426</v>
      </c>
      <c r="K194" s="285" t="s">
        <v>2785</v>
      </c>
      <c r="L194" s="286">
        <v>421948137172</v>
      </c>
      <c r="M194" s="285" t="s">
        <v>2359</v>
      </c>
      <c r="N194" s="285"/>
      <c r="O194" s="285"/>
      <c r="P194" s="285"/>
    </row>
    <row r="195" spans="1:16" x14ac:dyDescent="0.2">
      <c r="A195" s="203" t="s">
        <v>2786</v>
      </c>
      <c r="B195" s="285" t="s">
        <v>2787</v>
      </c>
      <c r="C195" s="285" t="s">
        <v>422</v>
      </c>
      <c r="D195" s="285" t="s">
        <v>2788</v>
      </c>
      <c r="E195" s="285" t="s">
        <v>433</v>
      </c>
      <c r="F195" s="285" t="s">
        <v>432</v>
      </c>
      <c r="G195" s="285" t="s">
        <v>2789</v>
      </c>
      <c r="H195" s="285" t="s">
        <v>2790</v>
      </c>
      <c r="I195" s="285" t="s">
        <v>2791</v>
      </c>
      <c r="J195" s="285" t="s">
        <v>426</v>
      </c>
      <c r="K195" s="285" t="s">
        <v>2792</v>
      </c>
      <c r="L195" s="286">
        <v>421918766009</v>
      </c>
      <c r="M195" s="285" t="s">
        <v>2793</v>
      </c>
      <c r="N195" s="285"/>
      <c r="O195" s="285"/>
      <c r="P195" s="285"/>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5" t="s">
        <v>2795</v>
      </c>
      <c r="C197" s="285" t="s">
        <v>422</v>
      </c>
      <c r="D197" s="285" t="s">
        <v>2796</v>
      </c>
      <c r="E197" s="285" t="s">
        <v>2797</v>
      </c>
      <c r="F197" s="285" t="s">
        <v>432</v>
      </c>
      <c r="G197" s="285" t="s">
        <v>2359</v>
      </c>
      <c r="H197" s="285" t="s">
        <v>2798</v>
      </c>
      <c r="I197" s="285" t="s">
        <v>2799</v>
      </c>
      <c r="J197" s="285" t="s">
        <v>2800</v>
      </c>
      <c r="K197" s="285" t="s">
        <v>2799</v>
      </c>
      <c r="L197" s="286">
        <v>421948633996</v>
      </c>
      <c r="M197" s="285" t="s">
        <v>2359</v>
      </c>
      <c r="N197" s="285"/>
      <c r="O197" s="285"/>
      <c r="P197" s="285"/>
    </row>
    <row r="198" spans="1:16" x14ac:dyDescent="0.2">
      <c r="A198" s="203" t="s">
        <v>2801</v>
      </c>
      <c r="B198" s="285" t="s">
        <v>2802</v>
      </c>
      <c r="C198" s="285" t="s">
        <v>422</v>
      </c>
      <c r="D198" s="285" t="s">
        <v>2803</v>
      </c>
      <c r="E198" s="285" t="s">
        <v>2804</v>
      </c>
      <c r="F198" s="285" t="s">
        <v>2805</v>
      </c>
      <c r="G198" s="285" t="s">
        <v>2806</v>
      </c>
      <c r="H198" s="285" t="s">
        <v>2807</v>
      </c>
      <c r="I198" s="285" t="s">
        <v>2808</v>
      </c>
      <c r="J198" s="285" t="s">
        <v>424</v>
      </c>
      <c r="K198" s="285" t="s">
        <v>2809</v>
      </c>
      <c r="L198" s="286">
        <v>421908470934</v>
      </c>
      <c r="M198" s="285" t="s">
        <v>2810</v>
      </c>
      <c r="N198" s="285"/>
      <c r="O198" s="285"/>
      <c r="P198" s="285"/>
    </row>
    <row r="199" spans="1:16" x14ac:dyDescent="0.2">
      <c r="A199" s="203" t="s">
        <v>2811</v>
      </c>
      <c r="B199" s="285" t="s">
        <v>2812</v>
      </c>
      <c r="C199" s="285" t="s">
        <v>422</v>
      </c>
      <c r="D199" s="285" t="s">
        <v>2813</v>
      </c>
      <c r="E199" s="285" t="s">
        <v>2814</v>
      </c>
      <c r="F199" s="285" t="s">
        <v>2815</v>
      </c>
      <c r="G199" s="285" t="s">
        <v>2816</v>
      </c>
      <c r="H199" s="285" t="s">
        <v>2817</v>
      </c>
      <c r="I199" s="285" t="s">
        <v>2818</v>
      </c>
      <c r="J199" s="285" t="s">
        <v>426</v>
      </c>
      <c r="K199" s="285" t="s">
        <v>2819</v>
      </c>
      <c r="L199" s="286">
        <v>421903544565</v>
      </c>
      <c r="M199" s="285" t="s">
        <v>2359</v>
      </c>
      <c r="N199" s="285"/>
      <c r="O199" s="285"/>
      <c r="P199" s="285"/>
    </row>
    <row r="200" spans="1:16" x14ac:dyDescent="0.2">
      <c r="A200" s="203" t="s">
        <v>2820</v>
      </c>
      <c r="B200" s="285" t="s">
        <v>2821</v>
      </c>
      <c r="C200" s="285" t="s">
        <v>422</v>
      </c>
      <c r="D200" s="285" t="s">
        <v>2822</v>
      </c>
      <c r="E200" s="285" t="s">
        <v>429</v>
      </c>
      <c r="F200" s="285" t="s">
        <v>550</v>
      </c>
      <c r="G200" s="285" t="s">
        <v>2823</v>
      </c>
      <c r="H200" s="285" t="s">
        <v>2824</v>
      </c>
      <c r="I200" s="285" t="s">
        <v>2825</v>
      </c>
      <c r="J200" s="285" t="s">
        <v>2523</v>
      </c>
      <c r="K200" s="285" t="s">
        <v>2826</v>
      </c>
      <c r="L200" s="286">
        <v>421911787770</v>
      </c>
      <c r="M200" s="285" t="s">
        <v>2827</v>
      </c>
      <c r="N200" s="285"/>
      <c r="O200" s="285"/>
      <c r="P200" s="285"/>
    </row>
    <row r="201" spans="1:16" x14ac:dyDescent="0.2">
      <c r="A201" s="203" t="s">
        <v>2828</v>
      </c>
      <c r="B201" s="285" t="s">
        <v>2829</v>
      </c>
      <c r="C201" s="285" t="s">
        <v>422</v>
      </c>
      <c r="D201" s="285" t="s">
        <v>2830</v>
      </c>
      <c r="E201" s="285" t="s">
        <v>429</v>
      </c>
      <c r="F201" s="285" t="s">
        <v>2831</v>
      </c>
      <c r="G201" s="285" t="s">
        <v>2832</v>
      </c>
      <c r="H201" s="285" t="s">
        <v>2833</v>
      </c>
      <c r="I201" s="285" t="s">
        <v>2834</v>
      </c>
      <c r="J201" s="285" t="s">
        <v>424</v>
      </c>
      <c r="K201" s="285" t="s">
        <v>2834</v>
      </c>
      <c r="L201" s="286">
        <v>421903408371</v>
      </c>
      <c r="M201" s="285" t="s">
        <v>2835</v>
      </c>
      <c r="N201" s="285"/>
      <c r="O201" s="285"/>
      <c r="P201" s="285"/>
    </row>
    <row r="202" spans="1:16" x14ac:dyDescent="0.2">
      <c r="A202" s="203" t="s">
        <v>2836</v>
      </c>
      <c r="B202" s="285" t="s">
        <v>2837</v>
      </c>
      <c r="C202" s="285" t="s">
        <v>422</v>
      </c>
      <c r="D202" s="285" t="s">
        <v>2838</v>
      </c>
      <c r="E202" s="285" t="s">
        <v>429</v>
      </c>
      <c r="F202" s="285" t="s">
        <v>825</v>
      </c>
      <c r="G202" s="285" t="s">
        <v>2839</v>
      </c>
      <c r="H202" s="285" t="s">
        <v>2840</v>
      </c>
      <c r="I202" s="285" t="s">
        <v>2841</v>
      </c>
      <c r="J202" s="285" t="s">
        <v>424</v>
      </c>
      <c r="K202" s="285" t="s">
        <v>2841</v>
      </c>
      <c r="L202" s="286">
        <v>421905710859</v>
      </c>
      <c r="M202" s="285" t="s">
        <v>2842</v>
      </c>
      <c r="N202" s="285"/>
      <c r="O202" s="285"/>
      <c r="P202" s="285"/>
    </row>
    <row r="203" spans="1:16" x14ac:dyDescent="0.2">
      <c r="A203" s="203" t="s">
        <v>2843</v>
      </c>
      <c r="B203" s="285" t="s">
        <v>2844</v>
      </c>
      <c r="C203" s="285" t="s">
        <v>422</v>
      </c>
      <c r="D203" s="285" t="s">
        <v>2845</v>
      </c>
      <c r="E203" s="285" t="s">
        <v>2846</v>
      </c>
      <c r="F203" s="285" t="s">
        <v>2847</v>
      </c>
      <c r="G203" s="285" t="s">
        <v>2848</v>
      </c>
      <c r="H203" s="285" t="s">
        <v>2849</v>
      </c>
      <c r="I203" s="285" t="s">
        <v>2850</v>
      </c>
      <c r="J203" s="285" t="s">
        <v>424</v>
      </c>
      <c r="K203" s="285" t="s">
        <v>2850</v>
      </c>
      <c r="L203" s="286">
        <v>421907725303</v>
      </c>
      <c r="M203" s="285" t="s">
        <v>2851</v>
      </c>
      <c r="N203" s="285"/>
      <c r="O203" s="285"/>
      <c r="P203" s="285"/>
    </row>
    <row r="204" spans="1:16" x14ac:dyDescent="0.2">
      <c r="A204" s="203" t="s">
        <v>2043</v>
      </c>
      <c r="B204" s="285" t="s">
        <v>2044</v>
      </c>
      <c r="C204" s="285" t="s">
        <v>422</v>
      </c>
      <c r="D204" s="285" t="s">
        <v>2045</v>
      </c>
      <c r="E204" s="285" t="s">
        <v>433</v>
      </c>
      <c r="F204" s="285" t="s">
        <v>434</v>
      </c>
      <c r="G204" s="285" t="s">
        <v>2046</v>
      </c>
      <c r="H204" s="285" t="s">
        <v>2047</v>
      </c>
      <c r="I204" s="285" t="s">
        <v>2048</v>
      </c>
      <c r="J204" s="285" t="s">
        <v>424</v>
      </c>
      <c r="K204" s="285" t="s">
        <v>2994</v>
      </c>
      <c r="L204" s="286" t="s">
        <v>2995</v>
      </c>
      <c r="M204" s="285" t="s">
        <v>2049</v>
      </c>
      <c r="N204" s="285"/>
      <c r="O204" s="285"/>
      <c r="P204" s="285"/>
    </row>
    <row r="205" spans="1:16" x14ac:dyDescent="0.2">
      <c r="A205" s="203" t="s">
        <v>2852</v>
      </c>
      <c r="B205" s="285" t="s">
        <v>2853</v>
      </c>
      <c r="C205" s="285" t="s">
        <v>422</v>
      </c>
      <c r="D205" s="285" t="s">
        <v>2854</v>
      </c>
      <c r="E205" s="285" t="s">
        <v>2374</v>
      </c>
      <c r="F205" s="285" t="s">
        <v>2855</v>
      </c>
      <c r="G205" s="285" t="s">
        <v>2856</v>
      </c>
      <c r="H205" s="285" t="s">
        <v>2857</v>
      </c>
      <c r="I205" s="285" t="s">
        <v>2858</v>
      </c>
      <c r="J205" s="285" t="s">
        <v>2523</v>
      </c>
      <c r="K205" s="285" t="s">
        <v>2858</v>
      </c>
      <c r="L205" s="286">
        <v>421903769454</v>
      </c>
      <c r="M205" s="285" t="s">
        <v>2859</v>
      </c>
      <c r="N205" s="285"/>
      <c r="O205" s="285"/>
      <c r="P205" s="285"/>
    </row>
    <row r="206" spans="1:16" x14ac:dyDescent="0.2">
      <c r="A206" s="203" t="s">
        <v>2860</v>
      </c>
      <c r="B206" s="285" t="s">
        <v>2861</v>
      </c>
      <c r="C206" s="285" t="s">
        <v>422</v>
      </c>
      <c r="D206" s="285" t="s">
        <v>2862</v>
      </c>
      <c r="E206" s="285" t="s">
        <v>1895</v>
      </c>
      <c r="F206" s="285" t="s">
        <v>1896</v>
      </c>
      <c r="G206" s="285" t="s">
        <v>2359</v>
      </c>
      <c r="H206" s="285" t="s">
        <v>2863</v>
      </c>
      <c r="I206" s="285" t="s">
        <v>2864</v>
      </c>
      <c r="J206" s="285" t="s">
        <v>426</v>
      </c>
      <c r="K206" s="285" t="s">
        <v>2359</v>
      </c>
      <c r="L206" s="286" t="s">
        <v>2359</v>
      </c>
      <c r="M206" s="285" t="s">
        <v>2865</v>
      </c>
      <c r="N206" s="285"/>
      <c r="O206" s="285"/>
      <c r="P206" s="285"/>
    </row>
    <row r="207" spans="1:16" x14ac:dyDescent="0.2">
      <c r="A207" s="203" t="s">
        <v>2050</v>
      </c>
      <c r="B207" s="285" t="s">
        <v>2051</v>
      </c>
      <c r="C207" s="285" t="s">
        <v>422</v>
      </c>
      <c r="D207" s="285" t="s">
        <v>2052</v>
      </c>
      <c r="E207" s="285" t="s">
        <v>1873</v>
      </c>
      <c r="F207" s="285" t="s">
        <v>1874</v>
      </c>
      <c r="G207" s="285" t="s">
        <v>2053</v>
      </c>
      <c r="H207" s="285" t="s">
        <v>2992</v>
      </c>
      <c r="I207" s="285" t="s">
        <v>2054</v>
      </c>
      <c r="J207" s="285" t="s">
        <v>424</v>
      </c>
      <c r="K207" s="285" t="s">
        <v>2055</v>
      </c>
      <c r="L207" s="286">
        <v>421949335971</v>
      </c>
      <c r="M207" s="285" t="s">
        <v>2056</v>
      </c>
      <c r="N207" s="285" t="s">
        <v>2866</v>
      </c>
      <c r="O207" s="285"/>
      <c r="P207" s="285"/>
    </row>
    <row r="208" spans="1:16" x14ac:dyDescent="0.2">
      <c r="A208" s="203" t="s">
        <v>2867</v>
      </c>
      <c r="B208" s="285" t="s">
        <v>2868</v>
      </c>
      <c r="C208" s="285" t="s">
        <v>422</v>
      </c>
      <c r="D208" s="285" t="s">
        <v>2869</v>
      </c>
      <c r="E208" s="285" t="s">
        <v>2870</v>
      </c>
      <c r="F208" s="285" t="s">
        <v>2871</v>
      </c>
      <c r="G208" s="285" t="s">
        <v>2359</v>
      </c>
      <c r="H208" s="285" t="s">
        <v>2872</v>
      </c>
      <c r="I208" s="285" t="s">
        <v>2873</v>
      </c>
      <c r="J208" s="285" t="s">
        <v>2800</v>
      </c>
      <c r="K208" s="285" t="s">
        <v>2873</v>
      </c>
      <c r="L208" s="286">
        <v>421918394244</v>
      </c>
      <c r="M208" s="285" t="s">
        <v>2874</v>
      </c>
      <c r="N208" s="285"/>
      <c r="O208" s="285"/>
      <c r="P208" s="285"/>
    </row>
    <row r="209" spans="1:16" x14ac:dyDescent="0.2">
      <c r="A209" s="203" t="s">
        <v>2875</v>
      </c>
      <c r="B209" s="285" t="s">
        <v>2876</v>
      </c>
      <c r="C209" s="285" t="s">
        <v>422</v>
      </c>
      <c r="D209" s="285" t="s">
        <v>2877</v>
      </c>
      <c r="E209" s="285" t="s">
        <v>423</v>
      </c>
      <c r="F209" s="285" t="s">
        <v>816</v>
      </c>
      <c r="G209" s="285" t="s">
        <v>2878</v>
      </c>
      <c r="H209" s="285" t="s">
        <v>2879</v>
      </c>
      <c r="I209" s="285" t="s">
        <v>2880</v>
      </c>
      <c r="J209" s="285" t="s">
        <v>424</v>
      </c>
      <c r="K209" s="285" t="s">
        <v>2880</v>
      </c>
      <c r="L209" s="286">
        <v>421903551810</v>
      </c>
      <c r="M209" s="285" t="s">
        <v>2881</v>
      </c>
      <c r="N209" s="285"/>
      <c r="O209" s="285"/>
      <c r="P209" s="285"/>
    </row>
    <row r="210" spans="1:16" x14ac:dyDescent="0.2">
      <c r="A210" s="203" t="s">
        <v>2057</v>
      </c>
      <c r="B210" s="285" t="s">
        <v>2058</v>
      </c>
      <c r="C210" s="285" t="s">
        <v>422</v>
      </c>
      <c r="D210" s="285" t="s">
        <v>2059</v>
      </c>
      <c r="E210" s="285" t="s">
        <v>2060</v>
      </c>
      <c r="F210" s="285" t="s">
        <v>2061</v>
      </c>
      <c r="G210" s="285" t="s">
        <v>2882</v>
      </c>
      <c r="H210" s="285" t="s">
        <v>2062</v>
      </c>
      <c r="I210" s="285" t="s">
        <v>2063</v>
      </c>
      <c r="J210" s="285" t="s">
        <v>2064</v>
      </c>
      <c r="K210" s="285" t="s">
        <v>2063</v>
      </c>
      <c r="L210" s="286">
        <v>421905264228</v>
      </c>
      <c r="M210" s="285" t="s">
        <v>2065</v>
      </c>
      <c r="N210" s="285"/>
      <c r="O210" s="285"/>
      <c r="P210" s="285"/>
    </row>
    <row r="211" spans="1:16" ht="12.75" x14ac:dyDescent="0.2">
      <c r="A211" s="203" t="s">
        <v>2066</v>
      </c>
      <c r="B211" s="285" t="s">
        <v>2067</v>
      </c>
      <c r="C211" s="285" t="s">
        <v>422</v>
      </c>
      <c r="D211" s="285" t="s">
        <v>2068</v>
      </c>
      <c r="E211" s="199" t="s">
        <v>429</v>
      </c>
      <c r="F211" s="285" t="s">
        <v>541</v>
      </c>
      <c r="G211" s="313" t="s">
        <v>2069</v>
      </c>
      <c r="H211" s="313" t="s">
        <v>2070</v>
      </c>
      <c r="I211" s="285" t="s">
        <v>2071</v>
      </c>
      <c r="J211" s="285" t="s">
        <v>424</v>
      </c>
      <c r="K211" s="285" t="s">
        <v>2071</v>
      </c>
      <c r="L211" s="286">
        <v>421903851953</v>
      </c>
      <c r="M211" s="285" t="s">
        <v>2072</v>
      </c>
      <c r="N211" s="285"/>
      <c r="O211" s="285"/>
      <c r="P211" s="285"/>
    </row>
    <row r="212" spans="1:16" x14ac:dyDescent="0.2">
      <c r="A212" s="203" t="s">
        <v>2883</v>
      </c>
      <c r="B212" s="285" t="s">
        <v>2884</v>
      </c>
      <c r="C212" s="285" t="s">
        <v>422</v>
      </c>
      <c r="D212" s="285" t="s">
        <v>2885</v>
      </c>
      <c r="E212" s="285" t="s">
        <v>2886</v>
      </c>
      <c r="F212" s="285" t="s">
        <v>2887</v>
      </c>
      <c r="G212" s="285" t="s">
        <v>2888</v>
      </c>
      <c r="H212" s="285" t="s">
        <v>2889</v>
      </c>
      <c r="I212" s="285" t="s">
        <v>2890</v>
      </c>
      <c r="J212" s="285" t="s">
        <v>424</v>
      </c>
      <c r="K212" s="285" t="s">
        <v>2890</v>
      </c>
      <c r="L212" s="286">
        <v>421902366400</v>
      </c>
      <c r="M212" s="285" t="s">
        <v>2891</v>
      </c>
      <c r="N212" s="285"/>
      <c r="O212" s="285"/>
      <c r="P212" s="285"/>
    </row>
    <row r="213" spans="1:16" x14ac:dyDescent="0.2">
      <c r="A213" s="203" t="s">
        <v>2892</v>
      </c>
      <c r="B213" s="285" t="s">
        <v>2893</v>
      </c>
      <c r="C213" s="285" t="s">
        <v>422</v>
      </c>
      <c r="D213" s="285" t="s">
        <v>2894</v>
      </c>
      <c r="E213" s="285" t="s">
        <v>2895</v>
      </c>
      <c r="F213" s="285" t="s">
        <v>2896</v>
      </c>
      <c r="G213" s="285" t="s">
        <v>2897</v>
      </c>
      <c r="H213" s="285" t="s">
        <v>2898</v>
      </c>
      <c r="I213" s="285" t="s">
        <v>2899</v>
      </c>
      <c r="J213" s="285" t="s">
        <v>424</v>
      </c>
      <c r="K213" s="285" t="s">
        <v>2899</v>
      </c>
      <c r="L213" s="286">
        <v>421905495820</v>
      </c>
      <c r="M213" s="285" t="s">
        <v>2900</v>
      </c>
      <c r="N213" s="285"/>
      <c r="O213" s="285"/>
      <c r="P213" s="285"/>
    </row>
    <row r="214" spans="1:16" x14ac:dyDescent="0.2">
      <c r="A214" s="203" t="s">
        <v>2901</v>
      </c>
      <c r="B214" s="285" t="s">
        <v>2902</v>
      </c>
      <c r="C214" s="285" t="s">
        <v>422</v>
      </c>
      <c r="D214" s="285" t="s">
        <v>2903</v>
      </c>
      <c r="E214" s="285" t="s">
        <v>2904</v>
      </c>
      <c r="F214" s="285" t="s">
        <v>2905</v>
      </c>
      <c r="G214" s="285" t="s">
        <v>2906</v>
      </c>
      <c r="H214" s="285" t="s">
        <v>2907</v>
      </c>
      <c r="I214" s="285" t="s">
        <v>2908</v>
      </c>
      <c r="J214" s="285" t="s">
        <v>424</v>
      </c>
      <c r="K214" s="285" t="s">
        <v>2908</v>
      </c>
      <c r="L214" s="286">
        <v>421905356370</v>
      </c>
      <c r="M214" s="285" t="s">
        <v>2909</v>
      </c>
      <c r="N214" s="285"/>
      <c r="O214" s="285"/>
      <c r="P214" s="285"/>
    </row>
    <row r="215" spans="1:16" ht="12.75" x14ac:dyDescent="0.2">
      <c r="A215" s="203" t="s">
        <v>2073</v>
      </c>
      <c r="B215" s="285" t="s">
        <v>2074</v>
      </c>
      <c r="C215" s="285" t="s">
        <v>422</v>
      </c>
      <c r="D215" s="285" t="s">
        <v>2075</v>
      </c>
      <c r="E215" s="285" t="s">
        <v>1427</v>
      </c>
      <c r="F215" s="285" t="s">
        <v>1428</v>
      </c>
      <c r="G215" s="313" t="s">
        <v>2076</v>
      </c>
      <c r="H215" s="285" t="s">
        <v>2077</v>
      </c>
      <c r="I215" s="285" t="s">
        <v>2078</v>
      </c>
      <c r="J215" s="285" t="s">
        <v>424</v>
      </c>
      <c r="K215" s="285" t="s">
        <v>2079</v>
      </c>
      <c r="L215" s="286">
        <v>421907641634</v>
      </c>
      <c r="M215" s="285" t="s">
        <v>2080</v>
      </c>
      <c r="N215" s="285"/>
      <c r="O215" s="285"/>
      <c r="P215" s="285"/>
    </row>
    <row r="216" spans="1:16" x14ac:dyDescent="0.2">
      <c r="A216" s="203" t="s">
        <v>2910</v>
      </c>
      <c r="B216" s="285" t="s">
        <v>2911</v>
      </c>
      <c r="C216" s="285" t="s">
        <v>422</v>
      </c>
      <c r="D216" s="285" t="s">
        <v>2912</v>
      </c>
      <c r="E216" s="285" t="s">
        <v>2374</v>
      </c>
      <c r="F216" s="285" t="s">
        <v>2375</v>
      </c>
      <c r="G216" s="285" t="s">
        <v>2913</v>
      </c>
      <c r="H216" s="285" t="s">
        <v>2914</v>
      </c>
      <c r="I216" s="285" t="s">
        <v>2915</v>
      </c>
      <c r="J216" s="285" t="s">
        <v>424</v>
      </c>
      <c r="K216" s="285" t="s">
        <v>2915</v>
      </c>
      <c r="L216" s="286">
        <v>421903820974</v>
      </c>
      <c r="M216" s="285" t="s">
        <v>2916</v>
      </c>
      <c r="N216" s="285"/>
      <c r="O216" s="285"/>
      <c r="P216" s="285"/>
    </row>
    <row r="217" spans="1:16" ht="12.75" x14ac:dyDescent="0.2">
      <c r="A217" s="203" t="s">
        <v>2081</v>
      </c>
      <c r="B217" s="285" t="s">
        <v>2082</v>
      </c>
      <c r="C217" s="285" t="s">
        <v>422</v>
      </c>
      <c r="D217" s="285" t="s">
        <v>2083</v>
      </c>
      <c r="E217" s="285" t="s">
        <v>2084</v>
      </c>
      <c r="F217" s="285" t="s">
        <v>2085</v>
      </c>
      <c r="G217" s="313" t="s">
        <v>2086</v>
      </c>
      <c r="H217" s="285" t="s">
        <v>2087</v>
      </c>
      <c r="I217" s="285" t="s">
        <v>2088</v>
      </c>
      <c r="J217" s="285" t="s">
        <v>424</v>
      </c>
      <c r="K217" s="285" t="s">
        <v>2089</v>
      </c>
      <c r="L217" s="286">
        <v>421911466881</v>
      </c>
      <c r="M217" s="285" t="s">
        <v>2090</v>
      </c>
      <c r="N217" s="285"/>
      <c r="O217" s="285"/>
      <c r="P217" s="285"/>
    </row>
    <row r="218" spans="1:16" ht="12.75" x14ac:dyDescent="0.2">
      <c r="A218" s="203" t="s">
        <v>2091</v>
      </c>
      <c r="B218" s="285" t="s">
        <v>2092</v>
      </c>
      <c r="C218" s="285" t="s">
        <v>422</v>
      </c>
      <c r="D218" s="285" t="s">
        <v>2093</v>
      </c>
      <c r="E218" s="285" t="s">
        <v>2094</v>
      </c>
      <c r="F218" s="285" t="s">
        <v>2095</v>
      </c>
      <c r="G218" s="313" t="s">
        <v>2096</v>
      </c>
      <c r="H218" s="285" t="s">
        <v>2097</v>
      </c>
      <c r="I218" s="285" t="s">
        <v>2098</v>
      </c>
      <c r="J218" s="285" t="s">
        <v>424</v>
      </c>
      <c r="K218" s="285" t="s">
        <v>2098</v>
      </c>
      <c r="L218" s="286">
        <v>421904435321</v>
      </c>
      <c r="M218" s="285" t="s">
        <v>2099</v>
      </c>
      <c r="N218" s="285"/>
      <c r="O218" s="285"/>
      <c r="P218" s="285"/>
    </row>
    <row r="219" spans="1:16" ht="12.75" x14ac:dyDescent="0.2">
      <c r="A219" s="203" t="s">
        <v>2100</v>
      </c>
      <c r="B219" s="285" t="s">
        <v>2101</v>
      </c>
      <c r="C219" s="285" t="s">
        <v>422</v>
      </c>
      <c r="D219" s="285" t="s">
        <v>2102</v>
      </c>
      <c r="E219" s="285" t="s">
        <v>2103</v>
      </c>
      <c r="F219" s="285" t="s">
        <v>2104</v>
      </c>
      <c r="G219" s="313" t="s">
        <v>2105</v>
      </c>
      <c r="H219" s="285" t="s">
        <v>2106</v>
      </c>
      <c r="I219" s="285" t="s">
        <v>2107</v>
      </c>
      <c r="J219" s="285" t="s">
        <v>424</v>
      </c>
      <c r="K219" s="285" t="s">
        <v>2108</v>
      </c>
      <c r="L219" s="286">
        <v>421910690922</v>
      </c>
      <c r="M219" s="285" t="s">
        <v>2109</v>
      </c>
      <c r="N219" s="285"/>
      <c r="O219" s="285"/>
      <c r="P219" s="285"/>
    </row>
    <row r="220" spans="1:16" x14ac:dyDescent="0.2">
      <c r="A220" s="203" t="s">
        <v>2917</v>
      </c>
      <c r="B220" s="285" t="s">
        <v>2918</v>
      </c>
      <c r="C220" s="285" t="s">
        <v>422</v>
      </c>
      <c r="D220" s="285" t="s">
        <v>2919</v>
      </c>
      <c r="E220" s="285" t="s">
        <v>433</v>
      </c>
      <c r="F220" s="285" t="s">
        <v>434</v>
      </c>
      <c r="G220" s="285" t="s">
        <v>2920</v>
      </c>
      <c r="H220" s="285" t="s">
        <v>2921</v>
      </c>
      <c r="I220" s="285" t="s">
        <v>2922</v>
      </c>
      <c r="J220" s="285" t="s">
        <v>424</v>
      </c>
      <c r="K220" s="285" t="s">
        <v>2923</v>
      </c>
      <c r="L220" s="286">
        <v>421905644686</v>
      </c>
      <c r="M220" s="285" t="s">
        <v>2924</v>
      </c>
      <c r="N220" s="285"/>
      <c r="O220" s="285"/>
      <c r="P220" s="285"/>
    </row>
    <row r="221" spans="1:16" x14ac:dyDescent="0.2">
      <c r="A221" s="203" t="s">
        <v>2925</v>
      </c>
      <c r="B221" s="285" t="s">
        <v>2926</v>
      </c>
      <c r="C221" s="285" t="s">
        <v>422</v>
      </c>
      <c r="D221" s="285" t="s">
        <v>2927</v>
      </c>
      <c r="E221" s="285" t="s">
        <v>2928</v>
      </c>
      <c r="F221" s="285" t="s">
        <v>2929</v>
      </c>
      <c r="G221" s="285" t="s">
        <v>2930</v>
      </c>
      <c r="H221" s="285" t="s">
        <v>2931</v>
      </c>
      <c r="I221" s="285" t="s">
        <v>2932</v>
      </c>
      <c r="J221" s="285" t="s">
        <v>2933</v>
      </c>
      <c r="K221" s="285" t="s">
        <v>2932</v>
      </c>
      <c r="L221" s="286">
        <v>421908729128</v>
      </c>
      <c r="M221" s="285" t="s">
        <v>2934</v>
      </c>
      <c r="N221" s="285"/>
      <c r="O221" s="285"/>
      <c r="P221" s="285"/>
    </row>
    <row r="222" spans="1:16" x14ac:dyDescent="0.2">
      <c r="A222" s="203" t="s">
        <v>2110</v>
      </c>
      <c r="B222" s="285" t="s">
        <v>2111</v>
      </c>
      <c r="C222" s="285" t="s">
        <v>422</v>
      </c>
      <c r="D222" s="285" t="s">
        <v>2112</v>
      </c>
      <c r="E222" s="285" t="s">
        <v>2113</v>
      </c>
      <c r="F222" s="285" t="s">
        <v>2114</v>
      </c>
      <c r="G222" s="285" t="s">
        <v>2935</v>
      </c>
      <c r="H222" s="285" t="s">
        <v>2115</v>
      </c>
      <c r="I222" s="285" t="s">
        <v>2936</v>
      </c>
      <c r="J222" s="285" t="s">
        <v>2937</v>
      </c>
      <c r="K222" s="285" t="s">
        <v>2116</v>
      </c>
      <c r="L222" s="286">
        <v>421903543319</v>
      </c>
      <c r="M222" s="285" t="s">
        <v>2938</v>
      </c>
      <c r="N222" s="285"/>
      <c r="O222" s="285"/>
      <c r="P222" s="285"/>
    </row>
    <row r="223" spans="1:16" ht="12.75" x14ac:dyDescent="0.2">
      <c r="A223" s="203" t="s">
        <v>2117</v>
      </c>
      <c r="B223" s="285" t="s">
        <v>2118</v>
      </c>
      <c r="C223" s="285" t="s">
        <v>422</v>
      </c>
      <c r="D223" s="285" t="s">
        <v>2119</v>
      </c>
      <c r="E223" s="285" t="s">
        <v>2120</v>
      </c>
      <c r="F223" s="285" t="s">
        <v>2121</v>
      </c>
      <c r="G223" s="313" t="s">
        <v>2122</v>
      </c>
      <c r="H223" s="285" t="s">
        <v>2123</v>
      </c>
      <c r="I223" s="285" t="s">
        <v>2124</v>
      </c>
      <c r="J223" s="285" t="s">
        <v>424</v>
      </c>
      <c r="K223" s="285" t="s">
        <v>2124</v>
      </c>
      <c r="L223" s="286">
        <v>421904823578</v>
      </c>
      <c r="M223" s="285" t="s">
        <v>2125</v>
      </c>
      <c r="N223" s="285"/>
      <c r="O223" s="285"/>
      <c r="P223" s="285"/>
    </row>
    <row r="224" spans="1:16" x14ac:dyDescent="0.2">
      <c r="A224" s="203" t="s">
        <v>2939</v>
      </c>
      <c r="B224" s="285" t="s">
        <v>2940</v>
      </c>
      <c r="C224" s="285" t="s">
        <v>422</v>
      </c>
      <c r="D224" s="285" t="s">
        <v>2941</v>
      </c>
      <c r="E224" s="285" t="s">
        <v>2942</v>
      </c>
      <c r="F224" s="285" t="s">
        <v>2943</v>
      </c>
      <c r="G224" s="285" t="s">
        <v>2944</v>
      </c>
      <c r="H224" s="285" t="s">
        <v>2945</v>
      </c>
      <c r="I224" s="285" t="s">
        <v>2946</v>
      </c>
      <c r="J224" s="285" t="s">
        <v>426</v>
      </c>
      <c r="K224" s="285" t="s">
        <v>2946</v>
      </c>
      <c r="L224" s="286">
        <v>421915740248</v>
      </c>
      <c r="M224" s="285" t="s">
        <v>2947</v>
      </c>
      <c r="N224" s="285"/>
      <c r="O224" s="285"/>
      <c r="P224" s="285"/>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5" t="s">
        <v>2128</v>
      </c>
      <c r="C226" s="285" t="s">
        <v>422</v>
      </c>
      <c r="D226" s="285" t="s">
        <v>2129</v>
      </c>
      <c r="E226" s="285" t="s">
        <v>429</v>
      </c>
      <c r="F226" s="285" t="s">
        <v>436</v>
      </c>
      <c r="G226" s="313" t="s">
        <v>2130</v>
      </c>
      <c r="H226" s="285" t="s">
        <v>2131</v>
      </c>
      <c r="I226" s="285" t="s">
        <v>1997</v>
      </c>
      <c r="J226" s="285" t="s">
        <v>426</v>
      </c>
      <c r="K226" s="285" t="s">
        <v>1997</v>
      </c>
      <c r="L226" s="286">
        <v>421905706999</v>
      </c>
      <c r="M226" s="285" t="s">
        <v>2132</v>
      </c>
      <c r="N226" s="285"/>
      <c r="O226" s="285"/>
      <c r="P226" s="285"/>
    </row>
    <row r="227" spans="1:16" ht="12.75" x14ac:dyDescent="0.2">
      <c r="A227" s="203" t="s">
        <v>2133</v>
      </c>
      <c r="B227" s="285" t="s">
        <v>2134</v>
      </c>
      <c r="C227" s="285" t="s">
        <v>422</v>
      </c>
      <c r="D227" s="285" t="s">
        <v>2135</v>
      </c>
      <c r="E227" s="285" t="s">
        <v>433</v>
      </c>
      <c r="F227" s="285" t="s">
        <v>434</v>
      </c>
      <c r="G227" s="313" t="s">
        <v>2136</v>
      </c>
      <c r="H227" s="285" t="s">
        <v>2948</v>
      </c>
      <c r="I227" s="285" t="s">
        <v>2137</v>
      </c>
      <c r="J227" s="285" t="s">
        <v>424</v>
      </c>
      <c r="K227" s="285" t="s">
        <v>2137</v>
      </c>
      <c r="L227" s="286">
        <v>421918560175</v>
      </c>
      <c r="M227" s="285" t="s">
        <v>2138</v>
      </c>
      <c r="N227" s="285"/>
      <c r="O227" s="285"/>
      <c r="P227" s="285"/>
    </row>
    <row r="228" spans="1:16" x14ac:dyDescent="0.2">
      <c r="A228" s="203" t="s">
        <v>2949</v>
      </c>
      <c r="B228" s="285" t="s">
        <v>2950</v>
      </c>
      <c r="C228" s="285" t="s">
        <v>422</v>
      </c>
      <c r="D228" s="285" t="s">
        <v>2951</v>
      </c>
      <c r="E228" s="285" t="s">
        <v>2952</v>
      </c>
      <c r="F228" s="285" t="s">
        <v>2953</v>
      </c>
      <c r="G228" s="285" t="s">
        <v>2954</v>
      </c>
      <c r="H228" s="285" t="s">
        <v>2955</v>
      </c>
      <c r="I228" s="285" t="s">
        <v>2956</v>
      </c>
      <c r="J228" s="285" t="s">
        <v>2523</v>
      </c>
      <c r="K228" s="285" t="s">
        <v>2956</v>
      </c>
      <c r="L228" s="286">
        <v>421905892235</v>
      </c>
      <c r="M228" s="285" t="s">
        <v>2957</v>
      </c>
      <c r="N228" s="285"/>
      <c r="O228" s="285"/>
      <c r="P228" s="285"/>
    </row>
    <row r="229" spans="1:16" x14ac:dyDescent="0.2">
      <c r="A229" s="203" t="s">
        <v>2958</v>
      </c>
      <c r="B229" s="285" t="s">
        <v>2959</v>
      </c>
      <c r="C229" s="285" t="s">
        <v>422</v>
      </c>
      <c r="D229" s="285" t="s">
        <v>2960</v>
      </c>
      <c r="E229" s="285" t="s">
        <v>429</v>
      </c>
      <c r="F229" s="285" t="s">
        <v>1921</v>
      </c>
      <c r="G229" s="285" t="s">
        <v>2961</v>
      </c>
      <c r="H229" s="285" t="s">
        <v>2962</v>
      </c>
      <c r="I229" s="285" t="s">
        <v>2963</v>
      </c>
      <c r="J229" s="285" t="s">
        <v>2523</v>
      </c>
      <c r="K229" s="285" t="s">
        <v>2963</v>
      </c>
      <c r="L229" s="286">
        <v>421905491171</v>
      </c>
      <c r="M229" s="285" t="s">
        <v>2964</v>
      </c>
      <c r="N229" s="285"/>
      <c r="O229" s="285"/>
      <c r="P229" s="285"/>
    </row>
    <row r="230" spans="1:16" x14ac:dyDescent="0.2">
      <c r="A230" s="203" t="s">
        <v>2965</v>
      </c>
      <c r="B230" s="285" t="s">
        <v>2966</v>
      </c>
      <c r="C230" s="285" t="s">
        <v>422</v>
      </c>
      <c r="D230" s="285" t="s">
        <v>2967</v>
      </c>
      <c r="E230" s="285" t="s">
        <v>1767</v>
      </c>
      <c r="F230" s="285" t="s">
        <v>1768</v>
      </c>
      <c r="G230" s="285" t="s">
        <v>2968</v>
      </c>
      <c r="H230" s="285" t="s">
        <v>2969</v>
      </c>
      <c r="I230" s="285" t="s">
        <v>2970</v>
      </c>
      <c r="J230" s="285" t="s">
        <v>424</v>
      </c>
      <c r="K230" s="285" t="s">
        <v>2970</v>
      </c>
      <c r="L230" s="286">
        <v>421905731109</v>
      </c>
      <c r="M230" s="285" t="s">
        <v>2971</v>
      </c>
      <c r="N230" s="285"/>
      <c r="O230" s="285"/>
      <c r="P230" s="285"/>
    </row>
    <row r="231" spans="1:16" ht="12.75" x14ac:dyDescent="0.2">
      <c r="A231" s="203" t="s">
        <v>2139</v>
      </c>
      <c r="B231" s="285" t="s">
        <v>2140</v>
      </c>
      <c r="C231" s="285" t="s">
        <v>422</v>
      </c>
      <c r="D231" s="285" t="s">
        <v>2141</v>
      </c>
      <c r="E231" s="285" t="s">
        <v>435</v>
      </c>
      <c r="F231" s="285" t="s">
        <v>493</v>
      </c>
      <c r="G231" s="313" t="s">
        <v>2142</v>
      </c>
      <c r="H231" s="285" t="s">
        <v>2143</v>
      </c>
      <c r="I231" s="285" t="s">
        <v>2144</v>
      </c>
      <c r="J231" s="285" t="s">
        <v>426</v>
      </c>
      <c r="K231" s="285" t="s">
        <v>2145</v>
      </c>
      <c r="L231" s="286">
        <v>421915867076</v>
      </c>
      <c r="M231" s="285" t="s">
        <v>2146</v>
      </c>
      <c r="N231" s="285"/>
      <c r="O231" s="285"/>
      <c r="P231" s="285"/>
    </row>
    <row r="232" spans="1:16" x14ac:dyDescent="0.2">
      <c r="A232" s="203" t="s">
        <v>2972</v>
      </c>
      <c r="B232" s="285" t="s">
        <v>2973</v>
      </c>
      <c r="C232" s="285" t="s">
        <v>422</v>
      </c>
      <c r="D232" s="285" t="s">
        <v>2974</v>
      </c>
      <c r="E232" s="285" t="s">
        <v>2975</v>
      </c>
      <c r="F232" s="285" t="s">
        <v>2976</v>
      </c>
      <c r="G232" s="285" t="s">
        <v>2977</v>
      </c>
      <c r="H232" s="285" t="s">
        <v>2978</v>
      </c>
      <c r="I232" s="285" t="s">
        <v>2979</v>
      </c>
      <c r="J232" s="285" t="s">
        <v>424</v>
      </c>
      <c r="K232" s="285" t="s">
        <v>2979</v>
      </c>
      <c r="L232" s="286">
        <v>421905417209</v>
      </c>
      <c r="M232" s="285" t="s">
        <v>2980</v>
      </c>
      <c r="N232" s="285"/>
      <c r="O232" s="285"/>
      <c r="P232" s="285"/>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2">
        <v>421918737877</v>
      </c>
      <c r="M234" s="277" t="s">
        <v>1004</v>
      </c>
      <c r="N234" s="277"/>
      <c r="O234" s="277"/>
      <c r="P234" s="277"/>
    </row>
    <row r="235" spans="1:16" x14ac:dyDescent="0.2">
      <c r="A235" s="178" t="s">
        <v>1005</v>
      </c>
      <c r="B235" s="277" t="s">
        <v>1006</v>
      </c>
      <c r="C235" s="200" t="s">
        <v>422</v>
      </c>
      <c r="D235" s="277" t="s">
        <v>1007</v>
      </c>
      <c r="E235" s="277" t="s">
        <v>429</v>
      </c>
      <c r="F235" s="277" t="s">
        <v>524</v>
      </c>
      <c r="G235" s="324" t="s">
        <v>1008</v>
      </c>
      <c r="H235" s="324" t="s">
        <v>1009</v>
      </c>
      <c r="I235" s="277" t="s">
        <v>1010</v>
      </c>
      <c r="J235" s="277" t="s">
        <v>424</v>
      </c>
      <c r="K235" s="277" t="s">
        <v>1010</v>
      </c>
      <c r="L235" s="322">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5" t="s">
        <v>2150</v>
      </c>
      <c r="C237" s="285" t="s">
        <v>422</v>
      </c>
      <c r="D237" s="285" t="s">
        <v>2151</v>
      </c>
      <c r="E237" s="285" t="s">
        <v>423</v>
      </c>
      <c r="F237" s="285" t="s">
        <v>816</v>
      </c>
      <c r="G237" s="285" t="s">
        <v>2152</v>
      </c>
      <c r="H237" s="285" t="s">
        <v>2153</v>
      </c>
      <c r="I237" s="285" t="s">
        <v>2154</v>
      </c>
      <c r="J237" s="285" t="s">
        <v>426</v>
      </c>
      <c r="K237" s="285" t="s">
        <v>2155</v>
      </c>
      <c r="L237" s="286">
        <v>421902821904</v>
      </c>
      <c r="M237" s="285" t="s">
        <v>2156</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BD7BA5C5-929A-409F-A824-B9080604A21C}"/>
    <hyperlink ref="G150" r:id="rId2" xr:uid="{C5676565-7E8C-44D7-BBF2-430B0513B3F5}"/>
    <hyperlink ref="G165" r:id="rId3" xr:uid="{51A3F4E2-9940-4E48-9C72-B5863BF94EB1}"/>
    <hyperlink ref="H165" r:id="rId4" xr:uid="{546D077F-CA8A-4183-9681-F6858FA21170}"/>
    <hyperlink ref="H182" r:id="rId5" xr:uid="{8EF3F0BB-08CA-4DAE-9176-B96384E9CA47}"/>
    <hyperlink ref="H60" r:id="rId6" display="info@mammal.sk; " xr:uid="{13FB4E5D-5DBF-44D5-B79C-E410155B2046}"/>
    <hyperlink ref="H177" r:id="rId7" xr:uid="{5BB2855C-C502-489B-B3E4-F014651C0F35}"/>
    <hyperlink ref="H88" r:id="rId8" xr:uid="{504E7AD6-FC9F-4D8D-9D98-35AADEA628DF}"/>
    <hyperlink ref="G235" r:id="rId9" xr:uid="{4AAACDB1-6936-480D-BAF3-32F2FCD571DD}"/>
    <hyperlink ref="H235" r:id="rId10" xr:uid="{93C3CD45-6E87-4F47-A0FC-B179F3150F15}"/>
    <hyperlink ref="H149" r:id="rId11" xr:uid="{10F541ED-E4C1-4413-837D-A62BD9C4E30D}"/>
    <hyperlink ref="H95" r:id="rId12" xr:uid="{1FE7C9E7-9F2B-4A91-A607-561887A3F463}"/>
    <hyperlink ref="G225" r:id="rId13" xr:uid="{4EC8CD72-9C2E-43D8-B9E2-3EFDA9A5DC21}"/>
    <hyperlink ref="H225" r:id="rId14" xr:uid="{D0FA4650-431A-412A-94B2-B4F1C79CAE93}"/>
    <hyperlink ref="G174" r:id="rId15" xr:uid="{138F9917-1D13-42BA-BDBE-89CF3C20FE6F}"/>
    <hyperlink ref="H121" r:id="rId16" xr:uid="{BABF9306-EE79-49CA-AD3C-28D714D7DAEA}"/>
    <hyperlink ref="H109" r:id="rId17" xr:uid="{2CF3BDFE-9373-4650-97C3-B161953AD302}"/>
    <hyperlink ref="G121" r:id="rId18" xr:uid="{A73892FE-6C9A-4F4F-AFB6-6C2A0BAAA4DE}"/>
    <hyperlink ref="H164"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3" r:id="rId23" xr:uid="{C9BBC293-0CB2-437B-920B-AA8E1A00F0D4}"/>
    <hyperlink ref="G129" r:id="rId24" xr:uid="{737D8CD5-0971-4BB6-862A-9B2D28FF41C7}"/>
    <hyperlink ref="G128" r:id="rId25" xr:uid="{F347840E-8995-477D-A7C0-922C7E889831}"/>
    <hyperlink ref="H128" r:id="rId26" xr:uid="{A95276EE-0089-4B24-8F51-295399106261}"/>
    <hyperlink ref="G38" r:id="rId27" xr:uid="{AEFA0AB9-D0CA-4DDF-92A7-EEFAB6813AA4}"/>
    <hyperlink ref="G211" r:id="rId28" xr:uid="{85BFC757-221B-4A49-AA86-295B2466455C}"/>
    <hyperlink ref="H211" r:id="rId29" xr:uid="{5FD03161-B393-426D-80B2-8B570515DAEC}"/>
    <hyperlink ref="G50" r:id="rId30" xr:uid="{B0C86E09-7DAC-45E8-A810-2F4896E5877A}"/>
    <hyperlink ref="G51" r:id="rId31" xr:uid="{3E70B27F-C8E2-4F47-A016-EBD37DF6C47F}"/>
    <hyperlink ref="G69" r:id="rId32" xr:uid="{7AA7D98F-69CC-44E7-A2EC-7727555A79E3}"/>
    <hyperlink ref="G74" r:id="rId33" xr:uid="{7DD83085-1CAB-48CC-AB85-D3DCB4292D2B}"/>
    <hyperlink ref="G81" r:id="rId34" xr:uid="{63238356-05BC-41C2-9CC3-1A1819958BD0}"/>
    <hyperlink ref="G82" r:id="rId35" xr:uid="{6348F490-4623-49CB-A57B-AFC29C36C51C}"/>
    <hyperlink ref="G84" r:id="rId36" xr:uid="{14CC07FF-446B-45C8-ADF1-B35F0E0B8FBC}"/>
    <hyperlink ref="G183" r:id="rId37" xr:uid="{DC4535BE-49A4-416F-A05E-523CA14A873A}"/>
    <hyperlink ref="G188" r:id="rId38" xr:uid="{7E30BBBA-DF97-4EF8-A9D4-D431C116B37F}"/>
    <hyperlink ref="G215" r:id="rId39" xr:uid="{4868AB29-9A89-4400-940F-4B39B655785D}"/>
    <hyperlink ref="G217" r:id="rId40" xr:uid="{D58B5105-7EE9-4633-8384-E218E610C3DE}"/>
    <hyperlink ref="G218" r:id="rId41" xr:uid="{CAB80922-ADBD-46F5-9346-0D602E76339B}"/>
    <hyperlink ref="G219" r:id="rId42" xr:uid="{71DFBC8C-1D90-413C-AD89-396E30DDDD9B}"/>
    <hyperlink ref="G226" r:id="rId43" xr:uid="{12D061A9-B33F-4261-9515-B35F98B3D175}"/>
    <hyperlink ref="G231" r:id="rId44" xr:uid="{6F5727DA-F46C-4DCE-AFC6-9630D0313188}"/>
    <hyperlink ref="H113"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449" activePane="bottomLeft" state="frozen"/>
      <selection activeCell="I2" sqref="I2:L73"/>
      <selection pane="bottomLeft" activeCell="C465" sqref="C465"/>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7">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90">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7">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7">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90">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9">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90">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7">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9">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8">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7">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7">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7">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9">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7">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9">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7">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7">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7">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7">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8">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8">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9">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8">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9">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7">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7">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8">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9">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7">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7">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90">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90">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7">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9">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7">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90">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9">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9">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7">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7">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9">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9">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7">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9">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8">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7">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7">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7">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7">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7">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7">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90">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7">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7">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9">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9">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7">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8">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9">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8">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7">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9">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9">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9">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7">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7">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9">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7">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90">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9">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9">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7">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8">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9">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7">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7">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7">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7">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9">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7">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7">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8">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90">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9">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9">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7">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7">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7">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9">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90">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8">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7">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7">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8">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9">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7">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9">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9">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9">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8">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8">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9">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9">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9">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8">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7">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7">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9">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8">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9">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7">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8">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8">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7">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8">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8">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9">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7">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9">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9">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7">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7">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9">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9">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7">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7">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9">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7">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8">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8">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7">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8">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8">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9">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9">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8">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7">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7">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7">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9">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90">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8">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90">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7">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7">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7">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7">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7">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7">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7">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7">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7">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9">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9">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9">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8">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8">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9">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7">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9">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7">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8">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8">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7">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8">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8">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7">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7">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7">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7">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7">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9">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7">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7">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7">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7">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9">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8">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7">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9">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9">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9">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7">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7">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7">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7">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9">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7">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7">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7">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8">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8">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7">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7">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7">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8">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7">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8">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9">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7">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8">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9">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7">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90">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8">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7">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7">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7">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7">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9">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9">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7">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7">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9">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7">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8">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7">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8">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7">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7">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8">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7">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9">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7">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7">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8">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8">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7">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9">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8">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9">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7">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7">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7">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7">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8">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7">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7">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7">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8">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7">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7">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7">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7">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7">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7">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7">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7">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7">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9">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7">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9">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90">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90">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90">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90">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7">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7">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7">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9">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9">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7">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7">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9">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9">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7">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8">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9">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9">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7">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7">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7">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7">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9">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7">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7">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8">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9">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7">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7">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7">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9">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8">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8">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7">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7">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9">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7">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8">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7">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7">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7">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9">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7">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9">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7">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7">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7">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7">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8">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9">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7">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9">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9">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7">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9">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8">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7">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7">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7">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7">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7">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7">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7">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7">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7">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7">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8">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8">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8">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7">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7">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8">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7">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7">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7">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9">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7">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9">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7">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7">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7">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7">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7">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8">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7">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9">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9">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9">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7">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90">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7">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7">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7">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9">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9">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8">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7">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7">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7">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7">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9">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7">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7">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9">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7">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9">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9">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7">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7">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7">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9">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9">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7">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7">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9">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8">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7">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9">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7">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8">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8">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7">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9">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7">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8">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7">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9">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90">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7">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8">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9">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9">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7">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7">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7">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90">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7">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7">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9">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7">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7">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7">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7">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7">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7">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7">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8">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7">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90">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9">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7">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7">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8">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7">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9">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9">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7">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7">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9">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7">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9">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7">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8">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7">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7">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8">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9">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8">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8">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7">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7">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7">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7">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7">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7">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7">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8">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9">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7">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9">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7">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7">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8">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7">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7">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8">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7">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9">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7">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8">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7">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9">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8">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7">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9">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7">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8">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8">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7">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9">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7">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9">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8">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9">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8">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90">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7">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8">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7">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9">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9">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9">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7">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8">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7">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7">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7">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7">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90">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9">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9">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7">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7">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7">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9">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9">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7">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8">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9">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8">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Telovýchovná jednota DRUŽBA PIEŠŤANY, Kuzmányho 1135/15, Piešťany, 921 01</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1251</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1263</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1265</v>
      </c>
    </row>
    <row r="15" spans="1:16" ht="32.1" customHeight="1" thickBot="1" x14ac:dyDescent="0.25">
      <c r="A15" s="139" t="s">
        <v>1266</v>
      </c>
      <c r="B15" s="385" t="s">
        <v>1267</v>
      </c>
      <c r="C15" s="386"/>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2"/>
      <c r="N17" s="137" t="str">
        <f t="shared" si="0"/>
        <v xml:space="preserve">q - </v>
      </c>
      <c r="O17" s="137" t="s">
        <v>367</v>
      </c>
    </row>
    <row r="18" spans="1:16" x14ac:dyDescent="0.2">
      <c r="B18" s="193" t="s">
        <v>1274</v>
      </c>
      <c r="C18" s="142" t="str">
        <f>Spolu!C4</f>
        <v>00892424</v>
      </c>
      <c r="E18" s="147" t="s">
        <v>1275</v>
      </c>
      <c r="F18" s="282">
        <v>421947749446</v>
      </c>
      <c r="N18" s="137" t="str">
        <f t="shared" si="0"/>
        <v xml:space="preserve">r - </v>
      </c>
      <c r="O18" s="137" t="s">
        <v>368</v>
      </c>
    </row>
    <row r="19" spans="1:16" x14ac:dyDescent="0.2">
      <c r="E19" s="147" t="s">
        <v>1276</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1277</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Michaela Vavrova</cp:lastModifiedBy>
  <cp:revision/>
  <cp:lastPrinted>2026-03-03T15:07:29Z</cp:lastPrinted>
  <dcterms:created xsi:type="dcterms:W3CDTF">2017-02-20T06:20:12Z</dcterms:created>
  <dcterms:modified xsi:type="dcterms:W3CDTF">2026-03-03T15:10:49Z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