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ento_zošit" defaultThemeVersion="124226"/>
  <mc:AlternateContent xmlns:mc="http://schemas.openxmlformats.org/markup-compatibility/2006">
    <mc:Choice Requires="x15">
      <x15ac:absPath xmlns:x15ac="http://schemas.microsoft.com/office/spreadsheetml/2010/11/ac" url="C:\Users\marco\Documents\"/>
    </mc:Choice>
  </mc:AlternateContent>
  <xr:revisionPtr revIDLastSave="0" documentId="13_ncr:1_{7CA5858A-A17B-494E-8F96-A93083DA6CD8}"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<sst xmlns="http://schemas.openxmlformats.org/spreadsheetml/2006/main" count="6613" uniqueCount="3055">
  <si>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</si>
  <si>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</si>
  <si>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</si>
  <si>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</si>
  <si>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</si>
  <si>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</si>
  <si>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</si>
  <si>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</si>
  <si>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</si>
  <si>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</si>
  <si>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</si>
  <si>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</si>
  <si>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</si>
  <si>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</si>
  <si>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</si>
  <si>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</si>
  <si>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</si>
  <si>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</si>
  <si>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</si>
  <si>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</si>
  <si>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</si>
  <si>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</si>
  <si>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</si>
  <si>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</si>
  <si>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</si>
  <si>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</si>
  <si>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</si>
  <si>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</si>
  <si>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</si>
  <si>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</si>
  <si>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</si>
  <si>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</si>
  <si>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</si>
  <si>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</si>
  <si>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</si>
  <si>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</si>
  <si>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</si>
  <si>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</si>
  <si>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</si>
  <si>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</si>
  <si>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</si>
  <si>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</si>
  <si>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</si>
  <si>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</si>
  <si>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</si>
  <si>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</si>
  <si>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</si>
  <si>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</si>
  <si>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</si>
  <si>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</si>
  <si>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</si>
  <si>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</si>
  <si>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</si>
  <si>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</si>
  <si>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</si>
  <si>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</si>
  <si>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</si>
  <si>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</si>
  <si>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</si>
  <si>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</si>
  <si>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</si>
  <si>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</si>
  <si>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</si>
  <si>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</si>
  <si>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</si>
  <si>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</si>
  <si>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</si>
  <si>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</si>
  <si>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</si>
  <si>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</si>
  <si>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</si>
  <si>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</si>
  <si>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</si>
  <si>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</si>
  <si>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</si>
  <si>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</si>
  <si>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</si>
  <si>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</si>
  <si>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</si>
  <si>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</si>
  <si>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</si>
  <si>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</si>
  <si>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</si>
  <si>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</si>
  <si>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</si>
  <si>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</si>
  <si>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</si>
  <si>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</si>
  <si>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</si>
  <si>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</si>
  <si>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</si>
  <si>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</si>
  <si>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</si>
  <si>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</si>
  <si>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</si>
  <si>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</si>
  <si>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</si>
  <si>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</si>
  <si>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</si>
  <si>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</si>
  <si>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</si>
  <si>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</si>
  <si>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</si>
  <si>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</si>
  <si>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</si>
  <si>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</si>
  <si>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</si>
  <si>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</si>
  <si>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</si>
  <si>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</si>
  <si>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</si>
  <si>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</si>
  <si>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</si>
  <si>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</si>
  <si>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</si>
  <si>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</si>
  <si>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</si>
  <si>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</si>
  <si>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</si>
  <si>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</si>
  <si>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</si>
  <si>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</si>
  <si>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</si>
  <si>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</si>
  <si>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</si>
  <si>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</si>
  <si>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</si>
  <si>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</si>
  <si>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</si>
  <si>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</si>
  <si>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</si>
  <si>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</si>
  <si>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</si>
  <si>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</si>
  <si>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</si>
  <si>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</si>
  <si>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</si>
  <si>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</si>
  <si>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</si>
  <si>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</si>
  <si>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</si>
  <si>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</si>
  <si>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</si>
  <si>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</si>
  <si>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</si>
  <si>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</si>
  <si>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</si>
  <si>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</si>
  <si>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</si>
  <si>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</si>
  <si>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</si>
  <si>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</si>
  <si>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</si>
  <si>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</si>
  <si>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</si>
  <si>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</si>
  <si>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</si>
  <si>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</si>
  <si>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</si>
  <si>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</si>
  <si>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</si>
  <si>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</si>
  <si>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</si>
  <si>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</si>
  <si>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</si>
  <si>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</si>
  <si>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</si>
  <si>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</si>
  <si>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</si>
  <si>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</si>
  <si>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</si>
  <si>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</si>
  <si>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</si>
  <si>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</si>
  <si>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</si>
  <si>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</si>
  <si>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</si>
  <si>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</si>
  <si>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</si>
  <si>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</si>
  <si>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</si>
  <si>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</si>
  <si>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</si>
  <si>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</si>
  <si>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</si>
  <si>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</si>
  <si>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</si>
  <si>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</si>
  <si>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</si>
  <si>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</si>
  <si>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</si>
  <si>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</si>
  <si>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</si>
  <si>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</si>
  <si>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</si>
  <si>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</si>
  <si>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</si>
  <si>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</si>
  <si>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</si>
  <si>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</si>
  <si>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</si>
  <si>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</si>
  <si>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</si>
  <si>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</si>
  <si>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</si>
  <si>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</si>
  <si>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</si>
  <si>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</si>
  <si>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</si>
  <si>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</si>
  <si>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</si>
  <si>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</si>
  <si>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</si>
  <si>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</si>
  <si>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</si>
  <si>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</si>
  <si>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</si>
  <si>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</si>
  <si>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</si>
  <si>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</si>
  <si>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</si>
  <si>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</si>
  <si>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</si>
  <si>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</si>
  <si>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</si>
  <si>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</si>
  <si>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</si>
  <si>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</si>
  <si>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</si>
  <si>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</si>
  <si>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</si>
  <si>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</si>
  <si>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</si>
  <si>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</si>
  <si>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</si>
  <si>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</si>
  <si>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</si>
  <si>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</si>
  <si>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</si>
  <si>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</si>
  <si>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</si>
  <si>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</si>
  <si>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</si>
  <si>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</si>
  <si>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</si>
  <si>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</si>
  <si>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</si>
  <si>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</si>
  <si>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</si>
  <si>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</si>
  <si>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</si>
  <si>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</si>
  <si>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</si>
  <si>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</si>
  <si>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</si>
  <si>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</si>
  <si>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</si>
  <si>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</si>
  <si>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</si>
  <si>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</si>
  <si>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</si>
  <si>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</si>
  <si>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</si>
  <si>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</si>
  <si>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</si>
  <si>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</si>
  <si>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</si>
  <si>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</si>
  <si>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</si>
  <si>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</si>
  <si>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</si>
  <si>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</si>
  <si>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</si>
  <si>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</si>
  <si>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</si>
  <si>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</si>
  <si>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</si>
  <si>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</si>
  <si>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</si>
  <si>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</si>
  <si>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</si>
  <si>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</si>
  <si>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</si>
  <si>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</si>
  <si>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</si>
  <si>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</si>
  <si>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</si>
  <si>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</si>
  <si>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</si>
  <si>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</si>
  <si>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</si>
  <si>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</si>
  <si>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</si>
  <si>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</si>
  <si>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</si>
  <si>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</si>
  <si>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</si>
  <si>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</si>
  <si>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</si>
  <si>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</si>
  <si>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</si>
  <si>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</si>
  <si>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</si>
  <si>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</si>
  <si>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</si>
  <si>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</si>
  <si>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</si>
  <si>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</si>
  <si>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</si>
  <si>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</si>
  <si>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</si>
  <si>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</si>
  <si>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</si>
  <si>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</si>
  <si>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</si>
  <si>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</si>
  <si>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</si>
  <si>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</si>
  <si>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</si>
  <si>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</si>
  <si>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</si>
  <si>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</si>
  <si>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</si>
  <si>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</si>
  <si>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</si>
  <si>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</si>
  <si>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</si>
  <si>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</si>
  <si>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</si>
  <si>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</si>
  <si>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</si>
  <si>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</si>
  <si>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</si>
  <si>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</si>
  <si>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</si>
  <si>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</si>
  <si>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</si>
  <si>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</si>
  <si>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</si>
  <si>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</si>
  <si>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</si>
  <si>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</si>
  <si>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</si>
  <si>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</si>
  <si>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</si>
  <si>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</si>
  <si>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</si>
  <si>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</si>
  <si>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</si>
  <si>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</si>
  <si>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</si>
  <si>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</si>
  <si>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</si>
  <si>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</si>
  <si>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</si>
  <si>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</si>
  <si>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</si>
  <si>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</si>
  <si>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</si>
  <si>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</si>
  <si>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</si>
  <si>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</si>
  <si>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</si>
  <si>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</si>
  <si>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</si>
  <si>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</si>
  <si>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</si>
  <si>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</si>
  <si>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</si>
  <si>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</si>
  <si>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</si>
  <si>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</si>
  <si>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</si>
  <si>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</si>
  <si>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</si>
  <si>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</si>
  <si>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</si>
  <si>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</si>
  <si>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</si>
  <si>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</si>
  <si>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</si>
  <si>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</si>
  <si>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</si>
  <si>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</si>
  <si>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</si>
  <si>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</si>
  <si>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</si>
  <si>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</si>
  <si>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</si>
  <si>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</si>
  <si>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</si>
  <si>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</si>
  <si>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</si>
  <si>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</si>
  <si>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</si>
  <si>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</si>
  <si>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</si>
  <si>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</si>
  <si>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</si>
  <si>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</si>
  <si>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</si>
  <si>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</si>
  <si>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</si>
  <si>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</si>
  <si>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</si>
  <si>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</si>
  <si>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</si>
  <si>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</si>
  <si>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</si>
  <si>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</si>
  <si>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</si>
  <si>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</si>
  <si>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</si>
  <si>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</si>
  <si>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</si>
  <si>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</si>
  <si>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</si>
  <si>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</si>
  <si>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</si>
  <si>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</si>
  <si>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</si>
  <si>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</si>
  <si>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</si>
  <si>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</si>
  <si>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</si>
  <si>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</si>
  <si>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</si>
  <si>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</si>
  <si>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</si>
  <si>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</si>
  <si>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</si>
  <si>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</si>
  <si>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</si>
  <si>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</si>
  <si>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</si>
  <si>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</si>
  <si>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</si>
  <si>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</si>
  <si>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</si>
  <si>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</si>
  <si>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</si>
  <si>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</si>
  <si>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</si>
  <si>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</si>
  <si>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</si>
  <si>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</si>
  <si>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</si>
  <si>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</si>
  <si>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</si>
  <si>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</si>
  <si>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</si>
  <si>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</si>
  <si>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</si>
  <si>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</si>
  <si>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</si>
  <si>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</si>
  <si>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</si>
  <si>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</si>
  <si>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</si>
  <si>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</si>
  <si>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</si>
  <si>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</si>
  <si>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</si>
  <si>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</si>
  <si>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</si>
  <si>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</si>
  <si>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</si>
  <si>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</si>
  <si>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</si>
  <si>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</si>
  <si>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</si>
  <si>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</si>
  <si>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</si>
  <si>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</si>
  <si>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</si>
  <si>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</si>
  <si>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</si>
  <si>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</si>
  <si>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</si>
  <si>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</si>
  <si>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</si>
  <si>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</si>
  <si>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</si>
  <si>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</si>
  <si>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</si>
  <si>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</si>
  <si>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</si>
  <si>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</si>
  <si>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</si>
  <si>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</si>
  <si>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</si>
  <si>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</si>
  <si>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</si>
  <si>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</si>
  <si>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</si>
  <si>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</si>
  <si>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</si>
  <si>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</si>
  <si>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</si>
  <si>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</si>
  <si>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</si>
  <si>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</si>
  <si>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</si>
  <si>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</si>
  <si>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</si>
  <si>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</si>
  <si>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</si>
  <si>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</si>
  <si>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</si>
  <si>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</si>
  <si>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</si>
  <si>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</si>
  <si>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</si>
  <si>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</si>
  <si>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</si>
  <si>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</si>
  <si>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</si>
  <si>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</si>
  <si>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</si>
  <si>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</si>
  <si>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</si>
  <si>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</si>
  <si>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</si>
  <si>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</si>
  <si>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</si>
  <si>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</si>
  <si>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</si>
  <si>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</si>
  <si>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</si>
  <si>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</si>
  <si>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</si>
  <si>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</si>
  <si>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</si>
  <si>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</si>
  <si>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</si>
  <si>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</si>
  <si>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</si>
  <si>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</si>
  <si>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</si>
  <si>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</si>
  <si>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</si>
  <si>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</si>
  <si>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</si>
  <si>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</si>
  <si>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</si>
  <si>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</si>
  <si>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</si>
  <si>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</si>
  <si>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</si>
  <si>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</si>
  <si>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</si>
  <si>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</si>
  <si>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</si>
  <si>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</si>
  <si>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</si>
  <si>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</si>
  <si>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</si>
  <si>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</si>
  <si>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</si>
  <si>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</si>
  <si>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</si>
  <si>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</si>
  <si>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</si>
  <si>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</si>
  <si>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</si>
  <si>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</si>
  <si>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</si>
  <si>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</si>
  <si>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</si>
  <si>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</si>
  <si>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</si>
  <si>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</si>
  <si>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</si>
  <si>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</si>
  <si>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</si>
  <si>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</si>
  <si>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</si>
  <si>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</si>
  <si>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</si>
  <si>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</si>
  <si>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</si>
  <si>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</si>
  <si>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</si>
  <si>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</si>
  <si>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</si>
  <si>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</si>
  <si>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</si>
  <si>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</si>
  <si>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</si>
  <si>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</si>
  <si>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</si>
  <si>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</si>
  <si>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</si>
  <si>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</si>
  <si>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</si>
  <si>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</si>
  <si>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</si>
  <si>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</si>
  <si>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</si>
  <si>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</si>
  <si>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</si>
  <si>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</si>
  <si>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</si>
  <si>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</si>
  <si>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</si>
  <si>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</si>
  <si>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</si>
  <si>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</si>
  <si>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</si>
  <si>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</si>
  <si>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</si>
  <si>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</si>
  <si>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</si>
  <si>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</si>
  <si>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</si>
  <si>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</si>
  <si>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</si>
  <si>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</si>
  <si>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</si>
  <si>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</si>
  <si>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</si>
  <si>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</si>
  <si>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</si>
  <si>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</si>
  <si>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</si>
  <si>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</si>
  <si>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</si>
  <si>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</si>
  <si>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</si>
  <si>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</si>
  <si>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</si>
  <si>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</si>
  <si>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</si>
  <si>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</si>
  <si>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</si>
  <si>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</si>
  <si>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</si>
  <si>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</si>
  <si>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</si>
  <si>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</si>
  <si>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</si>
  <si>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</si>
  <si>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</si>
  <si>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</si>
  <si>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</si>
  <si>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</si>
  <si>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</si>
  <si>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</si>
  <si>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</si>
  <si>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</si>
  <si>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</si>
  <si>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</si>
  <si>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</si>
  <si>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</si>
  <si>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</si>
  <si>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</si>
  <si>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</si>
  <si>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</si>
  <si>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</si>
  <si>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</si>
  <si>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</si>
  <si>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</si>
  <si>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</si>
  <si>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</si>
  <si>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</si>
  <si>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</si>
  <si>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</si>
  <si>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</si>
  <si>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</si>
  <si>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</si>
  <si>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</si>
  <si>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</si>
  <si>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</si>
  <si>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</si>
  <si>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</si>
  <si>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</si>
  <si>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</si>
  <si>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</si>
  <si>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</si>
  <si>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</si>
  <si>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</si>
  <si>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</si>
  <si>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</si>
  <si>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</si>
  <si>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</si>
  <si>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</si>
  <si>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</si>
  <si>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</si>
  <si>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</si>
  <si>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</si>
  <si>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</si>
  <si>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</si>
  <si>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</si>
  <si>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</si>
  <si>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</si>
  <si>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</si>
  <si>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</si>
  <si>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</si>
  <si>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</si>
  <si>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</si>
  <si>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</si>
  <si>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</si>
  <si>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</si>
  <si>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</si>
  <si>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</si>
  <si>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</si>
  <si>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</si>
  <si>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</si>
  <si>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</si>
  <si>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</si>
  <si>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</si>
  <si>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</si>
  <si>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</si>
  <si>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</si>
  <si>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</si>
  <si>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</si>
  <si>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</si>
  <si>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</si>
  <si>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</si>
  <si>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</si>
  <si>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</si>
  <si>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</si>
  <si>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</si>
  <si>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</si>
  <si>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</si>
  <si>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</si>
  <si>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</si>
  <si>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</si>
  <si>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</si>
  <si>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</si>
  <si>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</si>
  <si>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</si>
  <si>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</si>
  <si>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</si>
  <si>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</si>
  <si>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</si>
  <si>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</si>
  <si>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</si>
  <si>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</si>
  <si>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</si>
  <si>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</si>
  <si>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</si>
  <si>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</si>
  <si>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</si>
  <si>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</si>
  <si>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</si>
  <si>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</si>
  <si>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</si>
  <si>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</si>
  <si>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</si>
  <si>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</si>
  <si>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</si>
  <si>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</si>
  <si>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</si>
  <si>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</si>
  <si>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</si>
  <si>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</si>
  <si>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</si>
  <si>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</si>
  <si>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</si>
  <si>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</si>
  <si>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</si>
  <si>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</si>
  <si>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</si>
  <si>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</si>
  <si>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</si>
  <si>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</si>
  <si>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</si>
  <si>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</si>
  <si>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</si>
  <si>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</si>
  <si>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</si>
  <si>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</si>
  <si>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</si>
  <si>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</si>
  <si>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</si>
  <si>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</si>
  <si>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</si>
  <si>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</si>
  <si>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</si>
  <si>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</si>
  <si>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</si>
  <si>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</si>
  <si>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</si>
  <si>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</si>
  <si>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</si>
  <si>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</si>
  <si>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</si>
  <si>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</si>
  <si>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</si>
  <si>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</si>
  <si>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</si>
  <si>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</si>
  <si>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</si>
  <si>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</si>
  <si>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</si>
  <si>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</si>
  <si>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</si>
  <si>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</si>
  <si>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</si>
  <si>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</si>
  <si>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</si>
  <si>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</si>
  <si>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</si>
  <si>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</si>
  <si>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</si>
  <si>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</si>
  <si>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</si>
  <si>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</si>
  <si>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</si>
  <si>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</si>
  <si>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</si>
  <si>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</si>
  <si>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</si>
  <si>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</si>
  <si>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</si>
  <si>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</si>
  <si>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</si>
  <si>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</si>
  <si>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</si>
  <si>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</si>
  <si>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</si>
  <si>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</si>
  <si>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</si>
  <si>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</si>
  <si>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</si>
  <si>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</si>
  <si>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</si>
  <si>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</si>
  <si>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</si>
  <si>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</si>
  <si>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</si>
  <si>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</si>
  <si>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</si>
  <si>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</si>
  <si>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</si>
  <si>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</si>
  <si>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</si>
  <si>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</si>
  <si>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</si>
  <si>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</si>
  <si>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</si>
  <si>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</si>
  <si>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</si>
  <si>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</si>
  <si>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</si>
  <si>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</si>
  <si>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</si>
  <si>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</si>
  <si>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</si>
  <si>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</si>
  <si>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</si>
  <si>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</si>
  <si>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</si>
  <si>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</si>
  <si>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</si>
  <si>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</si>
  <si>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</si>
  <si>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</si>
  <si>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</si>
  <si>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</si>
  <si>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</si>
  <si>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</si>
  <si>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</si>
  <si>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</si>
  <si>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</si>
  <si>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</si>
  <si>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</si>
  <si>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</si>
  <si>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</si>
  <si>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</si>
  <si>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</si>
  <si>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</si>
  <si>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</si>
  <si>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</si>
  <si>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</si>
  <si>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</si>
  <si>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</si>
  <si>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</si>
  <si>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</si>
  <si>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</si>
  <si>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</si>
  <si>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</si>
  <si>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</si>
  <si>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</si>
  <si>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</si>
  <si>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</si>
  <si>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</si>
  <si>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</si>
  <si>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</si>
  <si>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</si>
  <si>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</si>
  <si>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</si>
  <si>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</si>
  <si>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</si>
  <si>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</si>
  <si>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</si>
  <si>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</si>
  <si>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</si>
  <si>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</si>
  <si>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</si>
  <si>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</si>
  <si>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</si>
  <si>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</si>
  <si>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</si>
  <si>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</si>
  <si>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</si>
  <si>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</si>
  <si>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</si>
  <si>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</si>
  <si>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</si>
  <si>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</si>
  <si>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</si>
  <si>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</si>
  <si>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</si>
  <si>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</si>
  <si>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</si>
  <si>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</si>
  <si>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</si>
  <si>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</si>
  <si>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</si>
  <si>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</si>
  <si>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</si>
  <si>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</si>
  <si>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</si>
  <si>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</si>
  <si>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</si>
  <si>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</si>
  <si>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</si>
  <si>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</si>
  <si>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</si>
  <si>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</si>
  <si>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</si>
  <si>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</si>
  <si>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</si>
  <si>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</si>
  <si>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</si>
  <si>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</si>
  <si>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</si>
  <si>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</si>
  <si>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</si>
  <si>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</si>
  <si>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</si>
  <si>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</si>
  <si>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</si>
  <si>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</si>
  <si>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</si>
  <si>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</si>
  <si>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</si>
  <si>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</si>
  <si>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</si>
  <si>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</si>
  <si>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</si>
  <si>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</si>
  <si>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</si>
  <si>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</si>
  <si>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</si>
  <si>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</si>
  <si>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</si>
  <si>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</si>
  <si>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</si>
  <si>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</si>
  <si>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</si>
  <si>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</si>
  <si>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</si>
  <si>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</si>
  <si>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</si>
  <si>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</si>
  <si>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</si>
  <si>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</si>
  <si>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</si>
  <si>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</si>
  <si>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</si>
  <si>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</si>
  <si>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</si>
  <si>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</si>
  <si>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</si>
  <si>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</si>
  <si>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</si>
  <si>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</si>
  <si>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</si>
  <si>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</si>
  <si>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</si>
  <si>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</si>
  <si>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</si>
  <si>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</si>
  <si>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</si>
  <si>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</si>
  <si>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</si>
  <si>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</si>
  <si>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</si>
  <si>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</si>
  <si>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</si>
  <si>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</si>
  <si>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</si>
  <si>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</si>
  <si>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</si>
  <si>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</si>
  <si>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</si>
  <si>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</si>
  <si>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</si>
  <si>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</si>
  <si>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</si>
  <si>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</si>
  <si>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</si>
  <si>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</si>
  <si>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</si>
  <si>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</si>
  <si>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</si>
  <si>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</si>
  <si>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</si>
  <si>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</si>
  <si>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</si>
  <si>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</si>
  <si>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</si>
  <si>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</si>
  <si>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</si>
  <si>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</si>
  <si>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</si>
  <si>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</si>
  <si>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</si>
  <si>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</si>
  <si>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</si>
  <si>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</si>
  <si>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</si>
  <si>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</si>
  <si>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</si>
  <si>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</si>
  <si>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</si>
  <si>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</si>
  <si>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</si>
  <si>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</si>
  <si>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</si>
  <si>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</si>
  <si>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</si>
  <si>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</si>
  <si>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</si>
  <si>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</si>
  <si>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</si>
  <si>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</si>
  <si>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</si>
  <si>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</si>
  <si>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</si>
  <si>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</si>
  <si>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</si>
  <si>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</si>
  <si>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</si>
  <si>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</si>
  <si>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</si>
  <si>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</si>
  <si>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</si>
  <si>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</si>
  <si>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</si>
  <si>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</si>
  <si>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</si>
  <si>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</si>
  <si>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</si>
  <si>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</si>
  <si>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</si>
  <si>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</si>
  <si>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</si>
  <si>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</si>
  <si>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</si>
  <si>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</si>
  <si>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</si>
  <si>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</si>
  <si>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</si>
  <si>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</si>
  <si>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</si>
  <si>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</si>
  <si>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</si>
  <si>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</si>
  <si>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</si>
  <si>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</si>
  <si>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</si>
  <si>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</si>
  <si>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</si>
  <si>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</si>
  <si>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</si>
  <si>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</si>
  <si>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</si>
  <si>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</si>
  <si>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</si>
  <si>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</si>
  <si>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</si>
  <si>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</si>
  <si>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</si>
  <si>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</si>
  <si>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</si>
  <si>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</si>
  <si>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</si>
  <si>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</si>
  <si>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</si>
  <si>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</si>
  <si>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</si>
  <si>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</si>
  <si>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</si>
  <si>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</si>
  <si>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</si>
  <si>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</si>
  <si>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</si>
  <si>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</si>
  <si>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</si>
  <si>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</si>
  <si>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</si>
  <si>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</si>
  <si>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</si>
  <si>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</si>
  <si>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</si>
  <si>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</si>
  <si>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</si>
  <si>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</si>
  <si>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</si>
  <si>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</si>
  <si>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</si>
  <si>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</si>
  <si>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</si>
  <si>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</si>
  <si>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</si>
  <si>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</si>
  <si>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</si>
  <si>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</si>
  <si>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</si>
  <si>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</si>
  <si>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</si>
  <si>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</si>
  <si>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</si>
  <si>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</si>
  <si>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</si>
  <si>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</si>
  <si>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</si>
  <si>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</si>
  <si>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</si>
  <si>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</si>
  <si>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</si>
  <si>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</si>
  <si>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</si>
  <si>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</si>
  <si>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</si>
  <si>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</si>
  <si>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</si>
  <si>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</si>
  <si>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</si>
  <si>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</si>
  <si>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</si>
  <si>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</si>
  <si>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</si>
  <si>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</si>
  <si>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</si>
  <si>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</si>
  <si>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</si>
  <si>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</si>
  <si>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</si>
  <si>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</si>
  <si>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</si>
  <si>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</si>
  <si>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</si>
  <si>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</si>
  <si>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</si>
  <si>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</si>
  <si>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</si>
  <si>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</si>
  <si>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</si>
  <si>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</si>
  <si>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</si>
  <si>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</si>
  <si>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</si>
  <si>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</si>
  <si>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</si>
  <si>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</si>
  <si>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</si>
  <si>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</si>
  <si>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</si>
  <si>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</si>
  <si>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</si>
  <si>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</si>
  <si>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</si>
  <si>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</si>
  <si>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</si>
  <si>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</si>
  <si>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</si>
  <si>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</si>
  <si>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</si>
  <si>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</si>
  <si>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</si>
  <si>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</si>
  <si>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</si>
  <si>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</si>
  <si>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</si>
  <si>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</si>
  <si>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</si>
  <si>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</si>
  <si>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</si>
  <si>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</si>
  <si>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</si>
  <si>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</si>
  <si>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</si>
  <si>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</si>
  <si>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</si>
  <si>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</si>
  <si>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</si>
  <si>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</si>
  <si>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</si>
  <si>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</si>
  <si>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</si>
  <si>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</si>
  <si>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</si>
  <si>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</si>
  <si>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</si>
  <si>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</si>
  <si>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</si>
  <si>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</si>
  <si>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</si>
  <si>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</si>
  <si>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</si>
  <si>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</si>
  <si>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</si>
  <si>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</si>
  <si>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</si>
  <si>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</si>
  <si>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</si>
  <si>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</si>
  <si>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</si>
  <si>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</si>
  <si>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</si>
  <si>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</si>
  <si>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</si>
  <si>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</si>
  <si>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</si>
  <si>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</si>
  <si>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</si>
  <si>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</si>
  <si>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</si>
  <si>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</si>
  <si>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</si>
  <si>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</si>
  <si>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</si>
  <si>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</si>
  <si>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</si>
  <si>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</si>
  <si>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</si>
  <si>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</si>
  <si>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</si>
  <si>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</si>
  <si>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</si>
  <si>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</si>
  <si>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</si>
  <si>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</si>
  <si>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</si>
  <si>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</si>
  <si>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</si>
  <si>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</si>
  <si>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</si>
  <si>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</si>
  <si>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</si>
  <si>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</si>
  <si>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</si>
  <si>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</si>
  <si>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</si>
  <si>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</si>
  <si>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</si>
  <si>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</si>
  <si>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</si>
  <si>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</si>
  <si>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</si>
  <si>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</si>
  <si>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</si>
  <si>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</si>
  <si>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</si>
  <si>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</si>
  <si>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</si>
  <si>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</si>
  <si>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</si>
  <si>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</si>
  <si>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</si>
  <si>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</si>
  <si>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</si>
  <si>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</si>
  <si>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</si>
  <si>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</si>
  <si>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</si>
  <si>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</si>
  <si>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</si>
  <si>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</si>
  <si>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</si>
  <si>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</si>
  <si>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</si>
  <si>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</si>
  <si>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</si>
  <si>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</si>
  <si>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</si>
  <si>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</si>
  <si>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</si>
  <si>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</si>
  <si>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</si>
  <si>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</si>
  <si>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</si>
  <si>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</si>
  <si>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</si>
  <si>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</si>
  <si>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</si>
  <si>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</si>
  <si>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</si>
  <si>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</si>
  <si>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</si>
  <si>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</si>
  <si>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</si>
  <si>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</si>
  <si>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</si>
  <si>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</si>
  <si>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</si>
  <si>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</si>
  <si>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</si>
  <si>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</si>
  <si>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</si>
  <si>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</si>
  <si>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</si>
  <si>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</si>
  <si>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</si>
  <si>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</si>
  <si>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</si>
  <si>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</si>
  <si>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</si>
  <si>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</si>
  <si>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</si>
  <si>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</si>
  <si>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</si>
  <si>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</si>
  <si>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</si>
  <si>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</si>
  <si>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</si>
  <si>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</si>
  <si>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</si>
  <si>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</si>
  <si>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</si>
  <si>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</si>
  <si>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</si>
  <si>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</si>
  <si>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</si>
  <si>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</si>
  <si>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</si>
  <si>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</si>
  <si>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</si>
  <si>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</si>
  <si>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</si>
  <si>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</si>
  <si>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</si>
  <si>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</si>
  <si>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</si>
  <si>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</si>
  <si>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</si>
  <si>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</si>
  <si>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</si>
  <si>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</si>
  <si>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</si>
  <si>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</si>
  <si>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</si>
  <si>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</si>
  <si>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</si>
  <si>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</si>
  <si>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</si>
  <si>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</si>
  <si>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</si>
  <si>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</si>
  <si>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</si>
  <si>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</si>
  <si>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</si>
  <si>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</si>
  <si>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</si>
  <si>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</si>
  <si>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</si>
  <si>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</si>
  <si>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</si>
  <si>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</si>
  <si>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</si>
  <si>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</si>
  <si>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</si>
  <si>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</si>
  <si>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</si>
  <si>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</si>
  <si>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</si>
  <si>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</si>
  <si>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</si>
  <si>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</si>
  <si>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</si>
  <si>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</si>
  <si>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</si>
  <si>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</si>
  <si>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</si>
  <si>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</si>
  <si>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</si>
  <si>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</si>
  <si>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</si>
  <si>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</si>
  <si>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</si>
  <si>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</si>
  <si>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</si>
  <si>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</si>
  <si>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</si>
  <si>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</si>
  <si>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</si>
  <si>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</si>
  <si>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</si>
  <si>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</si>
  <si>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</si>
  <si>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</si>
  <si>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</si>
  <si>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</si>
  <si>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</si>
  <si>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</si>
  <si>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</si>
  <si>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</si>
  <si>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</si>
  <si>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</si>
  <si>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</si>
  <si>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</si>
  <si>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</si>
  <si>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</si>
  <si>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</si>
  <si>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</si>
  <si>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</si>
  <si>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</si>
  <si>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</si>
  <si>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</si>
  <si>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</si>
  <si>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</si>
  <si>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</si>
  <si>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</si>
  <si>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</si>
  <si>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</si>
  <si>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</si>
  <si>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</si>
  <si>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</si>
  <si>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</si>
  <si>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</si>
  <si>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</si>
  <si>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</si>
  <si>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</si>
  <si>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</si>
  <si>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</si>
  <si>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</si>
  <si>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</si>
  <si>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</si>
  <si>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</si>
  <si>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</si>
  <si>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</si>
  <si>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</si>
  <si>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</si>
  <si>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</si>
  <si>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</si>
  <si>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</si>
  <si>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</si>
  <si>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</si>
  <si>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</si>
  <si>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</si>
  <si>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</si>
  <si>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</si>
  <si>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</si>
  <si>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</si>
  <si>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</si>
  <si>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</si>
  <si>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</si>
  <si>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</si>
  <si>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</si>
  <si>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</si>
  <si>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</si>
  <si>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</si>
  <si>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</si>
  <si>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</si>
  <si>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</si>
  <si>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</si>
  <si>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</si>
  <si>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</si>
  <si>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</si>
  <si>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</si>
  <si>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</si>
  <si>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</si>
  <si>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</si>
  <si>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</si>
  <si>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</si>
  <si>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</si>
  <si>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</si>
  <si>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</si>
  <si>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</si>
  <si>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</si>
  <si>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</si>
  <si>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</si>
  <si>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</si>
  <si>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</si>
  <si>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</si>
  <si>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</si>
  <si>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</si>
  <si>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</si>
  <si>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</si>
  <si>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</si>
  <si>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</si>
  <si>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</si>
  <si>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</si>
  <si>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</si>
  <si>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</si>
  <si>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</si>
  <si>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</si>
  <si>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</si>
  <si>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</si>
  <si>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</si>
  <si>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</si>
  <si>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</si>
  <si>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</si>
  <si>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</si>
  <si>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</si>
  <si>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</si>
  <si>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</si>
  <si>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</si>
  <si>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</si>
  <si>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</si>
  <si>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</si>
  <si>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</si>
  <si>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</si>
  <si>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</si>
  <si>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</si>
  <si>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</si>
  <si>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</si>
  <si>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</si>
  <si>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</si>
  <si>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</si>
  <si>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</si>
  <si>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</si>
  <si>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</si>
  <si>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</si>
  <si>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</si>
  <si>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</si>
  <si>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</si>
  <si>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</si>
  <si>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</si>
  <si>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</si>
  <si>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</si>
  <si>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</si>
  <si>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</si>
  <si>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</si>
  <si>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</si>
  <si>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</si>
  <si>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</si>
  <si>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</si>
  <si>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</si>
  <si>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</si>
  <si>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</si>
  <si>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</si>
  <si>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</si>
  <si>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</si>
  <si>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</si>
  <si>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</si>
  <si>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</si>
  <si>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</si>
  <si>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</si>
  <si>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</si>
  <si>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</si>
  <si>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</si>
  <si>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</si>
  <si>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</si>
  <si>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</si>
  <si>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</si>
  <si>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</si>
  <si>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</si>
  <si>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</si>
  <si>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</si>
  <si>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</si>
  <si>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</si>
  <si>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</si>
  <si>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</si>
  <si>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</si>
  <si>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</si>
  <si>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</si>
  <si>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</si>
  <si>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</si>
  <si>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</si>
  <si>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</si>
  <si>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</si>
  <si>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</si>
  <si>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</si>
  <si>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</si>
  <si>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</si>
  <si>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</si>
  <si>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</si>
  <si>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</si>
  <si>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</si>
  <si>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</si>
  <si>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</si>
  <si>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</si>
  <si>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</si>
  <si>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</si>
  <si>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</si>
  <si>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</si>
  <si>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</si>
  <si>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</si>
  <si>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</si>
  <si>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</si>
  <si>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</si>
  <si>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</si>
  <si>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</si>
  <si>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</si>
  <si>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</si>
  <si>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</si>
  <si>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</si>
  <si>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</si>
  <si>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</si>
  <si>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</si>
  <si>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</si>
  <si>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</si>
  <si>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</si>
  <si>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</si>
  <si>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</si>
  <si>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</si>
  <si>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</si>
  <si>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</si>
  <si>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</si>
  <si>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</si>
  <si>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</si>
  <si>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</si>
  <si>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</si>
  <si>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</si>
  <si>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</si>
  <si>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</si>
  <si>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</si>
  <si>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</si>
  <si>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</si>
  <si>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</si>
  <si>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</si>
  <si>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</si>
  <si>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</si>
  <si>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</si>
  <si>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</si>
  <si>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</si>
  <si>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</si>
  <si>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</si>
  <si>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</si>
  <si>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</si>
  <si>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</si>
  <si>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</si>
  <si>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</si>
  <si>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</si>
  <si>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</si>
  <si>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</si>
  <si>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</si>
  <si>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</si>
  <si>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</si>
  <si>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</si>
  <si>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</si>
  <si>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</si>
  <si>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</si>
  <si>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</si>
  <si>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</si>
  <si>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</si>
  <si>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</si>
  <si>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</si>
  <si>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</si>
  <si>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</si>
  <si>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</si>
  <si>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</si>
  <si>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</si>
  <si>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</si>
  <si>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</si>
  <si>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</si>
  <si>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</si>
  <si>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</si>
  <si>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</si>
  <si>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</si>
  <si>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</si>
  <si>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</si>
  <si>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</si>
  <si>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</si>
  <si>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</si>
  <si>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</si>
  <si>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</si>
  <si>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</si>
  <si>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</si>
  <si>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</si>
  <si>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</si>
  <si>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</si>
  <si>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</si>
  <si>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</si>
  <si>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</si>
  <si>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</si>
  <si>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</si>
  <si>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</si>
  <si>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</si>
  <si>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</si>
  <si>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</si>
  <si>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</si>
  <si>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</si>
  <si>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</si>
  <si>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</si>
  <si>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</si>
  <si>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</si>
  <si>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</si>
  <si>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</si>
  <si>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</si>
  <si>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</si>
  <si>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</si>
  <si>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</si>
  <si>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</si>
  <si>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</si>
  <si>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</si>
  <si>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</si>
  <si>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</si>
  <si>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</si>
  <si>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</si>
  <si>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</si>
  <si>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</si>
  <si>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</si>
  <si>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</si>
  <si>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</si>
  <si>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</si>
  <si>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</si>
  <si>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</si>
  <si>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</si>
  <si>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</si>
  <si>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</si>
  <si>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</si>
  <si>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</si>
  <si>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</si>
  <si>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</si>
  <si>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</si>
  <si>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</si>
  <si>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</si>
  <si>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</si>
  <si>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</si>
  <si>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</si>
  <si>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</si>
  <si>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</si>
  <si>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</si>
  <si>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</si>
  <si>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</si>
  <si>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</si>
  <si>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</si>
  <si>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</si>
  <si>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</si>
  <si>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</si>
  <si>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</si>
  <si>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</si>
  <si>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</si>
  <si>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</si>
  <si>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</si>
  <si>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</si>
  <si>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</si>
  <si>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</si>
  <si>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</si>
  <si>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</si>
  <si>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</si>
  <si>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</si>
  <si>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</si>
  <si>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</si>
  <si>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</si>
  <si>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</si>
  <si>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</si>
  <si>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</si>
  <si>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</si>
  <si>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</si>
  <si>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</si>
  <si>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</si>
  <si>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</si>
  <si>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</si>
  <si>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</si>
  <si>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</si>
  <si>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</si>
  <si>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</si>
  <si>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</si>
  <si>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</si>
  <si>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</si>
  <si>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</si>
  <si>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</si>
  <si>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</si>
  <si>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</si>
  <si>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</si>
  <si>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</si>
  <si>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</si>
  <si>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</si>
  <si>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</si>
  <si>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</si>
  <si>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</si>
  <si>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</si>
  <si>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</si>
  <si>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</si>
  <si>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</si>
  <si>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</si>
  <si>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</si>
  <si>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</si>
  <si>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</si>
  <si>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</si>
  <si>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</si>
  <si>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</si>
  <si>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</si>
  <si>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</si>
  <si>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</si>
  <si>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</si>
  <si>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</si>
  <si>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</si>
  <si>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</si>
  <si>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</si>
  <si>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</si>
  <si>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</si>
  <si>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</si>
  <si>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</si>
  <si>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</si>
  <si>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</si>
  <si>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</si>
  <si>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</si>
  <si>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</si>
  <si>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</si>
  <si>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</si>
  <si>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</si>
  <si>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</si>
  <si>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</si>
  <si>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</si>
  <si>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</si>
  <si>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</si>
  <si>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</si>
  <si>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</si>
  <si>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</si>
  <si>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</si>
  <si>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</si>
  <si>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</si>
  <si>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</si>
  <si>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</si>
  <si>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</si>
  <si>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</si>
  <si>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</si>
  <si>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</si>
  <si>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</si>
  <si>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</si>
  <si>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</si>
  <si>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</si>
  <si>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</si>
  <si>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</si>
  <si>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</si>
  <si>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</si>
  <si>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</si>
  <si>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</si>
  <si>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</si>
  <si>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</si>
  <si>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</si>
  <si>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</si>
  <si>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</si>
  <si>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</si>
  <si>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</si>
  <si>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</si>
  <si>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</si>
  <si>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</si>
  <si>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</si>
  <si>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</si>
  <si>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</si>
  <si>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</si>
  <si>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</si>
  <si>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</si>
  <si>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</si>
  <si>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</si>
  <si>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</si>
  <si>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</si>
  <si>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</si>
  <si>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</si>
  <si>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</si>
  <si>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</si>
  <si>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</si>
  <si>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</si>
  <si>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</si>
  <si>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</si>
  <si>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</si>
  <si>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</si>
  <si>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</si>
  <si>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</si>
  <si>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</si>
  <si>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</si>
  <si>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</si>
  <si>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</si>
  <si>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</si>
  <si>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</si>
  <si>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</si>
  <si>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</si>
  <si>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</si>
  <si>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</si>
  <si>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</si>
  <si>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</si>
  <si>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</si>
  <si>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</si>
  <si>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</si>
  <si>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</si>
  <si>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</si>
  <si>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</si>
  <si>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</si>
  <si>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</si>
  <si>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</si>
  <si>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</si>
  <si>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</si>
  <si>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</si>
  <si>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</si>
  <si>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</si>
  <si>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</si>
  <si>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</si>
  <si>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</si>
  <si>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</si>
  <si>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</si>
  <si>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</si>
  <si>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</si>
  <si>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</si>
  <si>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</si>
  <si>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</si>
  <si>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</si>
  <si>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</si>
  <si>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</si>
  <si>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</si>
  <si>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</si>
  <si>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</si>
  <si>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</si>
  <si>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</si>
  <si>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</si>
  <si>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</si>
  <si>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</si>
  <si>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</si>
  <si>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</si>
  <si>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</si>
  <si>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</si>
  <si>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</si>
  <si>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</si>
  <si>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</si>
  <si>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</si>
  <si>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</si>
  <si>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</si>
  <si>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</si>
  <si>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</si>
  <si>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</si>
  <si>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</si>
  <si>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</si>
  <si>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</si>
  <si>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</si>
  <si>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</si>
  <si>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</si>
  <si>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</si>
  <si>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</si>
  <si>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</si>
  <si>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</si>
  <si>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</si>
  <si>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</si>
  <si>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</si>
  <si>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</si>
  <si>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</si>
  <si>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</si>
  <si>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</si>
  <si>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</si>
  <si>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</si>
  <si>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</si>
  <si>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</si>
  <si>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</si>
  <si>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</si>
  <si>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</si>
  <si>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</si>
  <si>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</si>
  <si>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</si>
  <si>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</si>
  <si>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</si>
  <si>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</si>
  <si>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</si>
  <si>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</si>
  <si>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</si>
  <si>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</si>
  <si>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</si>
  <si>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</si>
  <si>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</si>
  <si>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</si>
  <si>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</si>
  <si>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</si>
  <si>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</si>
  <si>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</si>
  <si>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</si>
  <si>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</si>
  <si>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</si>
  <si>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</si>
  <si>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</si>
  <si>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</si>
  <si>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</si>
  <si>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</si>
  <si>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</si>
  <si>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</si>
  <si>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</si>
  <si>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</si>
  <si>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</si>
  <si>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</si>
  <si>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</si>
  <si>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</si>
  <si>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</si>
  <si>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</si>
  <si>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</si>
  <si>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</si>
  <si>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</si>
  <si>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</si>
  <si>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</si>
  <si>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</si>
  <si>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</si>
  <si>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</si>
  <si>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</si>
  <si>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</si>
  <si>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</si>
  <si>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</si>
  <si>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</si>
  <si>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</si>
  <si>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</si>
  <si>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</si>
  <si>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</si>
  <si>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</si>
  <si>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</si>
  <si>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</si>
  <si>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</si>
  <si>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</si>
  <si>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</si>
  <si>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</si>
  <si>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</si>
  <si>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</si>
  <si>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</si>
  <si>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</si>
  <si>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</si>
  <si>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</si>
  <si>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</si>
  <si>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</si>
  <si>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</si>
  <si>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</si>
  <si>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</si>
  <si>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</si>
  <si>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</si>
  <si>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</si>
  <si>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</si>
  <si>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</si>
  <si>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</si>
  <si>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</si>
  <si>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</si>
  <si>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</si>
  <si>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</si>
  <si>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</si>
  <si>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</si>
  <si>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</si>
  <si>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</si>
  <si>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</si>
  <si>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</si>
  <si>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</si>
  <si>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</si>
  <si>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</si>
  <si>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</si>
  <si>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</si>
  <si>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</si>
  <si>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</si>
  <si>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</si>
  <si>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</si>
  <si>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</si>
  <si>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</si>
  <si>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</si>
  <si>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</si>
  <si>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</si>
  <si>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</si>
  <si>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</si>
  <si>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</si>
  <si>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</si>
  <si>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</si>
  <si>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</si>
  <si>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</si>
  <si>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</si>
  <si>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</si>
  <si>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</si>
  <si>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</si>
  <si>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</si>
  <si>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</si>
  <si>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</si>
  <si>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</si>
  <si>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</si>
  <si>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</si>
  <si>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</si>
  <si>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</si>
  <si>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</si>
  <si>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</si>
  <si>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</si>
  <si>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</si>
  <si>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</si>
  <si>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</si>
  <si>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</si>
  <si>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</si>
  <si>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</si>
  <si>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</si>
  <si>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</si>
  <si>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</si>
  <si>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</si>
  <si>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</si>
  <si>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</si>
  <si>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</si>
  <si>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</si>
  <si>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</si>
  <si>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</si>
  <si>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</si>
  <si>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</si>
  <si>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</si>
  <si>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</si>
  <si>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</si>
  <si>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</si>
  <si>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</si>
  <si>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</si>
  <si>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</si>
  <si>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</si>
  <si>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</si>
  <si>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</si>
  <si>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</si>
  <si>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</si>
  <si>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</si>
  <si>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</si>
  <si>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</si>
  <si>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</si>
  <si>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</si>
  <si>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</si>
  <si>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</si>
  <si>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</si>
  <si>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</si>
  <si>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</si>
  <si>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</si>
  <si>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</si>
  <si>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</si>
  <si>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</si>
  <si>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</si>
  <si>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</si>
  <si>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</si>
  <si>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</si>
  <si>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</si>
  <si>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</si>
  <si>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</si>
  <si>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</si>
  <si>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</si>
  <si>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</si>
  <si>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</si>
  <si>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</si>
  <si>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</si>
  <si>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</si>
  <si>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</si>
  <si>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</si>
  <si>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</si>
  <si>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</si>
  <si>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</si>
  <si>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</si>
  <si>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</si>
  <si>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</si>
  <si>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</si>
  <si>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</si>
  <si>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</si>
  <si>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</si>
  <si>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</si>
  <si>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</si>
  <si>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</si>
  <si>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</si>
  <si>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</si>
  <si>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</si>
  <si>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</si>
  <si>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</si>
  <si>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</si>
  <si>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</si>
  <si>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</si>
  <si>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</si>
  <si>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</si>
  <si>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</si>
  <si>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</si>
  <si>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</si>
  <si>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</si>
  <si>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</si>
  <si>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</si>
  <si>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</si>
  <si>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</si>
  <si>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</si>
  <si>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</si>
  <si>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</si>
  <si>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</si>
  <si>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</si>
  <si>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</si>
  <si>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</si>
  <si>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</si>
  <si>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</si>
  <si>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</si>
  <si>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</si>
  <si>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</si>
  <si>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</si>
  <si>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</si>
  <si>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</si>
  <si>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</si>
  <si>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</si>
  <si>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</si>
  <si>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</si>
  <si>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</si>
  <si>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</si>
  <si>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</si>
  <si>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</si>
  <si>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</si>
  <si>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</si>
  <si>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</si>
  <si>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</si>
  <si>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</si>
  <si>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</si>
  <si>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</si>
  <si>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</si>
  <si>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</si>
  <si>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</si>
  <si>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</si>
  <si>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</si>
  <si>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</si>
  <si>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</si>
  <si>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</si>
  <si>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</si>
  <si>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</si>
  <si>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</si>
  <si>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</si>
  <si>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</si>
  <si>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</si>
  <si>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</si>
  <si>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</si>
  <si>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</si>
  <si>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</si>
  <si>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</si>
  <si>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</si>
  <si>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</si>
  <si>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</si>
  <si>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</si>
  <si>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</si>
  <si>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</si>
  <si>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</si>
  <si>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</si>
  <si>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</si>
  <si>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</si>
  <si>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</si>
  <si>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</si>
  <si>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</si>
  <si>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</si>
  <si>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</si>
  <si>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</si>
  <si>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</si>
  <si>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</si>
  <si>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</si>
  <si>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</si>
  <si>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</si>
  <si>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</si>
  <si>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</si>
  <si>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</si>
  <si>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</si>
  <si>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</si>
  <si>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</si>
  <si>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</si>
  <si>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</si>
  <si>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</si>
  <si>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</si>
  <si>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</si>
  <si>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</si>
  <si>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</si>
  <si>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</si>
  <si>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</si>
  <si>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</si>
  <si>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</si>
  <si>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</si>
  <si>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</si>
  <si>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</si>
  <si>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</si>
  <si>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</si>
  <si>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</si>
  <si>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</si>
  <si>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</si>
  <si>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</si>
  <si>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</si>
  <si>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</si>
  <si>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</si>
  <si>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</si>
  <si>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</si>
  <si>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</si>
  <si>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</si>
  <si>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</si>
  <si>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</si>
  <si>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</si>
  <si>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</si>
  <si>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</si>
  <si>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</si>
  <si>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</si>
  <si>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</si>
  <si>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</si>
  <si>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</si>
  <si>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</si>
  <si>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</si>
  <si>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</si>
  <si>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</si>
  <si>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</si>
  <si>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</si>
  <si>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</si>
  <si>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</si>
  <si>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</si>
  <si>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</si>
  <si>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</si>
  <si>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</si>
  <si>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</si>
  <si>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</si>
  <si>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</si>
  <si>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</si>
  <si>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</si>
  <si>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</si>
  <si>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</si>
  <si>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</si>
  <si>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</si>
  <si>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</si>
  <si>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</si>
  <si>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</si>
  <si>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</si>
  <si>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</si>
  <si>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</si>
  <si>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</si>
  <si>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</si>
  <si>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</si>
  <si>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</si>
  <si>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</si>
  <si>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</si>
  <si>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</si>
  <si>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</si>
  <si>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</si>
  <si>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</si>
  <si>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</si>
  <si>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</si>
  <si>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</si>
  <si>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</si>
  <si>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</si>
  <si>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</si>
  <si>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</si>
  <si>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</si>
  <si>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</si>
  <si>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</si>
  <si>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</si>
  <si>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</si>
  <si>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</si>
  <si>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</si>
  <si>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</si>
  <si>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</si>
  <si>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</si>
  <si>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</si>
  <si>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</si>
  <si>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</si>
  <si>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</si>
  <si>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</si>
  <si>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</si>
  <si>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</si>
  <si>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</si>
  <si>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</si>
  <si>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</si>
  <si>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</si>
  <si>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</si>
  <si>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</si>
  <si>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</si>
  <si>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</si>
  <si>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</si>
  <si>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</si>
  <si>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</si>
  <si>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</si>
  <si>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</si>
  <si>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</si>
  <si>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</si>
  <si>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</si>
  <si>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</si>
  <si>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</si>
  <si>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</si>
  <si>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</si>
  <si>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</si>
  <si>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</si>
  <si>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</si>
  <si>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</si>
  <si>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</si>
  <si>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</si>
  <si>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</si>
  <si>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</si>
  <si>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</si>
  <si>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</si>
  <si>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</si>
  <si>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</si>
  <si>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</si>
  <si>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</si>
  <si>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</si>
  <si>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</si>
  <si>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</si>
  <si>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</si>
  <si>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</si>
  <si>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</si>
  <si>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</si>
  <si>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</si>
  <si>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</si>
  <si>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</si>
  <si>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</si>
  <si>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</si>
  <si>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</si>
  <si>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</si>
  <si>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</si>
  <si>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</si>
  <si>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</si>
  <si>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</si>
  <si>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</si>
  <si>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</si>
  <si>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</si>
  <si>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</si>
  <si>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</si>
  <si>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</si>
  <si>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</si>
  <si>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</si>
  <si>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</si>
  <si>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</si>
  <si>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</si>
  <si>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</si>
  <si>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</si>
  <si>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</si>
  <si>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</si>
  <si>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</si>
  <si>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</si>
  <si>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</si>
  <si>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</si>
  <si>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</si>
  <si>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</si>
  <si>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</si>
  <si>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</si>
  <si>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</si>
  <si>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</si>
  <si>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</si>
  <si>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</si>
  <si>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</si>
  <si>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</si>
  <si>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</si>
  <si>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</si>
  <si>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</si>
  <si>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</si>
  <si>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</si>
  <si>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</si>
  <si>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</si>
  <si>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</si>
  <si>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</si>
  <si>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</si>
  <si>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</si>
  <si>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</si>
  <si>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</si>
  <si>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</si>
  <si>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</si>
  <si>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</si>
  <si>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</si>
  <si>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</si>
  <si>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</si>
  <si>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</si>
  <si>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</si>
  <si>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</si>
  <si>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</si>
  <si>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</si>
  <si>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</si>
  <si>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</si>
  <si>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</si>
  <si>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</si>
  <si>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</si>
  <si>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</si>
  <si>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</si>
  <si>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</si>
  <si>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</si>
  <si>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</si>
  <si>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</si>
  <si>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</si>
  <si>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</si>
  <si>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</si>
  <si>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</si>
  <si>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</si>
  <si>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</si>
  <si>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</si>
  <si>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</si>
  <si>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</si>
  <si>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</si>
  <si>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</si>
  <si>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</si>
  <si>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</si>
  <si>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</si>
  <si>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</si>
  <si>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</si>
  <si>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</si>
  <si>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</si>
  <si>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</si>
  <si>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</si>
  <si>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</si>
  <si>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</si>
  <si>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</si>
  <si>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</si>
  <si>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</si>
  <si>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</si>
  <si>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</si>
  <si>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</si>
  <si>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</si>
  <si>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</si>
  <si>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</si>
  <si>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</si>
  <si>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</si>
  <si>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</si>
  <si>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</si>
  <si>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</si>
  <si>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</si>
  <si>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</si>
  <si>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</si>
  <si>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</si>
  <si>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</si>
  <si>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</si>
  <si>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</si>
  <si>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</si>
  <si>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</si>
  <si>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</si>
  <si>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</si>
  <si>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</si>
  <si>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</si>
  <si>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</si>
  <si>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</si>
  <si>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</si>
  <si>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</si>
  <si>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</si>
  <si>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</si>
  <si>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</si>
  <si>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</si>
  <si>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</si>
  <si>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</si>
  <si>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</si>
  <si>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</si>
  <si>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</si>
  <si>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</si>
  <si>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</si>
  <si>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</si>
  <si>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</si>
  <si>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</si>
  <si>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</si>
  <si>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</si>
  <si>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</si>
  <si>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</si>
  <si>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</si>
  <si>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</si>
  <si>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</si>
  <si>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</si>
  <si>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</si>
  <si>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</si>
  <si>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</si>
  <si>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</si>
  <si>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</si>
  <si>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</si>
  <si>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</si>
  <si>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</si>
  <si>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</si>
  <si>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</si>
  <si>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</si>
  <si>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</si>
  <si>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</si>
  <si>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</si>
  <si>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</si>
  <si>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</si>
  <si>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</si>
  <si>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</si>
  <si>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</si>
  <si>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</si>
  <si>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</si>
  <si>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</si>
  <si>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</si>
  <si>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</si>
  <si>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</si>
  <si>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</si>
  <si>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</si>
  <si>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</si>
  <si>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</si>
  <si>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</si>
  <si>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</si>
  <si>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</si>
  <si>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</si>
  <si>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</si>
  <si>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</si>
  <si>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</si>
  <si>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</si>
  <si>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</si>
  <si>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</si>
  <si>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</si>
  <si>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</si>
  <si>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</si>
  <si>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</si>
  <si>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</si>
  <si>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</si>
  <si>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</si>
  <si>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</si>
  <si>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</si>
  <si>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</si>
  <si>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</si>
  <si>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</si>
  <si>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</si>
  <si>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</si>
  <si>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</si>
  <si>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</si>
  <si>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</si>
  <si>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</si>
  <si>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</si>
  <si>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</si>
  <si>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</si>
  <si>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</si>
  <si>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</si>
  <si>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</si>
  <si>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</si>
  <si>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</si>
  <si>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</si>
  <si>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</si>
  <si>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</si>
  <si>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</si>
  <si>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</si>
  <si>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</si>
  <si>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</si>
  <si>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</si>
  <si>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</si>
  <si>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</si>
  <si>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</si>
  <si>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</si>
  <si>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</si>
  <si>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</si>
  <si>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</si>
  <si>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</si>
  <si>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</si>
  <si>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</si>
  <si>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</si>
  <si>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</si>
  <si>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</si>
  <si>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</si>
  <si>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</si>
  <si>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</si>
  <si>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</si>
  <si>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</si>
  <si>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</si>
  <si>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</si>
  <si>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</si>
  <si>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</si>
  <si>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</si>
  <si>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</si>
  <si>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</si>
  <si>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</si>
  <si>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</si>
  <si>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</si>
  <si>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</si>
  <si>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</si>
  <si>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</si>
  <si>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</si>
  <si>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</si>
  <si>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</si>
  <si>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</si>
  <si>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</si>
  <si>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</si>
  <si>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</si>
  <si>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</si>
  <si>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</si>
  <si>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</si>
  <si>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</si>
  <si>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</si>
  <si>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</si>
  <si>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</si>
  <si>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</si>
  <si>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</si>
  <si>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</si>
  <si>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</si>
  <si>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</si>
  <si>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</si>
  <si>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</si>
  <si>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</si>
  <si>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</si>
  <si>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</si>
  <si>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</si>
  <si>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</si>
  <si>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</si>
  <si>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</si>
  <si>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</si>
  <si>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</si>
  <si>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</si>
  <si>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</si>
  <si>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</si>
  <si>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</si>
  <si>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</si>
  <si>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</si>
  <si>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</si>
  <si>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</si>
  <si>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</si>
  <si>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</si>
  <si>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</si>
  <si>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</si>
  <si>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</si>
  <si>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</si>
  <si>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</si>
  <si>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</si>
  <si>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</si>
  <si>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</si>
  <si>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</si>
  <si>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</si>
  <si>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</si>
  <si>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</si>
  <si>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</si>
  <si>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</si>
  <si>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</si>
  <si>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</si>
  <si>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</si>
  <si>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</si>
  <si>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</si>
  <si>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</si>
  <si>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</si>
  <si>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</si>
  <si>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</si>
  <si>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</si>
  <si>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</si>
  <si>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</si>
  <si>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</si>
  <si>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</si>
  <si>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</si>
  <si>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</si>
  <si>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</si>
  <si>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</si>
  <si>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</si>
  <si>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</si>
  <si>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</si>
  <si>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</si>
  <si>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</si>
  <si>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</si>
  <si>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</si>
  <si>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</si>
  <si>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</si>
  <si>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</si>
  <si>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</si>
  <si>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</si>
  <si>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</si>
  <si>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</si>
  <si>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</si>
  <si>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</si>
  <si>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</si>
  <si>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</si>
  <si>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</si>
  <si>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</si>
  <si>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</si>
  <si>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</si>
  <si>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</si>
  <si>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</si>
  <si>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</si>
  <si>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</si>
  <si>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</si>
  <si>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</si>
  <si>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</si>
  <si>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</si>
  <si>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</si>
  <si>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</si>
  <si>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</si>
  <si>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</si>
  <si>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</si>
  <si>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</si>
  <si>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</si>
  <si>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</si>
  <si>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</si>
  <si>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</si>
  <si>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</si>
  <si>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</si>
  <si>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</si>
  <si>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</si>
  <si>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</si>
  <si>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</si>
  <si>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</si>
  <si>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</si>
  <si>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</si>
  <si>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</si>
  <si>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</si>
  <si>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</si>
  <si>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</si>
  <si>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</si>
  <si>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</si>
  <si>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</si>
  <si>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</si>
  <si>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</si>
  <si>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</si>
  <si>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</si>
  <si>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</si>
  <si>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</si>
  <si>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</si>
  <si>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</si>
  <si>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</si>
  <si>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</si>
  <si>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</si>
  <si>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</si>
  <si>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</si>
  <si>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</si>
  <si>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</si>
  <si>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</si>
  <si>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</si>
  <si>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</si>
  <si>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</si>
  <si>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</si>
  <si>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</si>
  <si>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</si>
  <si>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</si>
  <si>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</si>
  <si>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</si>
  <si>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</si>
  <si>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</si>
  <si>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</si>
  <si>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</si>
  <si>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</si>
  <si>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</si>
  <si>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</si>
  <si>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</si>
  <si>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</si>
  <si>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</si>
  <si>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</si>
  <si>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</si>
  <si>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</si>
  <si>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</si>
  <si>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</si>
  <si>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</si>
  <si>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</si>
  <si>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</si>
  <si>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</si>
  <si>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</si>
  <si>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</si>
  <si>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</si>
  <si>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</si>
  <si>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</si>
  <si>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</si>
  <si>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</si>
  <si>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</si>
  <si>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</si>
  <si>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</si>
  <si>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</si>
  <si>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</si>
  <si>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</si>
  <si>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</si>
  <si>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</si>
  <si>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</si>
  <si>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</si>
  <si>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</si>
  <si>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</si>
  <si>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</si>
  <si>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</si>
  <si>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</si>
  <si>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</si>
  <si>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</si>
  <si>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</si>
  <si>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</si>
  <si>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</si>
  <si>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</si>
  <si>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</si>
  <si>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</si>
  <si>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</si>
  <si>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</si>
  <si>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</si>
  <si>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</si>
  <si>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</si>
  <si>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</si>
  <si>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</si>
  <si>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</si>
  <si>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</si>
  <si>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</si>
  <si>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</si>
  <si>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</si>
  <si>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</si>
  <si>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</si>
  <si>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</si>
  <si>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</si>
  <si>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</si>
  <si>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</si>
  <si>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</si>
  <si>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</si>
  <si>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</si>
  <si>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</si>
  <si>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</si>
  <si>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</si>
  <si>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</si>
  <si>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</si>
  <si>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</si>
  <si>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</si>
  <si>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</si>
  <si>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</si>
  <si>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</si>
  <si>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</si>
  <si>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</si>
  <si>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</si>
  <si>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</si>
  <si>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</si>
  <si>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</si>
  <si>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</si>
  <si>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</si>
  <si>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</si>
  <si>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</si>
  <si>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</si>
  <si>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</si>
  <si>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</si>
  <si>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</si>
  <si>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</si>
  <si>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</si>
  <si>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</si>
  <si>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</si>
  <si>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</si>
  <si>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</si>
  <si>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</si>
  <si>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</si>
  <si>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</si>
  <si>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</si>
  <si>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</si>
  <si>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</si>
  <si>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</si>
  <si>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</si>
  <si>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</si>
  <si>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</si>
  <si>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</si>
  <si>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</si>
  <si>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</si>
  <si>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</si>
  <si>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</si>
  <si>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</si>
  <si>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</si>
  <si>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</si>
  <si>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</si>
  <si>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</si>
  <si>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</si>
  <si>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</si>
  <si>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</si>
  <si>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</si>
  <si>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</si>
  <si>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</si>
  <si>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</si>
  <si>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</si>
  <si>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</si>
  <si>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</si>
  <si>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</si>
  <si>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</si>
  <si>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</si>
  <si>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</si>
  <si>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</si>
  <si>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</si>
  <si>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</si>
  <si>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</si>
  <si>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</si>
  <si>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</si>
  <si>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</si>
  <si>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</si>
  <si>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</si>
  <si>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</si>
  <si>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</si>
  <si>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</si>
  <si>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</si>
  <si>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</si>
  <si>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</si>
  <si>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</si>
  <si>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</si>
  <si>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</si>
  <si>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</si>
  <si>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</si>
  <si>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</si>
  <si>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</si>
  <si>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</si>
  <si>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</si>
  <si>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</si>
  <si>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</si>
  <si>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</si>
  <si>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</si>
  <si>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</si>
  <si>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</si>
  <si>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</si>
  <si>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</si>
  <si>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</si>
  <si>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</si>
  <si>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</si>
  <si>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</si>
  <si>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</si>
  <si>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</si>
  <si>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</si>
  <si>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</si>
  <si>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</si>
  <si>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</si>
  <si>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</si>
  <si>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</si>
  <si>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</si>
  <si>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</si>
  <si>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</si>
  <si>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</si>
  <si>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</si>
  <si>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</si>
  <si>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</si>
  <si>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</si>
  <si>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</si>
  <si>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</si>
  <si>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</si>
  <si>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</si>
  <si>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</si>
  <si>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</si>
  <si>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</si>
  <si>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</si>
  <si>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</si>
  <si>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</si>
  <si>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</si>
  <si>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</si>
  <si>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</si>
  <si>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</si>
  <si>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</si>
  <si>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</si>
  <si>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</si>
  <si>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</si>
  <si>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</si>
  <si>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</si>
  <si>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</si>
  <si>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</si>
  <si>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</si>
  <si>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</si>
  <si>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</si>
  <si>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</si>
  <si>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52296946</t>
  </si>
  <si>
    <t>25062</t>
  </si>
  <si>
    <t>športový materiál - športové vaky a tričká</t>
  </si>
  <si>
    <t>PROLIGA s.r.o.</t>
  </si>
  <si>
    <t>nájom ZŠ Na dolinách</t>
  </si>
  <si>
    <t>ZŠ Na dolinách 27, Trenčín</t>
  </si>
  <si>
    <t>59/2025</t>
  </si>
  <si>
    <t>62/2025</t>
  </si>
  <si>
    <t>16/2025</t>
  </si>
  <si>
    <t>36125971</t>
  </si>
  <si>
    <t>Decathlon SK, s.r.o.</t>
  </si>
  <si>
    <t>25072903582</t>
  </si>
  <si>
    <t>47658827</t>
  </si>
  <si>
    <t xml:space="preserve">športový materiál </t>
  </si>
  <si>
    <t>337</t>
  </si>
  <si>
    <t>383</t>
  </si>
  <si>
    <t>21636038</t>
  </si>
  <si>
    <t>44156979</t>
  </si>
  <si>
    <t>SPORTISIMO SK s.r.o.</t>
  </si>
  <si>
    <t>športový materiál</t>
  </si>
  <si>
    <t>64/2025</t>
  </si>
  <si>
    <t>36513148</t>
  </si>
  <si>
    <t>3b, s.r.o.</t>
  </si>
  <si>
    <t>prenájom priestorov</t>
  </si>
  <si>
    <t>Rekrečné strediská Slovakia, s r.o.</t>
  </si>
  <si>
    <t>46083740</t>
  </si>
  <si>
    <t>65/2025</t>
  </si>
  <si>
    <t>0202500112</t>
  </si>
  <si>
    <t>75/2025</t>
  </si>
  <si>
    <t>56123221</t>
  </si>
  <si>
    <t>osoba č.2</t>
  </si>
  <si>
    <t>20250001</t>
  </si>
  <si>
    <t>77/2025</t>
  </si>
  <si>
    <t>20250002</t>
  </si>
  <si>
    <t>101/2025</t>
  </si>
  <si>
    <t>47697237</t>
  </si>
  <si>
    <t>042025</t>
  </si>
  <si>
    <t>osoba č.4</t>
  </si>
  <si>
    <t>83/2025</t>
  </si>
  <si>
    <t>osoba č.5</t>
  </si>
  <si>
    <t>457</t>
  </si>
  <si>
    <t>osoba č.1</t>
  </si>
  <si>
    <t>90/2025</t>
  </si>
  <si>
    <t>44252757</t>
  </si>
  <si>
    <t>2025018</t>
  </si>
  <si>
    <t>osoba č.3</t>
  </si>
  <si>
    <t>91/2025</t>
  </si>
  <si>
    <t>57062421</t>
  </si>
  <si>
    <t>93/2025</t>
  </si>
  <si>
    <t>odmena športového odborníka- tréner</t>
  </si>
  <si>
    <t>Kontaktná osoba zodpovedná za vyplnený formulár
meno a priezvisko: Lenka Beňová
e-mail:realtrencin@gmail.com
tel. kontakt (mobil):0903769454</t>
  </si>
  <si>
    <t>OFA20251232</t>
  </si>
  <si>
    <t>FV072501</t>
  </si>
  <si>
    <t>FV082501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</si>
</sst>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04" val="19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5"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05"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4"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799999999999997" customHeight="1" x14ac:dyDescent="0.25">
      <c r="A132" s="23" t="s">
        <v>1348</v>
      </c>
    </row>
    <row r="133" spans="1:1" ht="61.5" customHeight="1" x14ac:dyDescent="0.25">
      <c r="A133" s="300" t="s">
        <v>1360</v>
      </c>
    </row>
    <row r="134" spans="1:1" x14ac:dyDescent="0.25">
      <c r="A134" s="260" t="s">
        <v>1361</v>
      </c>
    </row>
    <row r="135" spans="1:1" ht="105.6" x14ac:dyDescent="0.25">
      <c r="A135" s="300" t="s">
        <v>1349</v>
      </c>
    </row>
    <row r="136" spans="1:1" x14ac:dyDescent="0.25">
      <c r="A136"/>
    </row>
    <row r="137" spans="1:1" ht="71.5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Športový klub Real team Trenčín, o.z., Hroznová 2257/40, Trenčín, 911 05</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0"/>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36130036</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30"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Športový klub Real team Trenčín, o.z.</v>
      </c>
      <c r="C3" s="338"/>
      <c r="D3" s="338"/>
      <c r="G3" s="252">
        <v>45747</v>
      </c>
    </row>
    <row r="4" spans="1:7" ht="13.8" x14ac:dyDescent="0.25">
      <c r="A4" s="30" t="s">
        <v>313</v>
      </c>
      <c r="B4" s="29" t="str">
        <f>RIGHT("0000"&amp;INDEX(Adr!A:A,Doklady!B102+1),8)</f>
        <v>36130036</v>
      </c>
      <c r="G4" s="252">
        <v>45777</v>
      </c>
    </row>
    <row r="5" spans="1:7" ht="13.8" x14ac:dyDescent="0.25">
      <c r="A5" s="30" t="s">
        <v>314</v>
      </c>
      <c r="B5" s="29" t="str">
        <f>INDEX(Adr!D:D,Doklady!B102+1)&amp;", "&amp;INDEX(Adr!E:E,Doklady!B102+1)</f>
        <v>Hroznová 2257/40, Trenčín</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4800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4800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0"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60" t="s">
        <v>59</v>
      </c>
      <c r="C3" s="351" t="str">
        <f>INDEX(Adr!B2:B242,Doklady!B102)</f>
        <v>Športový klub Real team Trenčín, o.z.</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36130036</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Hroznová 2257/40, Trenčín, 911 05</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7.399999999999999" x14ac:dyDescent="0.3">
      <c r="A10" s="69" t="s">
        <v>317</v>
      </c>
      <c r="B10" s="70" t="s">
        <v>318</v>
      </c>
      <c r="C10" s="126">
        <f>SUMIF(FP!J:J,Doklady!$B$1&amp;A10,FP!D:D)</f>
        <v>4800</v>
      </c>
      <c r="D10" s="126">
        <f>C10-E10</f>
        <v>4800</v>
      </c>
      <c r="E10" s="343">
        <f>SUMIF(K:K,A10,I:I)</f>
        <v>0</v>
      </c>
      <c r="F10" s="344"/>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4800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4800</v>
      </c>
      <c r="D53" s="73">
        <f>IF(A53&lt;&gt;"",Doklady!I1-Doklady!J1,"")</f>
        <v>4800</v>
      </c>
      <c r="E53" s="73">
        <f>IF(A53&lt;&gt;"",MIN(D53,C53)*Doklady!C1/(1-Doklady!C1),"")</f>
        <v>0</v>
      </c>
      <c r="F53" s="71">
        <f>IF(A53&lt;&gt;"",Doklady!J1,"")</f>
        <v>0</v>
      </c>
      <c r="G53" s="73">
        <f>+IFERROR(HLOOKUP(IF(RIGHT(B53,15)="bežné transfery",LEFT(B53,LEN(B53)-18),0),$J$40:$K$42,3,0),MIN(C53,D53))</f>
        <v>4800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4800</v>
      </c>
      <c r="D130" s="228">
        <f t="shared" ref="D130:I130" si="9">SUM(D53:D129)</f>
        <v>4800</v>
      </c>
      <c r="E130" s="228">
        <f t="shared" si="9"/>
        <v>0</v>
      </c>
      <c r="F130" s="228">
        <f t="shared" si="9"/>
        <v>0</v>
      </c>
      <c r="G130" s="228">
        <f t="shared" si="9"/>
        <v>4800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25">
        <v>46026</v>
      </c>
      <c r="C140" s="229"/>
      <c r="D140" s="362" t="s">
        <v>2858</v>
      </c>
      <c r="E140" s="362"/>
      <c r="F140" s="362"/>
      <c r="G140" s="362"/>
      <c r="H140" s="362"/>
      <c r="I140" s="362"/>
      <c r="J140" s="85"/>
    </row>
    <row r="141" spans="1:26" ht="68.25" customHeight="1" x14ac:dyDescent="0.25">
      <c r="A141" s="9"/>
      <c r="B141" s="280" t="s">
        <v>3051</v>
      </c>
      <c r="C141" s="214"/>
      <c r="D141" s="342" t="s">
        <v>393</v>
      </c>
      <c r="E141" s="342"/>
      <c r="F141" s="342"/>
      <c r="G141" s="342"/>
      <c r="H141" s="342"/>
      <c r="I141" s="342"/>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4" zoomScaleNormal="100" workbookViewId="0">
      <selection activeCell="C119" sqref="C11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36130036</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4800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468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204</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3000</v>
      </c>
      <c r="B107" s="14" t="s">
        <v>3007</v>
      </c>
      <c r="C107" s="14" t="s">
        <v>3002</v>
      </c>
      <c r="D107" s="16">
        <v>45842</v>
      </c>
      <c r="E107" s="16">
        <v>46020</v>
      </c>
      <c r="F107" s="14" t="s">
        <v>3003</v>
      </c>
      <c r="G107" s="14" t="s">
        <v>3001</v>
      </c>
      <c r="H107" s="14" t="s">
        <v>3004</v>
      </c>
      <c r="I107" s="15">
        <v>809.9</v>
      </c>
      <c r="J107" s="77">
        <v>10</v>
      </c>
      <c r="K107" s="92"/>
    </row>
    <row r="108" spans="1:25" ht="13.2" x14ac:dyDescent="0.25">
      <c r="A108" s="14" t="s">
        <v>3000</v>
      </c>
      <c r="B108" s="14" t="s">
        <v>3008</v>
      </c>
      <c r="C108" s="14" t="s">
        <v>3009</v>
      </c>
      <c r="D108" s="16">
        <v>45848</v>
      </c>
      <c r="E108" s="16">
        <v>46020</v>
      </c>
      <c r="F108" s="14" t="s">
        <v>3005</v>
      </c>
      <c r="G108" s="14" t="s">
        <v>3010</v>
      </c>
      <c r="H108" s="14" t="s">
        <v>3006</v>
      </c>
      <c r="I108" s="15">
        <v>146.5</v>
      </c>
      <c r="J108" s="77">
        <v>10</v>
      </c>
      <c r="K108" s="92"/>
    </row>
    <row r="109" spans="1:25" ht="13.2" x14ac:dyDescent="0.25">
      <c r="A109" s="14" t="s">
        <v>3000</v>
      </c>
      <c r="B109" s="14" t="s">
        <v>3015</v>
      </c>
      <c r="C109" s="14" t="s">
        <v>3012</v>
      </c>
      <c r="D109" s="16">
        <v>45867</v>
      </c>
      <c r="E109" s="16">
        <v>46020</v>
      </c>
      <c r="F109" s="14" t="s">
        <v>3014</v>
      </c>
      <c r="G109" s="14" t="s">
        <v>3013</v>
      </c>
      <c r="H109" s="14" t="s">
        <v>3011</v>
      </c>
      <c r="I109" s="15">
        <v>217.2</v>
      </c>
      <c r="J109" s="77">
        <v>10</v>
      </c>
      <c r="K109" s="92"/>
    </row>
    <row r="110" spans="1:25" ht="13.2" x14ac:dyDescent="0.25">
      <c r="A110" s="14" t="s">
        <v>3000</v>
      </c>
      <c r="B110" s="14" t="s">
        <v>3016</v>
      </c>
      <c r="C110" s="14" t="s">
        <v>3017</v>
      </c>
      <c r="D110" s="16">
        <v>45874</v>
      </c>
      <c r="E110" s="16">
        <v>46020</v>
      </c>
      <c r="F110" s="14" t="s">
        <v>3014</v>
      </c>
      <c r="G110" s="14" t="s">
        <v>3018</v>
      </c>
      <c r="H110" s="14" t="s">
        <v>3019</v>
      </c>
      <c r="I110" s="15">
        <v>70.510000000000005</v>
      </c>
      <c r="J110" s="77">
        <v>10</v>
      </c>
      <c r="K110" s="92"/>
    </row>
    <row r="111" spans="1:25" ht="13.2" x14ac:dyDescent="0.25">
      <c r="A111" s="14" t="s">
        <v>3000</v>
      </c>
      <c r="B111" s="14" t="s">
        <v>3021</v>
      </c>
      <c r="C111" s="14" t="s">
        <v>3052</v>
      </c>
      <c r="D111" s="16">
        <v>45876</v>
      </c>
      <c r="E111" s="16">
        <v>46020</v>
      </c>
      <c r="F111" s="14" t="s">
        <v>3020</v>
      </c>
      <c r="G111" s="14" t="s">
        <v>3022</v>
      </c>
      <c r="H111" s="14" t="s">
        <v>3023</v>
      </c>
      <c r="I111" s="15">
        <v>565.89</v>
      </c>
      <c r="J111" s="77">
        <v>10</v>
      </c>
      <c r="K111" s="92"/>
    </row>
    <row r="112" spans="1:25" ht="13.2" x14ac:dyDescent="0.25">
      <c r="A112" s="14" t="s">
        <v>3000</v>
      </c>
      <c r="B112" s="14" t="s">
        <v>3027</v>
      </c>
      <c r="C112" s="14" t="s">
        <v>3028</v>
      </c>
      <c r="D112" s="16">
        <v>45887</v>
      </c>
      <c r="E112" s="16">
        <v>46020</v>
      </c>
      <c r="F112" s="14" t="s">
        <v>3024</v>
      </c>
      <c r="G112" s="14" t="s">
        <v>3026</v>
      </c>
      <c r="H112" s="14" t="s">
        <v>3025</v>
      </c>
      <c r="I112" s="15">
        <v>490</v>
      </c>
      <c r="J112" s="77">
        <v>10</v>
      </c>
      <c r="K112" s="92"/>
    </row>
    <row r="113" spans="1:11" ht="13.2" x14ac:dyDescent="0.25">
      <c r="A113" s="14" t="s">
        <v>3000</v>
      </c>
      <c r="B113" s="14" t="s">
        <v>3029</v>
      </c>
      <c r="C113" s="14" t="s">
        <v>3032</v>
      </c>
      <c r="D113" s="16">
        <v>45902</v>
      </c>
      <c r="E113" s="16">
        <v>46021</v>
      </c>
      <c r="F113" s="14" t="s">
        <v>3050</v>
      </c>
      <c r="G113" s="14" t="s">
        <v>3030</v>
      </c>
      <c r="H113" s="14" t="s">
        <v>3031</v>
      </c>
      <c r="I113" s="15">
        <v>300</v>
      </c>
      <c r="J113" s="77">
        <v>10</v>
      </c>
      <c r="K113" s="92"/>
    </row>
    <row r="114" spans="1:11" ht="13.2" x14ac:dyDescent="0.25">
      <c r="A114" s="14" t="s">
        <v>3000</v>
      </c>
      <c r="B114" s="14" t="s">
        <v>3033</v>
      </c>
      <c r="C114" s="14" t="s">
        <v>3034</v>
      </c>
      <c r="D114" s="16">
        <v>45902</v>
      </c>
      <c r="E114" s="16">
        <v>46021</v>
      </c>
      <c r="F114" s="14" t="s">
        <v>3050</v>
      </c>
      <c r="G114" s="14" t="s">
        <v>3030</v>
      </c>
      <c r="H114" s="14" t="s">
        <v>3031</v>
      </c>
      <c r="I114" s="15">
        <v>400</v>
      </c>
      <c r="J114" s="77">
        <v>10</v>
      </c>
      <c r="K114" s="92"/>
    </row>
    <row r="115" spans="1:11" ht="13.2" x14ac:dyDescent="0.25">
      <c r="A115" s="14" t="s">
        <v>3000</v>
      </c>
      <c r="B115" s="14" t="s">
        <v>3035</v>
      </c>
      <c r="C115" s="14" t="s">
        <v>3037</v>
      </c>
      <c r="D115" s="16">
        <v>45917</v>
      </c>
      <c r="E115" s="16">
        <v>46021</v>
      </c>
      <c r="F115" s="14" t="s">
        <v>3050</v>
      </c>
      <c r="G115" s="14" t="s">
        <v>3036</v>
      </c>
      <c r="H115" s="14" t="s">
        <v>3038</v>
      </c>
      <c r="I115" s="15">
        <v>400</v>
      </c>
      <c r="J115" s="77">
        <v>10</v>
      </c>
      <c r="K115" s="92"/>
    </row>
    <row r="116" spans="1:11" ht="13.2" x14ac:dyDescent="0.25">
      <c r="A116" s="14" t="s">
        <v>3000</v>
      </c>
      <c r="B116" s="14" t="s">
        <v>3039</v>
      </c>
      <c r="C116" s="14" t="s">
        <v>3041</v>
      </c>
      <c r="D116" s="16">
        <v>45922</v>
      </c>
      <c r="E116" s="16">
        <v>46021</v>
      </c>
      <c r="F116" s="14" t="s">
        <v>3050</v>
      </c>
      <c r="G116" s="14"/>
      <c r="H116" s="14" t="s">
        <v>3040</v>
      </c>
      <c r="I116" s="15">
        <v>400</v>
      </c>
      <c r="J116" s="77">
        <v>10</v>
      </c>
      <c r="K116" s="92"/>
    </row>
    <row r="117" spans="1:11" ht="13.2" x14ac:dyDescent="0.25">
      <c r="A117" s="14" t="s">
        <v>3000</v>
      </c>
      <c r="B117" s="14" t="s">
        <v>3043</v>
      </c>
      <c r="C117" s="14" t="s">
        <v>3045</v>
      </c>
      <c r="D117" s="16">
        <v>45929</v>
      </c>
      <c r="E117" s="16">
        <v>46020</v>
      </c>
      <c r="F117" s="14" t="s">
        <v>3050</v>
      </c>
      <c r="G117" s="14" t="s">
        <v>3044</v>
      </c>
      <c r="H117" s="14" t="s">
        <v>3042</v>
      </c>
      <c r="I117" s="15">
        <v>300</v>
      </c>
      <c r="J117" s="77">
        <v>10</v>
      </c>
      <c r="K117" s="92"/>
    </row>
    <row r="118" spans="1:11" ht="13.2" x14ac:dyDescent="0.25">
      <c r="A118" s="14" t="s">
        <v>3000</v>
      </c>
      <c r="B118" s="14" t="s">
        <v>3047</v>
      </c>
      <c r="C118" s="14" t="s">
        <v>3053</v>
      </c>
      <c r="D118" s="16">
        <v>45929</v>
      </c>
      <c r="E118" s="16">
        <v>46020</v>
      </c>
      <c r="F118" s="14" t="s">
        <v>3050</v>
      </c>
      <c r="G118" s="14" t="s">
        <v>3048</v>
      </c>
      <c r="H118" s="14" t="s">
        <v>3046</v>
      </c>
      <c r="I118" s="15">
        <v>300</v>
      </c>
      <c r="J118" s="77">
        <v>10</v>
      </c>
      <c r="K118" s="92"/>
    </row>
    <row r="119" spans="1:11" ht="13.2" x14ac:dyDescent="0.25">
      <c r="A119" s="14" t="s">
        <v>3000</v>
      </c>
      <c r="B119" s="14" t="s">
        <v>3049</v>
      </c>
      <c r="C119" s="14" t="s">
        <v>3054</v>
      </c>
      <c r="D119" s="16">
        <v>45929</v>
      </c>
      <c r="E119" s="16">
        <v>46021</v>
      </c>
      <c r="F119" s="14" t="s">
        <v>3050</v>
      </c>
      <c r="G119" s="14" t="s">
        <v>3048</v>
      </c>
      <c r="H119" s="14" t="s">
        <v>3046</v>
      </c>
      <c r="I119" s="15">
        <v>400</v>
      </c>
      <c r="J119" s="77">
        <v>10</v>
      </c>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2"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2"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2"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2"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2"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2"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2"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2"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2"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399999999999999"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3.2"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3.2"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3.2"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3.2"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3.2"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3.2"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3.2"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3.2"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3.2"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Športový klub Real team Trenčín, o.z., Hroznová 2257/40, Trenčín, 911 05</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36130036</v>
      </c>
      <c r="E18" s="147" t="s">
        <v>1275</v>
      </c>
      <c r="F18" s="281">
        <v>421947749446</v>
      </c>
      <c r="N18" s="137" t="str">
        <f t="shared" si="0"/>
        <v xml:space="preserve">r - </v>
      </c>
      <c r="O18" s="137" t="s">
        <v>368</v>
      </c>
    </row>
    <row r="19" spans="1:16" x14ac:dyDescent="0.25">
      <c r="E19" s="147" t="s">
        <v>1276</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Marek Beno</cp:lastModifiedBy>
  <cp:revision/>
  <cp:lastPrinted>2026-01-04T14:42:41Z</cp:lastPrinted>
  <dcterms:created xsi:type="dcterms:W3CDTF">2017-02-20T06:20:12Z</dcterms:created>
  <dcterms:modified xsi:type="dcterms:W3CDTF">2026-01-27T16:17:47Z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