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1" documentId="8_{DBCA5E56-3BC8-410A-BA17-C96DD87D65AC}" xr6:coauthVersionLast="47" xr6:coauthVersionMax="47" xr10:uidLastSave="{C691014D-4A5C-4A80-B2D4-927B5CEA6D40}"/>
  <bookViews>
    <workbookView xWindow="5365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<sst xmlns="http://schemas.openxmlformats.org/spreadsheetml/2006/main" count="6831" uniqueCount="3174">
  <si>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</si>
  <si>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</si>
  <si>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</si>
  <si>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</si>
  <si>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</si>
  <si>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</si>
  <si>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</si>
  <si>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</si>
  <si>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</si>
  <si>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</si>
  <si>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</si>
  <si>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</si>
  <si>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</si>
  <si>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</si>
  <si>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</si>
  <si>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</si>
  <si>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</si>
  <si>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</si>
  <si>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</si>
  <si>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</si>
  <si>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</si>
  <si>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</si>
  <si>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</si>
  <si>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</si>
  <si>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</si>
  <si>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</si>
  <si>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</si>
  <si>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</si>
  <si>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</si>
  <si>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</si>
  <si>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</si>
  <si>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</si>
  <si>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</si>
  <si>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</si>
  <si>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</si>
  <si>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</si>
  <si>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</si>
  <si>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</si>
  <si>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</si>
  <si>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</si>
  <si>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</si>
  <si>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</si>
  <si>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</si>
  <si>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</si>
  <si>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</si>
  <si>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</si>
  <si>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</si>
  <si>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</si>
  <si>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</si>
  <si>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</si>
  <si>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</si>
  <si>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</si>
  <si>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</si>
  <si>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</si>
  <si>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</si>
  <si>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</si>
  <si>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</si>
  <si>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</si>
  <si>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</si>
  <si>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</si>
  <si>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</si>
  <si>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</si>
  <si>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</si>
  <si>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</si>
  <si>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</si>
  <si>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</si>
  <si>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</si>
  <si>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</si>
  <si>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</si>
  <si>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</si>
  <si>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</si>
  <si>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</si>
  <si>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</si>
  <si>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</si>
  <si>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</si>
  <si>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</si>
  <si>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</si>
  <si>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</si>
  <si>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</si>
  <si>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</si>
  <si>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</si>
  <si>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</si>
  <si>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</si>
  <si>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</si>
  <si>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</si>
  <si>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</si>
  <si>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</si>
  <si>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</si>
  <si>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</si>
  <si>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</si>
  <si>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</si>
  <si>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</si>
  <si>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</si>
  <si>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</si>
  <si>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</si>
  <si>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</si>
  <si>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</si>
  <si>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</si>
  <si>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</si>
  <si>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</si>
  <si>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</si>
  <si>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</si>
  <si>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</si>
  <si>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</si>
  <si>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</si>
  <si>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</si>
  <si>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</si>
  <si>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</si>
  <si>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</si>
  <si>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</si>
  <si>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</si>
  <si>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</si>
  <si>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</si>
  <si>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</si>
  <si>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</si>
  <si>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</si>
  <si>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</si>
  <si>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</si>
  <si>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</si>
  <si>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</si>
  <si>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</si>
  <si>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</si>
  <si>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</si>
  <si>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</si>
  <si>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</si>
  <si>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</si>
  <si>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</si>
  <si>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</si>
  <si>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</si>
  <si>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</si>
  <si>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</si>
  <si>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</si>
  <si>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</si>
  <si>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</si>
  <si>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</si>
  <si>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</si>
  <si>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</si>
  <si>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</si>
  <si>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</si>
  <si>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</si>
  <si>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</si>
  <si>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</si>
  <si>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</si>
  <si>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</si>
  <si>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</si>
  <si>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</si>
  <si>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</si>
  <si>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</si>
  <si>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</si>
  <si>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</si>
  <si>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</si>
  <si>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</si>
  <si>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</si>
  <si>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</si>
  <si>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</si>
  <si>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</si>
  <si>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</si>
  <si>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</si>
  <si>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</si>
  <si>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</si>
  <si>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</si>
  <si>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</si>
  <si>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</si>
  <si>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</si>
  <si>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</si>
  <si>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</si>
  <si>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</si>
  <si>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</si>
  <si>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</si>
  <si>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</si>
  <si>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</si>
  <si>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</si>
  <si>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</si>
  <si>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</si>
  <si>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</si>
  <si>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</si>
  <si>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</si>
  <si>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</si>
  <si>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</si>
  <si>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</si>
  <si>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</si>
  <si>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</si>
  <si>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</si>
  <si>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</si>
  <si>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</si>
  <si>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</si>
  <si>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</si>
  <si>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</si>
  <si>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</si>
  <si>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</si>
  <si>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</si>
  <si>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</si>
  <si>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</si>
  <si>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</si>
  <si>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</si>
  <si>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</si>
  <si>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</si>
  <si>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</si>
  <si>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</si>
  <si>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</si>
  <si>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</si>
  <si>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</si>
  <si>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</si>
  <si>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</si>
  <si>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</si>
  <si>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</si>
  <si>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</si>
  <si>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</si>
  <si>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</si>
  <si>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</si>
  <si>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</si>
  <si>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</si>
  <si>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</si>
  <si>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</si>
  <si>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</si>
  <si>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</si>
  <si>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</si>
  <si>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</si>
  <si>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</si>
  <si>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</si>
  <si>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</si>
  <si>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</si>
  <si>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</si>
  <si>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</si>
  <si>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</si>
  <si>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</si>
  <si>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</si>
  <si>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</si>
  <si>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</si>
  <si>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</si>
  <si>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</si>
  <si>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</si>
  <si>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</si>
  <si>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</si>
  <si>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</si>
  <si>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</si>
  <si>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</si>
  <si>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</si>
  <si>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</si>
  <si>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</si>
  <si>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</si>
  <si>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</si>
  <si>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</si>
  <si>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</si>
  <si>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</si>
  <si>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</si>
  <si>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</si>
  <si>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</si>
  <si>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</si>
  <si>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</si>
  <si>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</si>
  <si>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</si>
  <si>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</si>
  <si>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</si>
  <si>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</si>
  <si>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</si>
  <si>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</si>
  <si>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</si>
  <si>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</si>
  <si>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</si>
  <si>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</si>
  <si>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</si>
  <si>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</si>
  <si>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</si>
  <si>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</si>
  <si>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</si>
  <si>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</si>
  <si>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</si>
  <si>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</si>
  <si>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</si>
  <si>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</si>
  <si>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</si>
  <si>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</si>
  <si>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</si>
  <si>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</si>
  <si>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</si>
  <si>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</si>
  <si>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</si>
  <si>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</si>
  <si>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</si>
  <si>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</si>
  <si>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</si>
  <si>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</si>
  <si>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</si>
  <si>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</si>
  <si>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</si>
  <si>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</si>
  <si>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</si>
  <si>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</si>
  <si>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</si>
  <si>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</si>
  <si>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</si>
  <si>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</si>
  <si>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</si>
  <si>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</si>
  <si>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</si>
  <si>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</si>
  <si>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</si>
  <si>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</si>
  <si>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</si>
  <si>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</si>
  <si>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</si>
  <si>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</si>
  <si>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</si>
  <si>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</si>
  <si>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</si>
  <si>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</si>
  <si>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</si>
  <si>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</si>
  <si>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</si>
  <si>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</si>
  <si>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</si>
  <si>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</si>
  <si>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</si>
  <si>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</si>
  <si>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</si>
  <si>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</si>
  <si>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</si>
  <si>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</si>
  <si>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</si>
  <si>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</si>
  <si>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</si>
  <si>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</si>
  <si>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</si>
  <si>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</si>
  <si>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</si>
  <si>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</si>
  <si>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</si>
  <si>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</si>
  <si>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</si>
  <si>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</si>
  <si>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</si>
  <si>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</si>
  <si>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</si>
  <si>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</si>
  <si>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</si>
  <si>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</si>
  <si>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</si>
  <si>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</si>
  <si>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</si>
  <si>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</si>
  <si>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</si>
  <si>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</si>
  <si>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</si>
  <si>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</si>
  <si>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</si>
  <si>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</si>
  <si>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</si>
  <si>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</si>
  <si>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</si>
  <si>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</si>
  <si>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</si>
  <si>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</si>
  <si>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</si>
  <si>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</si>
  <si>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</si>
  <si>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</si>
  <si>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</si>
  <si>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</si>
  <si>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</si>
  <si>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</si>
  <si>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</si>
  <si>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</si>
  <si>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</si>
  <si>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</si>
  <si>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</si>
  <si>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</si>
  <si>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</si>
  <si>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</si>
  <si>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</si>
  <si>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</si>
  <si>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</si>
  <si>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</si>
  <si>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</si>
  <si>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</si>
  <si>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</si>
  <si>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</si>
  <si>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</si>
  <si>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</si>
  <si>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</si>
  <si>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</si>
  <si>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</si>
  <si>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</si>
  <si>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</si>
  <si>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</si>
  <si>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</si>
  <si>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</si>
  <si>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</si>
  <si>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</si>
  <si>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</si>
  <si>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</si>
  <si>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</si>
  <si>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</si>
  <si>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</si>
  <si>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</si>
  <si>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</si>
  <si>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</si>
  <si>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</si>
  <si>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</si>
  <si>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</si>
  <si>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</si>
  <si>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</si>
  <si>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</si>
  <si>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</si>
  <si>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</si>
  <si>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</si>
  <si>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</si>
  <si>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</si>
  <si>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</si>
  <si>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</si>
  <si>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</si>
  <si>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</si>
  <si>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</si>
  <si>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</si>
  <si>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</si>
  <si>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</si>
  <si>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</si>
  <si>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</si>
  <si>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</si>
  <si>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</si>
  <si>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</si>
  <si>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</si>
  <si>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</si>
  <si>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</si>
  <si>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</si>
  <si>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</si>
  <si>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</si>
  <si>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</si>
  <si>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</si>
  <si>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</si>
  <si>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</si>
  <si>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</si>
  <si>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</si>
  <si>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</si>
  <si>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</si>
  <si>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</si>
  <si>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</si>
  <si>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</si>
  <si>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</si>
  <si>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</si>
  <si>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</si>
  <si>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</si>
  <si>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</si>
  <si>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</si>
  <si>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</si>
  <si>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</si>
  <si>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</si>
  <si>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</si>
  <si>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</si>
  <si>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</si>
  <si>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</si>
  <si>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</si>
  <si>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</si>
  <si>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</si>
  <si>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</si>
  <si>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</si>
  <si>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</si>
  <si>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</si>
  <si>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</si>
  <si>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</si>
  <si>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</si>
  <si>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</si>
  <si>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</si>
  <si>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</si>
  <si>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</si>
  <si>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</si>
  <si>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</si>
  <si>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</si>
  <si>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</si>
  <si>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</si>
  <si>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</si>
  <si>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</si>
  <si>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</si>
  <si>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</si>
  <si>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</si>
  <si>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</si>
  <si>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</si>
  <si>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</si>
  <si>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</si>
  <si>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</si>
  <si>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</si>
  <si>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</si>
  <si>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</si>
  <si>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</si>
  <si>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</si>
  <si>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</si>
  <si>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</si>
  <si>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</si>
  <si>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</si>
  <si>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</si>
  <si>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</si>
  <si>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</si>
  <si>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</si>
  <si>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</si>
  <si>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</si>
  <si>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</si>
  <si>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</si>
  <si>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</si>
  <si>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</si>
  <si>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</si>
  <si>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</si>
  <si>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</si>
  <si>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</si>
  <si>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</si>
  <si>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</si>
  <si>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</si>
  <si>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</si>
  <si>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</si>
  <si>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</si>
  <si>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</si>
  <si>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</si>
  <si>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</si>
  <si>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</si>
  <si>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</si>
  <si>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</si>
  <si>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</si>
  <si>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</si>
  <si>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</si>
  <si>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</si>
  <si>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</si>
  <si>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</si>
  <si>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</si>
  <si>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</si>
  <si>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</si>
  <si>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</si>
  <si>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</si>
  <si>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</si>
  <si>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</si>
  <si>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</si>
  <si>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</si>
  <si>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</si>
  <si>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</si>
  <si>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</si>
  <si>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</si>
  <si>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</si>
  <si>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</si>
  <si>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</si>
  <si>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</si>
  <si>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</si>
  <si>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</si>
  <si>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</si>
  <si>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</si>
  <si>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</si>
  <si>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</si>
  <si>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</si>
  <si>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</si>
  <si>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</si>
  <si>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</si>
  <si>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</si>
  <si>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</si>
  <si>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</si>
  <si>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</si>
  <si>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</si>
  <si>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</si>
  <si>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</si>
  <si>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</si>
  <si>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</si>
  <si>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</si>
  <si>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</si>
  <si>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</si>
  <si>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</si>
  <si>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</si>
  <si>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</si>
  <si>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</si>
  <si>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</si>
  <si>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</si>
  <si>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</si>
  <si>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</si>
  <si>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</si>
  <si>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</si>
  <si>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</si>
  <si>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</si>
  <si>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</si>
  <si>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</si>
  <si>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</si>
  <si>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</si>
  <si>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</si>
  <si>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</si>
  <si>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</si>
  <si>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</si>
  <si>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</si>
  <si>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</si>
  <si>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</si>
  <si>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</si>
  <si>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</si>
  <si>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</si>
  <si>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</si>
  <si>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</si>
  <si>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</si>
  <si>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</si>
  <si>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</si>
  <si>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</si>
  <si>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</si>
  <si>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</si>
  <si>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</si>
  <si>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</si>
  <si>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</si>
  <si>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</si>
  <si>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</si>
  <si>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</si>
  <si>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</si>
  <si>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</si>
  <si>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</si>
  <si>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</si>
  <si>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</si>
  <si>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</si>
  <si>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</si>
  <si>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</si>
  <si>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</si>
  <si>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</si>
  <si>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</si>
  <si>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</si>
  <si>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</si>
  <si>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</si>
  <si>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</si>
  <si>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</si>
  <si>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</si>
  <si>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</si>
  <si>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</si>
  <si>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</si>
  <si>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</si>
  <si>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</si>
  <si>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</si>
  <si>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</si>
  <si>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</si>
  <si>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</si>
  <si>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</si>
  <si>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</si>
  <si>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</si>
  <si>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</si>
  <si>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</si>
  <si>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</si>
  <si>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</si>
  <si>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</si>
  <si>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</si>
  <si>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</si>
  <si>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</si>
  <si>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</si>
  <si>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</si>
  <si>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</si>
  <si>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</si>
  <si>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</si>
  <si>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</si>
  <si>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</si>
  <si>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</si>
  <si>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</si>
  <si>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</si>
  <si>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</si>
  <si>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</si>
  <si>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</si>
  <si>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</si>
  <si>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</si>
  <si>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</si>
  <si>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</si>
  <si>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</si>
  <si>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</si>
  <si>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</si>
  <si>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</si>
  <si>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</si>
  <si>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</si>
  <si>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</si>
  <si>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</si>
  <si>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</si>
  <si>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</si>
  <si>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</si>
  <si>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</si>
  <si>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</si>
  <si>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</si>
  <si>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</si>
  <si>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</si>
  <si>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</si>
  <si>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</si>
  <si>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</si>
  <si>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</si>
  <si>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</si>
  <si>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</si>
  <si>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</si>
  <si>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</si>
  <si>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</si>
  <si>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</si>
  <si>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</si>
  <si>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</si>
  <si>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</si>
  <si>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</si>
  <si>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</si>
  <si>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</si>
  <si>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</si>
  <si>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</si>
  <si>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</si>
  <si>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</si>
  <si>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</si>
  <si>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</si>
  <si>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</si>
  <si>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</si>
  <si>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</si>
  <si>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</si>
  <si>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</si>
  <si>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</si>
  <si>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</si>
  <si>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</si>
  <si>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</si>
  <si>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</si>
  <si>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</si>
  <si>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</si>
  <si>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</si>
  <si>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</si>
  <si>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</si>
  <si>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</si>
  <si>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</si>
  <si>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</si>
  <si>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</si>
  <si>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</si>
  <si>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</si>
  <si>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</si>
  <si>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</si>
  <si>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</si>
  <si>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</si>
  <si>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</si>
  <si>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</si>
  <si>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</si>
  <si>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</si>
  <si>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</si>
  <si>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</si>
  <si>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</si>
  <si>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</si>
  <si>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</si>
  <si>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</si>
  <si>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</si>
  <si>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</si>
  <si>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</si>
  <si>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</si>
  <si>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</si>
  <si>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</si>
  <si>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</si>
  <si>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</si>
  <si>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</si>
  <si>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</si>
  <si>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</si>
  <si>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</si>
  <si>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</si>
  <si>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</si>
  <si>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</si>
  <si>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</si>
  <si>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</si>
  <si>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</si>
  <si>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</si>
  <si>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</si>
  <si>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</si>
  <si>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</si>
  <si>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</si>
  <si>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</si>
  <si>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</si>
  <si>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</si>
  <si>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</si>
  <si>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</si>
  <si>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</si>
  <si>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</si>
  <si>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</si>
  <si>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</si>
  <si>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</si>
  <si>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</si>
  <si>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</si>
  <si>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</si>
  <si>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</si>
  <si>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</si>
  <si>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</si>
  <si>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</si>
  <si>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</si>
  <si>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</si>
  <si>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</si>
  <si>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</si>
  <si>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</si>
  <si>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</si>
  <si>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</si>
  <si>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</si>
  <si>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</si>
  <si>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</si>
  <si>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</si>
  <si>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</si>
  <si>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</si>
  <si>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</si>
  <si>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</si>
  <si>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</si>
  <si>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</si>
  <si>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</si>
  <si>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</si>
  <si>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</si>
  <si>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</si>
  <si>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</si>
  <si>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</si>
  <si>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</si>
  <si>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</si>
  <si>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</si>
  <si>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</si>
  <si>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</si>
  <si>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</si>
  <si>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</si>
  <si>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</si>
  <si>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</si>
  <si>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</si>
  <si>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</si>
  <si>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</si>
  <si>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</si>
  <si>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</si>
  <si>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</si>
  <si>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</si>
  <si>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</si>
  <si>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</si>
  <si>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</si>
  <si>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</si>
  <si>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</si>
  <si>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</si>
  <si>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</si>
  <si>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</si>
  <si>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</si>
  <si>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</si>
  <si>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</si>
  <si>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</si>
  <si>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</si>
  <si>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</si>
  <si>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</si>
  <si>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</si>
  <si>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</si>
  <si>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</si>
  <si>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</si>
  <si>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</si>
  <si>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</si>
  <si>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</si>
  <si>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</si>
  <si>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</si>
  <si>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</si>
  <si>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</si>
  <si>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</si>
  <si>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</si>
  <si>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</si>
  <si>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</si>
  <si>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</si>
  <si>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</si>
  <si>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</si>
  <si>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</si>
  <si>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</si>
  <si>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</si>
  <si>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</si>
  <si>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</si>
  <si>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</si>
  <si>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</si>
  <si>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</si>
  <si>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</si>
  <si>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</si>
  <si>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</si>
  <si>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</si>
  <si>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</si>
  <si>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</si>
  <si>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</si>
  <si>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</si>
  <si>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</si>
  <si>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</si>
  <si>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</si>
  <si>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</si>
  <si>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</si>
  <si>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</si>
  <si>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</si>
  <si>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</si>
  <si>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</si>
  <si>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</si>
  <si>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</si>
  <si>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</si>
  <si>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</si>
  <si>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</si>
  <si>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</si>
  <si>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</si>
  <si>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</si>
  <si>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</si>
  <si>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</si>
  <si>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</si>
  <si>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</si>
  <si>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</si>
  <si>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</si>
  <si>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</si>
  <si>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</si>
  <si>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</si>
  <si>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</si>
  <si>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</si>
  <si>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</si>
  <si>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</si>
  <si>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</si>
  <si>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</si>
  <si>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</si>
  <si>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</si>
  <si>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</si>
  <si>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</si>
  <si>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</si>
  <si>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</si>
  <si>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</si>
  <si>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</si>
  <si>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</si>
  <si>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</si>
  <si>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</si>
  <si>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</si>
  <si>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</si>
  <si>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</si>
  <si>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</si>
  <si>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</si>
  <si>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</si>
  <si>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</si>
  <si>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</si>
  <si>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</si>
  <si>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</si>
  <si>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</si>
  <si>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</si>
  <si>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</si>
  <si>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</si>
  <si>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</si>
  <si>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</si>
  <si>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</si>
  <si>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</si>
  <si>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</si>
  <si>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</si>
  <si>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</si>
  <si>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</si>
  <si>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</si>
  <si>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</si>
  <si>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</si>
  <si>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</si>
  <si>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</si>
  <si>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</si>
  <si>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</si>
  <si>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</si>
  <si>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</si>
  <si>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</si>
  <si>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</si>
  <si>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</si>
  <si>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</si>
  <si>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</si>
  <si>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</si>
  <si>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</si>
  <si>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</si>
  <si>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</si>
  <si>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</si>
  <si>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</si>
  <si>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</si>
  <si>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</si>
  <si>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</si>
  <si>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</si>
  <si>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</si>
  <si>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</si>
  <si>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</si>
  <si>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</si>
  <si>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</si>
  <si>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</si>
  <si>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</si>
  <si>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</si>
  <si>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</si>
  <si>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</si>
  <si>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</si>
  <si>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</si>
  <si>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</si>
  <si>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</si>
  <si>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</si>
  <si>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</si>
  <si>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</si>
  <si>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</si>
  <si>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</si>
  <si>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</si>
  <si>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</si>
  <si>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</si>
  <si>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</si>
  <si>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</si>
  <si>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</si>
  <si>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</si>
  <si>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</si>
  <si>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</si>
  <si>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</si>
  <si>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</si>
  <si>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</si>
  <si>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</si>
  <si>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</si>
  <si>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</si>
  <si>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</si>
  <si>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</si>
  <si>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</si>
  <si>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</si>
  <si>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</si>
  <si>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</si>
  <si>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</si>
  <si>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</si>
  <si>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</si>
  <si>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</si>
  <si>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</si>
  <si>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</si>
  <si>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</si>
  <si>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</si>
  <si>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</si>
  <si>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</si>
  <si>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</si>
  <si>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</si>
  <si>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</si>
  <si>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</si>
  <si>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</si>
  <si>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</si>
  <si>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</si>
  <si>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</si>
  <si>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</si>
  <si>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</si>
  <si>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</si>
  <si>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</si>
  <si>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</si>
  <si>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</si>
  <si>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</si>
  <si>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</si>
  <si>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</si>
  <si>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</si>
  <si>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</si>
  <si>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</si>
  <si>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</si>
  <si>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</si>
  <si>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</si>
  <si>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</si>
  <si>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</si>
  <si>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</si>
  <si>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</si>
  <si>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</si>
  <si>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</si>
  <si>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</si>
  <si>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</si>
  <si>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</si>
  <si>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</si>
  <si>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</si>
  <si>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</si>
  <si>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</si>
  <si>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</si>
  <si>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</si>
  <si>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</si>
  <si>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</si>
  <si>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</si>
  <si>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</si>
  <si>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</si>
  <si>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</si>
  <si>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</si>
  <si>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</si>
  <si>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</si>
  <si>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</si>
  <si>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</si>
  <si>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</si>
  <si>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</si>
  <si>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</si>
  <si>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</si>
  <si>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</si>
  <si>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</si>
  <si>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</si>
  <si>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</si>
  <si>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</si>
  <si>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</si>
  <si>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</si>
  <si>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</si>
  <si>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</si>
  <si>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</si>
  <si>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</si>
  <si>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</si>
  <si>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</si>
  <si>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</si>
  <si>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</si>
  <si>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</si>
  <si>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</si>
  <si>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</si>
  <si>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</si>
  <si>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</si>
  <si>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</si>
  <si>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</si>
  <si>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</si>
  <si>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</si>
  <si>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</si>
  <si>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</si>
  <si>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</si>
  <si>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</si>
  <si>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</si>
  <si>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</si>
  <si>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</si>
  <si>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</si>
  <si>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</si>
  <si>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</si>
  <si>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</si>
  <si>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</si>
  <si>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</si>
  <si>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</si>
  <si>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</si>
  <si>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</si>
  <si>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</si>
  <si>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</si>
  <si>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</si>
  <si>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</si>
  <si>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</si>
  <si>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</si>
  <si>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</si>
  <si>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</si>
  <si>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</si>
  <si>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</si>
  <si>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</si>
  <si>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</si>
  <si>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</si>
  <si>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</si>
  <si>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</si>
  <si>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</si>
  <si>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</si>
  <si>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</si>
  <si>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</si>
  <si>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</si>
  <si>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</si>
  <si>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</si>
  <si>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</si>
  <si>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</si>
  <si>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</si>
  <si>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</si>
  <si>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</si>
  <si>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</si>
  <si>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</si>
  <si>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</si>
  <si>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</si>
  <si>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</si>
  <si>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</si>
  <si>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</si>
  <si>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</si>
  <si>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</si>
  <si>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</si>
  <si>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</si>
  <si>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</si>
  <si>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</si>
  <si>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</si>
  <si>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</si>
  <si>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</si>
  <si>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</si>
  <si>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</si>
  <si>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</si>
  <si>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</si>
  <si>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</si>
  <si>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</si>
  <si>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</si>
  <si>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</si>
  <si>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</si>
  <si>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</si>
  <si>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</si>
  <si>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</si>
  <si>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</si>
  <si>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</si>
  <si>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</si>
  <si>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</si>
  <si>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</si>
  <si>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</si>
  <si>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</si>
  <si>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</si>
  <si>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</si>
  <si>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</si>
  <si>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</si>
  <si>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</si>
  <si>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</si>
  <si>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</si>
  <si>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</si>
  <si>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</si>
  <si>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</si>
  <si>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</si>
  <si>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</si>
  <si>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</si>
  <si>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</si>
  <si>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</si>
  <si>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</si>
  <si>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</si>
  <si>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</si>
  <si>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</si>
  <si>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</si>
  <si>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</si>
  <si>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</si>
  <si>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</si>
  <si>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</si>
  <si>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</si>
  <si>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</si>
  <si>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</si>
  <si>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</si>
  <si>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</si>
  <si>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</si>
  <si>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</si>
  <si>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</si>
  <si>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</si>
  <si>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</si>
  <si>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</si>
  <si>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</si>
  <si>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</si>
  <si>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</si>
  <si>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</si>
  <si>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</si>
  <si>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</si>
  <si>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</si>
  <si>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</si>
  <si>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</si>
  <si>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</si>
  <si>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</si>
  <si>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</si>
  <si>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</si>
  <si>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</si>
  <si>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</si>
  <si>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</si>
  <si>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</si>
  <si>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</si>
  <si>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</si>
  <si>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</si>
  <si>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</si>
  <si>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</si>
  <si>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</si>
  <si>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</si>
  <si>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</si>
  <si>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</si>
  <si>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</si>
  <si>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</si>
  <si>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</si>
  <si>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</si>
  <si>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</si>
  <si>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</si>
  <si>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</si>
  <si>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</si>
  <si>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</si>
  <si>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</si>
  <si>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</si>
  <si>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</si>
  <si>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</si>
  <si>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</si>
  <si>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</si>
  <si>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</si>
  <si>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</si>
  <si>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</si>
  <si>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</si>
  <si>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</si>
  <si>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</si>
  <si>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</si>
  <si>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</si>
  <si>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</si>
  <si>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</si>
  <si>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</si>
  <si>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</si>
  <si>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</si>
  <si>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</si>
  <si>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</si>
  <si>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</si>
  <si>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</si>
  <si>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</si>
  <si>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</si>
  <si>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</si>
  <si>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</si>
  <si>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</si>
  <si>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</si>
  <si>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</si>
  <si>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</si>
  <si>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</si>
  <si>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</si>
  <si>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</si>
  <si>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</si>
  <si>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</si>
  <si>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</si>
  <si>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</si>
  <si>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</si>
  <si>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</si>
  <si>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</si>
  <si>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</si>
  <si>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</si>
  <si>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</si>
  <si>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</si>
  <si>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</si>
  <si>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</si>
  <si>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</si>
  <si>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</si>
  <si>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</si>
  <si>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</si>
  <si>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</si>
  <si>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</si>
  <si>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</si>
  <si>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</si>
  <si>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</si>
  <si>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</si>
  <si>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</si>
  <si>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</si>
  <si>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</si>
  <si>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</si>
  <si>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</si>
  <si>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</si>
  <si>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</si>
  <si>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</si>
  <si>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</si>
  <si>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</si>
  <si>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</si>
  <si>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</si>
  <si>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</si>
  <si>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</si>
  <si>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</si>
  <si>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</si>
  <si>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</si>
  <si>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</si>
  <si>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</si>
  <si>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</si>
  <si>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</si>
  <si>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</si>
  <si>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</si>
  <si>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</si>
  <si>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</si>
  <si>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</si>
  <si>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</si>
  <si>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</si>
  <si>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</si>
  <si>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</si>
  <si>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</si>
  <si>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</si>
  <si>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</si>
  <si>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</si>
  <si>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</si>
  <si>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</si>
  <si>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</si>
  <si>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</si>
  <si>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</si>
  <si>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</si>
  <si>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</si>
  <si>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</si>
  <si>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</si>
  <si>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</si>
  <si>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</si>
  <si>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</si>
  <si>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</si>
  <si>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</si>
  <si>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</si>
  <si>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</si>
  <si>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</si>
  <si>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</si>
  <si>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</si>
  <si>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</si>
  <si>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</si>
  <si>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</si>
  <si>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</si>
  <si>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</si>
  <si>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</si>
  <si>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</si>
  <si>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</si>
  <si>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</si>
  <si>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</si>
  <si>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</si>
  <si>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</si>
  <si>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</si>
  <si>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</si>
  <si>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</si>
  <si>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</si>
  <si>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</si>
  <si>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</si>
  <si>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</si>
  <si>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</si>
  <si>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</si>
  <si>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</si>
  <si>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</si>
  <si>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</si>
  <si>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</si>
  <si>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</si>
  <si>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</si>
  <si>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</si>
  <si>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</si>
  <si>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</si>
  <si>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</si>
  <si>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</si>
  <si>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</si>
  <si>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</si>
  <si>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</si>
  <si>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</si>
  <si>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</si>
  <si>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</si>
  <si>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</si>
  <si>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</si>
  <si>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</si>
  <si>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</si>
  <si>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</si>
  <si>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</si>
  <si>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</si>
  <si>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</si>
  <si>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</si>
  <si>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</si>
  <si>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</si>
  <si>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</si>
  <si>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</si>
  <si>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</si>
  <si>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</si>
  <si>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</si>
  <si>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</si>
  <si>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</si>
  <si>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</si>
  <si>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</si>
  <si>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</si>
  <si>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</si>
  <si>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</si>
  <si>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</si>
  <si>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</si>
  <si>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</si>
  <si>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</si>
  <si>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</si>
  <si>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</si>
  <si>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</si>
  <si>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</si>
  <si>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</si>
  <si>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</si>
  <si>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</si>
  <si>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</si>
  <si>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</si>
  <si>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</si>
  <si>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</si>
  <si>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</si>
  <si>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</si>
  <si>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</si>
  <si>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</si>
  <si>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</si>
  <si>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</si>
  <si>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</si>
  <si>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</si>
  <si>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</si>
  <si>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</si>
  <si>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</si>
  <si>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</si>
  <si>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</si>
  <si>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</si>
  <si>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</si>
  <si>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</si>
  <si>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</si>
  <si>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</si>
  <si>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</si>
  <si>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</si>
  <si>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</si>
  <si>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</si>
  <si>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</si>
  <si>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</si>
  <si>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</si>
  <si>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</si>
  <si>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</si>
  <si>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</si>
  <si>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</si>
  <si>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</si>
  <si>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</si>
  <si>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</si>
  <si>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</si>
  <si>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</si>
  <si>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</si>
  <si>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</si>
  <si>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</si>
  <si>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</si>
  <si>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</si>
  <si>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</si>
  <si>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</si>
  <si>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</si>
  <si>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</si>
  <si>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</si>
  <si>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</si>
  <si>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</si>
  <si>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</si>
  <si>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</si>
  <si>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</si>
  <si>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</si>
  <si>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</si>
  <si>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</si>
  <si>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</si>
  <si>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</si>
  <si>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</si>
  <si>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</si>
  <si>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</si>
  <si>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</si>
  <si>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</si>
  <si>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</si>
  <si>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</si>
  <si>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</si>
  <si>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</si>
  <si>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</si>
  <si>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</si>
  <si>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</si>
  <si>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</si>
  <si>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</si>
  <si>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</si>
  <si>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</si>
  <si>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</si>
  <si>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</si>
  <si>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</si>
  <si>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</si>
  <si>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</si>
  <si>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</si>
  <si>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</si>
  <si>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</si>
  <si>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</si>
  <si>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</si>
  <si>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</si>
  <si>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</si>
  <si>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</si>
  <si>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</si>
  <si>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</si>
  <si>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</si>
  <si>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</si>
  <si>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</si>
  <si>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</si>
  <si>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</si>
  <si>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</si>
  <si>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</si>
  <si>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</si>
  <si>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</si>
  <si>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</si>
  <si>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</si>
  <si>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</si>
  <si>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</si>
  <si>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</si>
  <si>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</si>
  <si>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</si>
  <si>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</si>
  <si>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</si>
  <si>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</si>
  <si>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</si>
  <si>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</si>
  <si>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</si>
  <si>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</si>
  <si>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</si>
  <si>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</si>
  <si>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</si>
  <si>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</si>
  <si>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</si>
  <si>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</si>
  <si>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</si>
  <si>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</si>
  <si>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</si>
  <si>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</si>
  <si>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</si>
  <si>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</si>
  <si>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</si>
  <si>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</si>
  <si>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</si>
  <si>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</si>
  <si>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</si>
  <si>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</si>
  <si>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</si>
  <si>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</si>
  <si>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</si>
  <si>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</si>
  <si>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</si>
  <si>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</si>
  <si>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</si>
  <si>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</si>
  <si>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</si>
  <si>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</si>
  <si>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</si>
  <si>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</si>
  <si>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</si>
  <si>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</si>
  <si>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</si>
  <si>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</si>
  <si>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</si>
  <si>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</si>
  <si>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</si>
  <si>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</si>
  <si>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</si>
  <si>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</si>
  <si>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</si>
  <si>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</si>
  <si>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</si>
  <si>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</si>
  <si>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</si>
  <si>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</si>
  <si>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</si>
  <si>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</si>
  <si>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</si>
  <si>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</si>
  <si>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</si>
  <si>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</si>
  <si>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</si>
  <si>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</si>
  <si>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</si>
  <si>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</si>
  <si>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</si>
  <si>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</si>
  <si>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</si>
  <si>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</si>
  <si>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</si>
  <si>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</si>
  <si>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</si>
  <si>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</si>
  <si>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</si>
  <si>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</si>
  <si>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</si>
  <si>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</si>
  <si>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</si>
  <si>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</si>
  <si>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</si>
  <si>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</si>
  <si>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</si>
  <si>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</si>
  <si>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</si>
  <si>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</si>
  <si>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</si>
  <si>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</si>
  <si>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</si>
  <si>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</si>
  <si>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</si>
  <si>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</si>
  <si>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</si>
  <si>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</si>
  <si>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</si>
  <si>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</si>
  <si>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</si>
  <si>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</si>
  <si>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</si>
  <si>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</si>
  <si>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</si>
  <si>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</si>
  <si>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</si>
  <si>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</si>
  <si>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</si>
  <si>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</si>
  <si>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</si>
  <si>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</si>
  <si>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</si>
  <si>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</si>
  <si>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</si>
  <si>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</si>
  <si>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</si>
  <si>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</si>
  <si>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</si>
  <si>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</si>
  <si>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</si>
  <si>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</si>
  <si>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</si>
  <si>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</si>
  <si>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</si>
  <si>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</si>
  <si>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</si>
  <si>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</si>
  <si>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</si>
  <si>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</si>
  <si>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</si>
  <si>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</si>
  <si>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</si>
  <si>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</si>
  <si>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</si>
  <si>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</si>
  <si>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</si>
  <si>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</si>
  <si>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</si>
  <si>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</si>
  <si>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</si>
  <si>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</si>
  <si>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</si>
  <si>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</si>
  <si>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</si>
  <si>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</si>
  <si>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</si>
  <si>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</si>
  <si>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</si>
  <si>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</si>
  <si>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</si>
  <si>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</si>
  <si>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</si>
  <si>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</si>
  <si>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</si>
  <si>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</si>
  <si>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</si>
  <si>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</si>
  <si>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</si>
  <si>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</si>
  <si>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</si>
  <si>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</si>
  <si>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</si>
  <si>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</si>
  <si>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</si>
  <si>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</si>
  <si>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</si>
  <si>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</si>
  <si>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</si>
  <si>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</si>
  <si>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</si>
  <si>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</si>
  <si>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</si>
  <si>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</si>
  <si>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</si>
  <si>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</si>
  <si>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</si>
  <si>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</si>
  <si>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</si>
  <si>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</si>
  <si>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</si>
  <si>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</si>
  <si>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</si>
  <si>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</si>
  <si>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</si>
  <si>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</si>
  <si>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</si>
  <si>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</si>
  <si>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</si>
  <si>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</si>
  <si>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</si>
  <si>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</si>
  <si>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</si>
  <si>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</si>
  <si>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</si>
  <si>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</si>
  <si>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</si>
  <si>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</si>
  <si>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</si>
  <si>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</si>
  <si>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</si>
  <si>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</si>
  <si>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</si>
  <si>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</si>
  <si>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</si>
  <si>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</si>
  <si>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</si>
  <si>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</si>
  <si>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</si>
  <si>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</si>
  <si>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</si>
  <si>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</si>
  <si>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</si>
  <si>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</si>
  <si>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</si>
  <si>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</si>
  <si>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</si>
  <si>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</si>
  <si>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</si>
  <si>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</si>
  <si>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</si>
  <si>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</si>
  <si>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</si>
  <si>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</si>
  <si>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</si>
  <si>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</si>
  <si>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</si>
  <si>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</si>
  <si>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</si>
  <si>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</si>
  <si>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</si>
  <si>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</si>
  <si>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</si>
  <si>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</si>
  <si>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</si>
  <si>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</si>
  <si>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</si>
  <si>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</si>
  <si>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</si>
  <si>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</si>
  <si>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</si>
  <si>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</si>
  <si>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</si>
  <si>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</si>
  <si>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</si>
  <si>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</si>
  <si>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</si>
  <si>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</si>
  <si>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</si>
  <si>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</si>
  <si>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</si>
  <si>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</si>
  <si>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</si>
  <si>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</si>
  <si>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</si>
  <si>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</si>
  <si>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</si>
  <si>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</si>
  <si>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</si>
  <si>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</si>
  <si>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</si>
  <si>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</si>
  <si>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</si>
  <si>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</si>
  <si>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</si>
  <si>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</si>
  <si>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</si>
  <si>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</si>
  <si>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</si>
  <si>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</si>
  <si>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</si>
  <si>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</si>
  <si>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</si>
  <si>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</si>
  <si>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</si>
  <si>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</si>
  <si>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</si>
  <si>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</si>
  <si>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</si>
  <si>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</si>
  <si>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</si>
  <si>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</si>
  <si>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</si>
  <si>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</si>
  <si>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</si>
  <si>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</si>
  <si>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</si>
  <si>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</si>
  <si>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</si>
  <si>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</si>
  <si>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</si>
  <si>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</si>
  <si>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</si>
  <si>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</si>
  <si>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</si>
  <si>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</si>
  <si>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</si>
  <si>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</si>
  <si>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</si>
  <si>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</si>
  <si>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</si>
  <si>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</si>
  <si>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</si>
  <si>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</si>
  <si>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</si>
  <si>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</si>
  <si>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</si>
  <si>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</si>
  <si>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</si>
  <si>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</si>
  <si>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</si>
  <si>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</si>
  <si>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</si>
  <si>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</si>
  <si>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</si>
  <si>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</si>
  <si>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</si>
  <si>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</si>
  <si>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</si>
  <si>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</si>
  <si>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</si>
  <si>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</si>
  <si>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</si>
  <si>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</si>
  <si>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</si>
  <si>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</si>
  <si>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</si>
  <si>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</si>
  <si>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</si>
  <si>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</si>
  <si>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</si>
  <si>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</si>
  <si>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</si>
  <si>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</si>
  <si>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</si>
  <si>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</si>
  <si>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</si>
  <si>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</si>
  <si>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</si>
  <si>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</si>
  <si>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</si>
  <si>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</si>
  <si>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</si>
  <si>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</si>
  <si>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</si>
  <si>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</si>
  <si>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</si>
  <si>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</si>
  <si>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</si>
  <si>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</si>
  <si>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</si>
  <si>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</si>
  <si>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</si>
  <si>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</si>
  <si>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</si>
  <si>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</si>
  <si>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</si>
  <si>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</si>
  <si>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</si>
  <si>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</si>
  <si>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</si>
  <si>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</si>
  <si>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</si>
  <si>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</si>
  <si>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</si>
  <si>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</si>
  <si>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</si>
  <si>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</si>
  <si>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</si>
  <si>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</si>
  <si>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</si>
  <si>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</si>
  <si>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</si>
  <si>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</si>
  <si>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</si>
  <si>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</si>
  <si>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</si>
  <si>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</si>
  <si>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</si>
  <si>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</si>
  <si>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</si>
  <si>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</si>
  <si>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</si>
  <si>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</si>
  <si>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</si>
  <si>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</si>
  <si>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</si>
  <si>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</si>
  <si>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</si>
  <si>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</si>
  <si>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</si>
  <si>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</si>
  <si>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</si>
  <si>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</si>
  <si>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</si>
  <si>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</si>
  <si>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</si>
  <si>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</si>
  <si>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</si>
  <si>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</si>
  <si>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</si>
  <si>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</si>
  <si>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</si>
  <si>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</si>
  <si>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</si>
  <si>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</si>
  <si>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</si>
  <si>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</si>
  <si>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</si>
  <si>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</si>
  <si>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</si>
  <si>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</si>
  <si>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</si>
  <si>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</si>
  <si>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</si>
  <si>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</si>
  <si>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</si>
  <si>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</si>
  <si>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</si>
  <si>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</si>
  <si>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</si>
  <si>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</si>
  <si>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</si>
  <si>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</si>
  <si>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</si>
  <si>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</si>
  <si>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</si>
  <si>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</si>
  <si>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</si>
  <si>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</si>
  <si>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</si>
  <si>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</si>
  <si>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</si>
  <si>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</si>
  <si>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</si>
  <si>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</si>
  <si>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</si>
  <si>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</si>
  <si>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</si>
  <si>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</si>
  <si>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</si>
  <si>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</si>
  <si>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</si>
  <si>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</si>
  <si>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</si>
  <si>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</si>
  <si>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</si>
  <si>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</si>
  <si>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</si>
  <si>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</si>
  <si>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</si>
  <si>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</si>
  <si>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</si>
  <si>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</si>
  <si>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</si>
  <si>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</si>
  <si>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</si>
  <si>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</si>
  <si>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</si>
  <si>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</si>
  <si>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</si>
  <si>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</si>
  <si>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</si>
  <si>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</si>
  <si>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</si>
  <si>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</si>
  <si>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</si>
  <si>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</si>
  <si>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</si>
  <si>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</si>
  <si>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</si>
  <si>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</si>
  <si>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</si>
  <si>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</si>
  <si>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</si>
  <si>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</si>
  <si>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</si>
  <si>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</si>
  <si>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</si>
  <si>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</si>
  <si>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</si>
  <si>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</si>
  <si>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</si>
  <si>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</si>
  <si>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</si>
  <si>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</si>
  <si>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</si>
  <si>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</si>
  <si>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</si>
  <si>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</si>
  <si>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</si>
  <si>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</si>
  <si>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</si>
  <si>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</si>
  <si>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</si>
  <si>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</si>
  <si>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</si>
  <si>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</si>
  <si>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</si>
  <si>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</si>
  <si>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</si>
  <si>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</si>
  <si>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</si>
  <si>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</si>
  <si>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</si>
  <si>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</si>
  <si>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</si>
  <si>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</si>
  <si>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</si>
  <si>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</si>
  <si>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</si>
  <si>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</si>
  <si>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</si>
  <si>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</si>
  <si>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</si>
  <si>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</si>
  <si>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</si>
  <si>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</si>
  <si>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</si>
  <si>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</si>
  <si>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</si>
  <si>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</si>
  <si>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</si>
  <si>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</si>
  <si>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</si>
  <si>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</si>
  <si>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</si>
  <si>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</si>
  <si>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</si>
  <si>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</si>
  <si>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</si>
  <si>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</si>
  <si>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</si>
  <si>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</si>
  <si>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</si>
  <si>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</si>
  <si>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</si>
  <si>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</si>
  <si>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</si>
  <si>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</si>
  <si>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</si>
  <si>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</si>
  <si>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</si>
  <si>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</si>
  <si>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</si>
  <si>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</si>
  <si>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</si>
  <si>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</si>
  <si>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</si>
  <si>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</si>
  <si>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</si>
  <si>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</si>
  <si>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</si>
  <si>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</si>
  <si>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</si>
  <si>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</si>
  <si>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</si>
  <si>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</si>
  <si>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</si>
  <si>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</si>
  <si>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</si>
  <si>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</si>
  <si>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</si>
  <si>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</si>
  <si>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</si>
  <si>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</si>
  <si>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</si>
  <si>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</si>
  <si>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</si>
  <si>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</si>
  <si>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</si>
  <si>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</si>
  <si>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</si>
  <si>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</si>
  <si>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</si>
  <si>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</si>
  <si>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</si>
  <si>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</si>
  <si>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</si>
  <si>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</si>
  <si>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</si>
  <si>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</si>
  <si>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</si>
  <si>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</si>
  <si>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</si>
  <si>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</si>
  <si>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</si>
  <si>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</si>
  <si>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</si>
  <si>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</si>
  <si>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</si>
  <si>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</si>
  <si>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</si>
  <si>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</si>
  <si>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</si>
  <si>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</si>
  <si>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</si>
  <si>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</si>
  <si>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</si>
  <si>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</si>
  <si>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</si>
  <si>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</si>
  <si>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</si>
  <si>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</si>
  <si>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</si>
  <si>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</si>
  <si>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</si>
  <si>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</si>
  <si>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</si>
  <si>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</si>
  <si>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</si>
  <si>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</si>
  <si>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</si>
  <si>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</si>
  <si>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</si>
  <si>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</si>
  <si>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</si>
  <si>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</si>
  <si>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</si>
  <si>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</si>
  <si>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</si>
  <si>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</si>
  <si>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</si>
  <si>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</si>
  <si>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</si>
  <si>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</si>
  <si>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</si>
  <si>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</si>
  <si>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</si>
  <si>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</si>
  <si>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</si>
  <si>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</si>
  <si>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</si>
  <si>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</si>
  <si>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</si>
  <si>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</si>
  <si>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</si>
  <si>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</si>
  <si>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</si>
  <si>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</si>
  <si>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</si>
  <si>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</si>
  <si>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</si>
  <si>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</si>
  <si>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</si>
  <si>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</si>
  <si>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</si>
  <si>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</si>
  <si>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</si>
  <si>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</si>
  <si>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</si>
  <si>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</si>
  <si>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</si>
  <si>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</si>
  <si>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</si>
  <si>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</si>
  <si>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</si>
  <si>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</si>
  <si>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</si>
  <si>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</si>
  <si>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</si>
  <si>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</si>
  <si>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</si>
  <si>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</si>
  <si>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</si>
  <si>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</si>
  <si>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</si>
  <si>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</si>
  <si>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</si>
  <si>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</si>
  <si>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</si>
  <si>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</si>
  <si>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</si>
  <si>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</si>
  <si>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</si>
  <si>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</si>
  <si>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</si>
  <si>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</si>
  <si>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</si>
  <si>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</si>
  <si>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</si>
  <si>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</si>
  <si>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</si>
  <si>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</si>
  <si>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</si>
  <si>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</si>
  <si>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</si>
  <si>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</si>
  <si>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</si>
  <si>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</si>
  <si>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</si>
  <si>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</si>
  <si>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</si>
  <si>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</si>
  <si>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</si>
  <si>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</si>
  <si>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</si>
  <si>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</si>
  <si>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</si>
  <si>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</si>
  <si>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</si>
  <si>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</si>
  <si>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</si>
  <si>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</si>
  <si>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</si>
  <si>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</si>
  <si>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</si>
  <si>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</si>
  <si>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</si>
  <si>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</si>
  <si>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</si>
  <si>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</si>
  <si>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</si>
  <si>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</si>
  <si>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</si>
  <si>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</si>
  <si>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</si>
  <si>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</si>
  <si>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</si>
  <si>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</si>
  <si>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</si>
  <si>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</si>
  <si>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</si>
  <si>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</si>
  <si>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</si>
  <si>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</si>
  <si>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</si>
  <si>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</si>
  <si>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</si>
  <si>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</si>
  <si>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</si>
  <si>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</si>
  <si>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</si>
  <si>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</si>
  <si>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</si>
  <si>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</si>
  <si>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</si>
  <si>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</si>
  <si>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</si>
  <si>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</si>
  <si>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</si>
  <si>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</si>
  <si>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</si>
  <si>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</si>
  <si>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</si>
  <si>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</si>
  <si>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</si>
  <si>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</si>
  <si>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</si>
  <si>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</si>
  <si>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</si>
  <si>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</si>
  <si>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</si>
  <si>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</si>
  <si>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</si>
  <si>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</si>
  <si>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</si>
  <si>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</si>
  <si>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</si>
  <si>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</si>
  <si>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</si>
  <si>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</si>
  <si>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</si>
  <si>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</si>
  <si>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</si>
  <si>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</si>
  <si>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</si>
  <si>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</si>
  <si>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</si>
  <si>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</si>
  <si>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</si>
  <si>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</si>
  <si>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</si>
  <si>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</si>
  <si>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</si>
  <si>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</si>
  <si>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</si>
  <si>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</si>
  <si>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</si>
  <si>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</si>
  <si>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</si>
  <si>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</si>
  <si>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</si>
  <si>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</si>
  <si>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</si>
  <si>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</si>
  <si>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</si>
  <si>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</si>
  <si>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</si>
  <si>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</si>
  <si>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</si>
  <si>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</si>
  <si>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</si>
  <si>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</si>
  <si>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</si>
  <si>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</si>
  <si>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</si>
  <si>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</si>
  <si>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</si>
  <si>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</si>
  <si>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</si>
  <si>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</si>
  <si>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</si>
  <si>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</si>
  <si>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</si>
  <si>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</si>
  <si>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</si>
  <si>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</si>
  <si>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</si>
  <si>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</si>
  <si>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</si>
  <si>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</si>
  <si>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</si>
  <si>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</si>
  <si>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</si>
  <si>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</si>
  <si>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</si>
  <si>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</si>
  <si>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</si>
  <si>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</si>
  <si>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</si>
  <si>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</si>
  <si>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</si>
  <si>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</si>
  <si>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</si>
  <si>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</si>
  <si>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</si>
  <si>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</si>
  <si>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</si>
  <si>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</si>
  <si>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</si>
  <si>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</si>
  <si>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</si>
  <si>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</si>
  <si>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</si>
  <si>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</si>
  <si>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</si>
  <si>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</si>
  <si>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</si>
  <si>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</si>
  <si>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</si>
  <si>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</si>
  <si>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</si>
  <si>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</si>
  <si>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</si>
  <si>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</si>
  <si>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</si>
  <si>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</si>
  <si>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</si>
  <si>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</si>
  <si>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</si>
  <si>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</si>
  <si>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</si>
  <si>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</si>
  <si>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</si>
  <si>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</si>
  <si>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</si>
  <si>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</si>
  <si>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</si>
  <si>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</si>
  <si>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</si>
  <si>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</si>
  <si>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</si>
  <si>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</si>
  <si>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</si>
  <si>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</si>
  <si>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</si>
  <si>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</si>
  <si>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</si>
  <si>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</si>
  <si>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</si>
  <si>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</si>
  <si>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</si>
  <si>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</si>
  <si>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</si>
  <si>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</si>
  <si>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</si>
  <si>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</si>
  <si>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</si>
  <si>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</si>
  <si>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</si>
  <si>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</si>
  <si>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</si>
  <si>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</si>
  <si>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</si>
  <si>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</si>
  <si>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</si>
  <si>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</si>
  <si>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</si>
  <si>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</si>
  <si>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</si>
  <si>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</si>
  <si>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</si>
  <si>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</si>
  <si>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</si>
  <si>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</si>
  <si>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</si>
  <si>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</si>
  <si>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</si>
  <si>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</si>
  <si>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</si>
  <si>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</si>
  <si>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</si>
  <si>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</si>
  <si>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</si>
  <si>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</si>
  <si>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</si>
  <si>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</si>
  <si>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</si>
  <si>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</si>
  <si>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</si>
  <si>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</si>
  <si>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</si>
  <si>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</si>
  <si>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</si>
  <si>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</si>
  <si>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</si>
  <si>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</si>
  <si>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</si>
  <si>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</si>
  <si>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</si>
  <si>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</si>
  <si>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</si>
  <si>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</si>
  <si>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</si>
  <si>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</si>
  <si>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</si>
  <si>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</si>
  <si>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</si>
  <si>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</si>
  <si>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</si>
  <si>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</si>
  <si>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</si>
  <si>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</si>
  <si>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</si>
  <si>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</si>
  <si>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</si>
  <si>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</si>
  <si>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</si>
  <si>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</si>
  <si>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</si>
  <si>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</si>
  <si>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</si>
  <si>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</si>
  <si>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</si>
  <si>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</si>
  <si>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</si>
  <si>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</si>
  <si>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</si>
  <si>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</si>
  <si>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</si>
  <si>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</si>
  <si>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</si>
  <si>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</si>
  <si>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</si>
  <si>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</si>
  <si>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</si>
  <si>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</si>
  <si>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</si>
  <si>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</si>
  <si>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</si>
  <si>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</si>
  <si>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</si>
  <si>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</si>
  <si>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</si>
  <si>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</si>
  <si>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</si>
  <si>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</si>
  <si>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</si>
  <si>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</si>
  <si>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</si>
  <si>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</si>
  <si>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</si>
  <si>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</si>
  <si>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</si>
  <si>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</si>
  <si>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</si>
  <si>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</si>
  <si>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</si>
  <si>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</si>
  <si>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</si>
  <si>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</si>
  <si>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</si>
  <si>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</si>
  <si>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</si>
  <si>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</si>
  <si>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</si>
  <si>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</si>
  <si>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</si>
  <si>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</si>
  <si>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</si>
  <si>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</si>
  <si>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</si>
  <si>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</si>
  <si>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</si>
  <si>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</si>
  <si>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</si>
  <si>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</si>
  <si>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</si>
  <si>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</si>
  <si>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</si>
  <si>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</si>
  <si>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</si>
  <si>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</si>
  <si>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</si>
  <si>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</si>
  <si>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</si>
  <si>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</si>
  <si>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</si>
  <si>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</si>
  <si>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</si>
  <si>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</si>
  <si>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</si>
  <si>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</si>
  <si>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</si>
  <si>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</si>
  <si>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</si>
  <si>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</si>
  <si>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</si>
  <si>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</si>
  <si>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</si>
  <si>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</si>
  <si>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</si>
  <si>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</si>
  <si>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</si>
  <si>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</si>
  <si>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</si>
  <si>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</si>
  <si>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</si>
  <si>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</si>
  <si>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</si>
  <si>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</si>
  <si>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</si>
  <si>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</si>
  <si>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</si>
  <si>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</si>
  <si>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</si>
  <si>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</si>
  <si>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</si>
  <si>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</si>
  <si>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</si>
  <si>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</si>
  <si>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</si>
  <si>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</si>
  <si>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</si>
  <si>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</si>
  <si>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</si>
  <si>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</si>
  <si>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</si>
  <si>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</si>
  <si>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</si>
  <si>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</si>
  <si>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</si>
  <si>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</si>
  <si>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</si>
  <si>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</si>
  <si>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</si>
  <si>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</si>
  <si>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</si>
  <si>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</si>
  <si>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</si>
  <si>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</si>
  <si>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</si>
  <si>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</si>
  <si>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</si>
  <si>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</si>
  <si>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</si>
  <si>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</si>
  <si>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</si>
  <si>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</si>
  <si>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</si>
  <si>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</si>
  <si>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</si>
  <si>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</si>
  <si>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</si>
  <si>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</si>
  <si>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</si>
  <si>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</si>
  <si>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</si>
  <si>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</si>
  <si>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</si>
  <si>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</si>
  <si>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</si>
  <si>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</si>
  <si>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</si>
  <si>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</si>
  <si>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</si>
  <si>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</si>
  <si>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</si>
  <si>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</si>
  <si>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</si>
  <si>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</si>
  <si>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</si>
  <si>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</si>
  <si>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</si>
  <si>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</si>
  <si>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</si>
  <si>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</si>
  <si>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</si>
  <si>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</si>
  <si>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</si>
  <si>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</si>
  <si>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</si>
  <si>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</si>
  <si>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</si>
  <si>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</si>
  <si>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</si>
  <si>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</si>
  <si>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</si>
  <si>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</si>
  <si>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</si>
  <si>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</si>
  <si>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</si>
  <si>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</si>
  <si>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</si>
  <si>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</si>
  <si>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</si>
  <si>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</si>
  <si>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</si>
  <si>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</si>
  <si>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</si>
  <si>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</si>
  <si>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</si>
  <si>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</si>
  <si>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</si>
  <si>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</si>
  <si>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</si>
  <si>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</si>
  <si>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</si>
  <si>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</si>
  <si>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</si>
  <si>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</si>
  <si>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</si>
  <si>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</si>
  <si>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</si>
  <si>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</si>
  <si>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</si>
  <si>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</si>
  <si>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</si>
  <si>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</si>
  <si>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</si>
  <si>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</si>
  <si>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</si>
  <si>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</si>
  <si>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</si>
  <si>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</si>
  <si>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</si>
  <si>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</si>
  <si>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</si>
  <si>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</si>
  <si>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</si>
  <si>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</si>
  <si>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</si>
  <si>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</si>
  <si>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</si>
  <si>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</si>
  <si>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</si>
  <si>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</si>
  <si>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</si>
  <si>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</si>
  <si>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</si>
  <si>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</si>
  <si>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</si>
  <si>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</si>
  <si>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</si>
  <si>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</si>
  <si>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</si>
  <si>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</si>
  <si>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</si>
  <si>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</si>
  <si>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</si>
  <si>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</si>
  <si>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</si>
  <si>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</si>
  <si>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</si>
  <si>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</si>
  <si>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</si>
  <si>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</si>
  <si>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</si>
  <si>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</si>
  <si>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</si>
  <si>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</si>
  <si>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</si>
  <si>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</si>
  <si>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</si>
  <si>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</si>
  <si>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</si>
  <si>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</si>
  <si>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</si>
  <si>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</si>
  <si>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</si>
  <si>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</si>
  <si>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</si>
  <si>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</si>
  <si>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</si>
  <si>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</si>
  <si>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</si>
  <si>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</si>
  <si>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</si>
  <si>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</si>
  <si>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</si>
  <si>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</si>
  <si>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</si>
  <si>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</si>
  <si>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</si>
  <si>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</si>
  <si>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</si>
  <si>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</si>
  <si>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</si>
  <si>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</si>
  <si>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</si>
  <si>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</si>
  <si>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</si>
  <si>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</si>
  <si>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</si>
  <si>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</si>
  <si>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</si>
  <si>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</si>
  <si>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</si>
  <si>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</si>
  <si>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</si>
  <si>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</si>
  <si>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</si>
  <si>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</si>
  <si>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</si>
  <si>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</si>
  <si>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</si>
  <si>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</si>
  <si>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</si>
  <si>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</si>
  <si>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</si>
  <si>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</si>
  <si>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</si>
  <si>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</si>
  <si>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</si>
  <si>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</si>
  <si>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</si>
  <si>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</si>
  <si>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</si>
  <si>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</si>
  <si>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</si>
  <si>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</si>
  <si>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</si>
  <si>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</si>
  <si>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</si>
  <si>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</si>
  <si>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</si>
  <si>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</si>
  <si>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</si>
  <si>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</si>
  <si>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</si>
  <si>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</si>
  <si>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</si>
  <si>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</si>
  <si>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</si>
  <si>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</si>
  <si>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</si>
  <si>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</si>
  <si>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</si>
  <si>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</si>
  <si>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</si>
  <si>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</si>
  <si>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</si>
  <si>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</si>
  <si>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</si>
  <si>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</si>
  <si>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</si>
  <si>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</si>
  <si>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</si>
  <si>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</si>
  <si>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</si>
  <si>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</si>
  <si>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</si>
  <si>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</si>
  <si>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</si>
  <si>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</si>
  <si>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</si>
  <si>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</si>
  <si>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</si>
  <si>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</si>
  <si>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</si>
  <si>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</si>
  <si>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</si>
  <si>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</si>
  <si>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</si>
  <si>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</si>
  <si>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</si>
  <si>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</si>
  <si>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</si>
  <si>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</si>
  <si>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</si>
  <si>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</si>
  <si>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</si>
  <si>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</si>
  <si>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</si>
  <si>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</si>
  <si>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</si>
  <si>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</si>
  <si>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</si>
  <si>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</si>
  <si>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</si>
  <si>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</si>
  <si>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</si>
  <si>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</si>
  <si>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</si>
  <si>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</si>
  <si>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</si>
  <si>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</si>
  <si>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</si>
  <si>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</si>
  <si>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</si>
  <si>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</si>
  <si>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</si>
  <si>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</si>
  <si>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</si>
  <si>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</si>
  <si>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</si>
  <si>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</si>
  <si>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</si>
  <si>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</si>
  <si>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</si>
  <si>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</si>
  <si>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</si>
  <si>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</si>
  <si>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</si>
  <si>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</si>
  <si>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</si>
  <si>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</si>
  <si>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</si>
  <si>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</si>
  <si>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</si>
  <si>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</si>
  <si>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</si>
  <si>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</si>
  <si>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</si>
  <si>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</si>
  <si>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</si>
  <si>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</si>
  <si>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</si>
  <si>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</si>
  <si>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</si>
  <si>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</si>
  <si>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</si>
  <si>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</si>
  <si>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</si>
  <si>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</si>
  <si>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</si>
  <si>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</si>
  <si>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</si>
  <si>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</si>
  <si>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</si>
  <si>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</si>
  <si>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</si>
  <si>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</si>
  <si>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</si>
  <si>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</si>
  <si>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</si>
  <si>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</si>
  <si>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</si>
  <si>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</si>
  <si>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</si>
  <si>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</si>
  <si>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</si>
  <si>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</si>
  <si>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</si>
  <si>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</si>
  <si>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</si>
  <si>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</si>
  <si>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</si>
  <si>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</si>
  <si>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</si>
  <si>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</si>
  <si>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</si>
  <si>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</si>
  <si>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</si>
  <si>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</si>
  <si>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</si>
  <si>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</si>
  <si>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</si>
  <si>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</si>
  <si>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</si>
  <si>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</si>
  <si>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</si>
  <si>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</si>
  <si>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</si>
  <si>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</si>
  <si>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</si>
  <si>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</si>
  <si>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</si>
  <si>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</si>
  <si>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</si>
  <si>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</si>
  <si>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</si>
  <si>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</si>
  <si>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</si>
  <si>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</si>
  <si>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</si>
  <si>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</si>
  <si>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</si>
  <si>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</si>
  <si>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</si>
  <si>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</si>
  <si>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</si>
  <si>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</si>
  <si>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</si>
  <si>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</si>
  <si>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</si>
  <si>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</si>
  <si>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</si>
  <si>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</si>
  <si>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</si>
  <si>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</si>
  <si>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</si>
  <si>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</si>
  <si>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</si>
  <si>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</si>
  <si>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</si>
  <si>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</si>
  <si>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</si>
  <si>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</si>
  <si>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</si>
  <si>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</si>
  <si>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</si>
  <si>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</si>
  <si>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</si>
  <si>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</si>
  <si>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</si>
  <si>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</si>
  <si>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</si>
  <si>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</si>
  <si>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</si>
  <si>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</si>
  <si>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</si>
  <si>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</si>
  <si>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</si>
  <si>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</si>
  <si>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</si>
  <si>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</si>
  <si>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</si>
  <si>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</si>
  <si>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</si>
  <si>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</si>
  <si>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</si>
  <si>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</si>
  <si>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</si>
  <si>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</si>
  <si>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</si>
  <si>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</si>
  <si>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</si>
  <si>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</si>
  <si>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</si>
  <si>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</si>
  <si>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</si>
  <si>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</si>
  <si>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</si>
  <si>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</si>
  <si>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</si>
  <si>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</si>
  <si>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</si>
  <si>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</si>
  <si>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</si>
  <si>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</si>
  <si>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</si>
  <si>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</si>
  <si>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</si>
  <si>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</si>
  <si>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</si>
  <si>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</si>
  <si>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</si>
  <si>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</si>
  <si>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</si>
  <si>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</si>
  <si>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</si>
  <si>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</si>
  <si>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</si>
  <si>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</si>
  <si>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</si>
  <si>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</si>
  <si>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</si>
  <si>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</si>
  <si>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</si>
  <si>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</si>
  <si>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</si>
  <si>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</si>
  <si>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</si>
  <si>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</si>
  <si>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</si>
  <si>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</si>
  <si>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</si>
  <si>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</si>
  <si>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</si>
  <si>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</si>
  <si>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</si>
  <si>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</si>
  <si>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</si>
  <si>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</si>
  <si>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</si>
  <si>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</si>
  <si>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podpora a rozvoj športu pre všetkých</t>
  </si>
  <si>
    <t>FP-7/2025</t>
  </si>
  <si>
    <t>2585039760</t>
  </si>
  <si>
    <t>rozšírená podpora webových stránok</t>
  </si>
  <si>
    <t>52486567</t>
  </si>
  <si>
    <t>Webglobe, a.s., Bratislava</t>
  </si>
  <si>
    <t>FP-14/2025</t>
  </si>
  <si>
    <t>2585054393</t>
  </si>
  <si>
    <t>webhosting</t>
  </si>
  <si>
    <t>FP-20/2025</t>
  </si>
  <si>
    <t>2585059922</t>
  </si>
  <si>
    <t>rozšírená podpora webovch stránok</t>
  </si>
  <si>
    <t>FP-1/2025</t>
  </si>
  <si>
    <t>250101680</t>
  </si>
  <si>
    <t>režijné náklady</t>
  </si>
  <si>
    <t>46267191</t>
  </si>
  <si>
    <t>WorldOffice .s.r.o, Bratislava</t>
  </si>
  <si>
    <t>FP-2/2025</t>
  </si>
  <si>
    <t>10/2025/0209</t>
  </si>
  <si>
    <t>prenájom priestorov</t>
  </si>
  <si>
    <t>00603147</t>
  </si>
  <si>
    <t>Mestská časť Bratislava - Staré Mesto</t>
  </si>
  <si>
    <t>FP-5/2025</t>
  </si>
  <si>
    <t>204</t>
  </si>
  <si>
    <t>výroba propagačných predmetov</t>
  </si>
  <si>
    <t>32725965</t>
  </si>
  <si>
    <t>Marián Rehuš - Las.Graf/MR</t>
  </si>
  <si>
    <t>FP-6/2025</t>
  </si>
  <si>
    <t>2025016</t>
  </si>
  <si>
    <t>spracovanie účtovníctva</t>
  </si>
  <si>
    <t>54408172</t>
  </si>
  <si>
    <t>SALIS - účto s.r.o.</t>
  </si>
  <si>
    <t>FP-12/2025</t>
  </si>
  <si>
    <t>pokl.doklad</t>
  </si>
  <si>
    <t>veniec</t>
  </si>
  <si>
    <t>32722958</t>
  </si>
  <si>
    <t>Eva Závodná</t>
  </si>
  <si>
    <t>PZ-4/2025</t>
  </si>
  <si>
    <t>vytvorenie skladby na Župné sokolské športové slávnosti Malacky 2025</t>
  </si>
  <si>
    <t>Emília Fialová</t>
  </si>
  <si>
    <t>PZ-3/2025</t>
  </si>
  <si>
    <t>spoločný nýcvik skladby na Župné sokolské športové slávnosti Malacky 2025</t>
  </si>
  <si>
    <t>Lýdia Čajková</t>
  </si>
  <si>
    <t>FP-9/2025</t>
  </si>
  <si>
    <t>70192025</t>
  </si>
  <si>
    <t>00607347</t>
  </si>
  <si>
    <t>Stredná zdravotnícka škola Skalica</t>
  </si>
  <si>
    <t>FP-8/2025</t>
  </si>
  <si>
    <t>20250666</t>
  </si>
  <si>
    <t>prenájom priestorov na nácvik</t>
  </si>
  <si>
    <t>17055385</t>
  </si>
  <si>
    <t>Stredná odborná škola elektrotechnická Trnava</t>
  </si>
  <si>
    <t>FP-19/2025</t>
  </si>
  <si>
    <t>20250099</t>
  </si>
  <si>
    <t>notárska zápisnica</t>
  </si>
  <si>
    <t>50086782</t>
  </si>
  <si>
    <t>JUDr. Zuzana Holčíková, notár</t>
  </si>
  <si>
    <t>FP-3/2025</t>
  </si>
  <si>
    <t>20250006</t>
  </si>
  <si>
    <t>vytvorenie loga na 2. Zlet Sokolskej únie Slovenska</t>
  </si>
  <si>
    <t>37302949</t>
  </si>
  <si>
    <t>Mgr. Mária Detvajová PROACTIVEZ</t>
  </si>
  <si>
    <t>PZ-1/2025</t>
  </si>
  <si>
    <t>šitie stúh na 2. Zlet Sokolskej únie Slovenska</t>
  </si>
  <si>
    <t>Jana Havrlentová</t>
  </si>
  <si>
    <t>PZ-2/2025</t>
  </si>
  <si>
    <t>vytvorenie skladby na Festival pohybových skladieb</t>
  </si>
  <si>
    <t>Vladimíra Žitňanská</t>
  </si>
  <si>
    <t>FP-22/2025</t>
  </si>
  <si>
    <t>2025/003</t>
  </si>
  <si>
    <t>príspevok na ubytovanie - Stretnutie sokolov v Oetzi</t>
  </si>
  <si>
    <t>230855594</t>
  </si>
  <si>
    <t>Telocvičná jednota SOKOL Gajary</t>
  </si>
  <si>
    <t>2025120001</t>
  </si>
  <si>
    <t>FP-23/2025</t>
  </si>
  <si>
    <t>56532491</t>
  </si>
  <si>
    <t>Telocvičná jednota Sokol Malacky</t>
  </si>
  <si>
    <t>DoÚ-1/2025</t>
  </si>
  <si>
    <t>Šarudi Dušan</t>
  </si>
  <si>
    <t>DoÚ-2/2025</t>
  </si>
  <si>
    <t>Halabrínová Monika</t>
  </si>
  <si>
    <t>DoÚ-3/2025</t>
  </si>
  <si>
    <t>Stacho Roman</t>
  </si>
  <si>
    <t>FP-32/2025</t>
  </si>
  <si>
    <t>2025/001</t>
  </si>
  <si>
    <t>SOKOL Skalica</t>
  </si>
  <si>
    <t>53460227</t>
  </si>
  <si>
    <t>DoÚ-4/2025</t>
  </si>
  <si>
    <t>Suchomelová Alena</t>
  </si>
  <si>
    <t>FP-24/2025</t>
  </si>
  <si>
    <t>2025/004</t>
  </si>
  <si>
    <t>náklady na Sokolský beh republiky</t>
  </si>
  <si>
    <t>30855594</t>
  </si>
  <si>
    <t>DoÚ-5/2025</t>
  </si>
  <si>
    <t>príspevok na dopravu - Oslavy 100. výročia Tyršovho domu a Župné sokolské športové slávnosti Malacky 2025</t>
  </si>
  <si>
    <t>Hejtmánková Jitka</t>
  </si>
  <si>
    <t>FP-4/2025</t>
  </si>
  <si>
    <t>202527</t>
  </si>
  <si>
    <t>Československý sokolský tábor</t>
  </si>
  <si>
    <t>00509558</t>
  </si>
  <si>
    <t>TJ Sokol Křivoklát</t>
  </si>
  <si>
    <t>FP-10/2025</t>
  </si>
  <si>
    <t>202553</t>
  </si>
  <si>
    <t>Medzinárodný vzdelávací seminár</t>
  </si>
  <si>
    <t>FP-13/2025</t>
  </si>
  <si>
    <t>2025110001</t>
  </si>
  <si>
    <t>prenájom priestorov na Župné sokolské športové slávnosti Malacky 2025</t>
  </si>
  <si>
    <t>FP-29/2025</t>
  </si>
  <si>
    <t>2025117</t>
  </si>
  <si>
    <t>doprava na Župné sokolské športové slávnosti</t>
  </si>
  <si>
    <t>00896071</t>
  </si>
  <si>
    <t>TJ Sokol Bratislava I. Vinohrady</t>
  </si>
  <si>
    <t>FP-33/2025</t>
  </si>
  <si>
    <t>2025/002</t>
  </si>
  <si>
    <t>45010480</t>
  </si>
  <si>
    <t>TJ Sokol Brezová p.Br.</t>
  </si>
  <si>
    <t>FP-31/2025</t>
  </si>
  <si>
    <t>2025/005</t>
  </si>
  <si>
    <t>FP-34/2025</t>
  </si>
  <si>
    <t>CP-10/2025</t>
  </si>
  <si>
    <t>Vízdalová Lenka</t>
  </si>
  <si>
    <t>FP-27/2025</t>
  </si>
  <si>
    <t>2025164</t>
  </si>
  <si>
    <t>31873332</t>
  </si>
  <si>
    <t>Jednota SOKOL Trenčík</t>
  </si>
  <si>
    <t>PZ-6/2025</t>
  </si>
  <si>
    <t>fotografovanie a videozáznam zo Župných sokolských športových slávností</t>
  </si>
  <si>
    <t>Šarudiová Erika</t>
  </si>
  <si>
    <t>PZ-5/2025</t>
  </si>
  <si>
    <t>Lukáček Miloš</t>
  </si>
  <si>
    <t>FP-35/2025</t>
  </si>
  <si>
    <t>prenájom priestorov na cvičenie detí</t>
  </si>
  <si>
    <t>FP-36/2025</t>
  </si>
  <si>
    <t>001/2025</t>
  </si>
  <si>
    <t>prenájom priestorov na cvičenie a náklady na Vianočný Nordic Walking</t>
  </si>
  <si>
    <t>34005838</t>
  </si>
  <si>
    <t>TJ Slávia Holíč</t>
  </si>
  <si>
    <t>FP-30/2025</t>
  </si>
  <si>
    <t>2025118</t>
  </si>
  <si>
    <t>štartovné a doprava detí na súťaže</t>
  </si>
  <si>
    <t>FP-25/2025</t>
  </si>
  <si>
    <t>2025120002</t>
  </si>
  <si>
    <t>prenájom priestorov na Sokolské športové hry</t>
  </si>
  <si>
    <t>FP-28/2025</t>
  </si>
  <si>
    <t>2025165</t>
  </si>
  <si>
    <t>štartovné na Župné sokolské športové slávnosti</t>
  </si>
  <si>
    <t>FP-42/2025</t>
  </si>
  <si>
    <t>prenájom priestorov na cvičenie</t>
  </si>
  <si>
    <t>34007121</t>
  </si>
  <si>
    <t>RTVŠ AJA Trnava</t>
  </si>
  <si>
    <t>FP-37/2025</t>
  </si>
  <si>
    <t>FP-41/2025</t>
  </si>
  <si>
    <t>10250001</t>
  </si>
  <si>
    <t>výroba reklamných predmetov</t>
  </si>
  <si>
    <t>37912666</t>
  </si>
  <si>
    <t>Telocvičná jednota Sokol Trenčianske Stankovce</t>
  </si>
  <si>
    <t>FP-38/2025</t>
  </si>
  <si>
    <t>Sokolský spoločenský odev</t>
  </si>
  <si>
    <t>CP-11/2025</t>
  </si>
  <si>
    <t xml:space="preserve">cestovné náklady </t>
  </si>
  <si>
    <t>Šarudiová Adriana</t>
  </si>
  <si>
    <t>FP-39/2025</t>
  </si>
  <si>
    <t>doprava na nácvik</t>
  </si>
  <si>
    <t>FP-21/2025</t>
  </si>
  <si>
    <t>250100010</t>
  </si>
  <si>
    <t>členské</t>
  </si>
  <si>
    <t>65999380</t>
  </si>
  <si>
    <t>Světový svaz sokolstva spolek</t>
  </si>
  <si>
    <t>FP-40/2025</t>
  </si>
  <si>
    <t>FP-43/2025</t>
  </si>
  <si>
    <t>2025/026</t>
  </si>
  <si>
    <t>výroba propagačných materiálov</t>
  </si>
  <si>
    <t>47010282</t>
  </si>
  <si>
    <t>ADED spol. s r.o.</t>
  </si>
  <si>
    <t>FP-26/2025</t>
  </si>
  <si>
    <t>2025166</t>
  </si>
  <si>
    <t>nákup športových potrieb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</si>
</sst>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84" val="18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26"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5" customHeight="1" x14ac:dyDescent="0.25">
      <c r="A12" s="302" t="s">
        <v>1352</v>
      </c>
      <c r="C12" s="205"/>
      <c r="D12" s="205"/>
    </row>
    <row r="13" spans="1:4" s="18" customFormat="1" ht="23.5"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7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1353</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75" customHeight="1" x14ac:dyDescent="0.25"/>
    <row r="33" spans="1:3" ht="15.75" customHeight="1" x14ac:dyDescent="0.25">
      <c r="A33" s="19" t="s">
        <v>1335</v>
      </c>
    </row>
    <row r="34" spans="1:3" ht="12.7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75" customHeight="1" x14ac:dyDescent="0.25">
      <c r="A61" s="23"/>
    </row>
    <row r="62" spans="1:1" ht="14.25" customHeight="1" x14ac:dyDescent="0.25">
      <c r="A62" s="19" t="s">
        <v>18</v>
      </c>
    </row>
    <row r="63" spans="1:1" ht="26" x14ac:dyDescent="0.25">
      <c r="A63" s="19" t="s">
        <v>19</v>
      </c>
    </row>
    <row r="64" spans="1:1" ht="28" customHeight="1" x14ac:dyDescent="0.25">
      <c r="A64" s="19" t="s">
        <v>1345</v>
      </c>
    </row>
    <row r="66" spans="1:1" ht="93.75" customHeight="1" x14ac:dyDescent="0.25">
      <c r="A66" s="23" t="s">
        <v>20</v>
      </c>
    </row>
    <row r="68" spans="1:1" ht="18" x14ac:dyDescent="0.25">
      <c r="A68" s="258" t="s">
        <v>21</v>
      </c>
    </row>
    <row r="70" spans="1:1" ht="174.75" customHeight="1" x14ac:dyDescent="0.25">
      <c r="A70" s="259" t="s">
        <v>22</v>
      </c>
    </row>
    <row r="71" spans="1:1" ht="13.25" customHeight="1" x14ac:dyDescent="0.25">
      <c r="A71" s="259"/>
    </row>
    <row r="72" spans="1:1" ht="173.5"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5"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Sokolská únia Slovenska, Sokolská 3236/1, Bratislava, 811 04</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5" customHeight="1" x14ac:dyDescent="0.25">
      <c r="A14" s="139" t="s">
        <v>1267</v>
      </c>
      <c r="B14" s="385" t="s">
        <v>1285</v>
      </c>
      <c r="C14" s="386"/>
      <c r="F14" s="311"/>
      <c r="N14" s="137" t="str">
        <f t="shared" si="0"/>
        <v xml:space="preserve">n - </v>
      </c>
      <c r="O14" s="137" t="s">
        <v>364</v>
      </c>
    </row>
    <row r="15" spans="1:16" ht="34.5"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25" customHeight="1" x14ac:dyDescent="0.25">
      <c r="A17" s="139" t="s">
        <v>1273</v>
      </c>
      <c r="B17" s="142">
        <f>F9</f>
        <v>0</v>
      </c>
      <c r="C17" s="137"/>
      <c r="F17" s="388"/>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42257166</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89" t="s">
        <v>1291</v>
      </c>
      <c r="B2" s="389"/>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77"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Sokolská únia Slovenska</v>
      </c>
      <c r="C3" s="338"/>
      <c r="D3" s="338"/>
      <c r="G3" s="252">
        <v>45747</v>
      </c>
    </row>
    <row r="4" spans="1:7" ht="14" x14ac:dyDescent="0.3">
      <c r="A4" s="30" t="s">
        <v>313</v>
      </c>
      <c r="B4" s="29" t="str">
        <f>RIGHT("0000"&amp;INDEX(Adr!A:A,Doklady!B102+1),8)</f>
        <v>42257166</v>
      </c>
      <c r="G4" s="252">
        <v>45777</v>
      </c>
    </row>
    <row r="5" spans="1:7" ht="14" x14ac:dyDescent="0.3">
      <c r="A5" s="30" t="s">
        <v>314</v>
      </c>
      <c r="B5" s="29" t="str">
        <f>INDEX(Adr!D:D,Doklady!B102+1)&amp;", "&amp;INDEX(Adr!E:E,Doklady!B102+1)</f>
        <v>Sokolská 3236/1,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17000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17000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4" zoomScaleNormal="100" workbookViewId="0">
      <selection sqref="A1:I53"/>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25" customHeight="1" x14ac:dyDescent="0.25">
      <c r="B3" s="160" t="s">
        <v>59</v>
      </c>
      <c r="C3" s="351" t="str">
        <f>INDEX(Adr!B2:B244,Doklady!B102)</f>
        <v>Sokolská únia Slovenska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42257166</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Sokolská 3236/1, Bratislava, 811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17000</v>
      </c>
      <c r="D10" s="126">
        <f>C10-E10</f>
        <v>17000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17000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podpora a rozvoj športu pre všetkých</v>
      </c>
      <c r="C53" s="73">
        <f>IF(A53&lt;&gt;"",INDEX(FP!D:D,Doklady!B$2+(ROW()-53)),"")</f>
        <v>17000</v>
      </c>
      <c r="D53" s="73">
        <f>IF(A53&lt;&gt;"",Doklady!I1-Doklady!J1,"")</f>
        <v>17000</v>
      </c>
      <c r="E53" s="73">
        <f>IF(A53&lt;&gt;"",MIN(D53,C53)*Doklady!C1/(1-Doklady!C1),"")</f>
        <v>0</v>
      </c>
      <c r="F53" s="71">
        <f>IF(A53&lt;&gt;"",Doklady!J1,"")</f>
        <v>0</v>
      </c>
      <c r="G53" s="73">
        <f>+IFERROR(HLOOKUP(IF(RIGHT(B53,15)="bežné transfery",LEFT(B53,LEN(B53)-18),0),$J$40:$K$42,3,0),MIN(C53,D53))</f>
        <v>17000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17000</v>
      </c>
      <c r="D130" s="228">
        <f t="shared" ref="D130:I130" si="9">SUM(D53:D129)</f>
        <v>17000</v>
      </c>
      <c r="E130" s="228">
        <f t="shared" si="9"/>
        <v>0</v>
      </c>
      <c r="F130" s="228">
        <f t="shared" si="9"/>
        <v>0</v>
      </c>
      <c r="G130" s="228">
        <f t="shared" si="9"/>
        <v>17000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62"/>
      <c r="E140" s="362"/>
      <c r="F140" s="362"/>
      <c r="G140" s="362"/>
      <c r="H140" s="362"/>
      <c r="I140" s="362"/>
      <c r="J140" s="85"/>
    </row>
    <row r="141" spans="1:26" ht="68.25" customHeight="1" x14ac:dyDescent="0.25">
      <c r="A141" s="9"/>
      <c r="B141" s="281" t="s">
        <v>393</v>
      </c>
      <c r="C141" s="214"/>
      <c r="D141" s="342" t="s">
        <v>394</v>
      </c>
      <c r="E141" s="342"/>
      <c r="F141" s="342"/>
      <c r="G141" s="342"/>
      <c r="H141" s="342"/>
      <c r="I141" s="34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32" zoomScale="115" zoomScaleNormal="115" workbookViewId="0">
      <selection activeCell="A100" sqref="A100:J157"/>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f - podpora a rozvoj športu pre všetkých</v>
      </c>
      <c r="B1" s="232" t="str">
        <f>INDEX(Adr!A:A,B102+1)</f>
        <v>42257166</v>
      </c>
      <c r="C1" s="233">
        <f>IF(ROW()&lt;=B$3,INDEX(FP!E:E,B$2+ROW()-1),"")</f>
        <v>0</v>
      </c>
      <c r="D1" s="234" t="str">
        <f>IF(ROW()&lt;=B$3,INDEX(FP!F:F,B$2+ROW()-1),"")</f>
        <v>f</v>
      </c>
      <c r="E1" s="234"/>
      <c r="F1" s="234" t="str">
        <f>IF(ROW()&lt;=B$3,INDEX(FP!G:G,B$2+ROW()-1),"")</f>
        <v>026 01</v>
      </c>
      <c r="G1" s="234"/>
      <c r="H1" s="235" t="str">
        <f>IF(ROW()&lt;=B$3,INDEX(FP!C:C,B$2+ROW()-1),"")</f>
        <v>podpora a rozvoj športu pre všetkých</v>
      </c>
      <c r="I1" s="236">
        <f t="shared" ref="I1:I6" si="0">IF(ROW()&lt;=B$3,SUMIF(A$107:A$10042,A1,I$107:I$10042),"")</f>
        <v>17000</v>
      </c>
      <c r="J1" s="236">
        <f t="shared" ref="J1:J32" si="1">IF(ROW()&lt;=B$3,SUMIFS(I$103:I$50042,A$103:A$50042,K1,J$103:J$50042,L1),"")</f>
        <v>0</v>
      </c>
      <c r="K1" s="110" t="str">
        <f>$A1</f>
        <v>f - podpora a rozvoj športu pre všetkých</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442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2992</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184</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2997</v>
      </c>
      <c r="B107" s="14" t="s">
        <v>2998</v>
      </c>
      <c r="C107" s="14" t="s">
        <v>2999</v>
      </c>
      <c r="D107" s="16">
        <v>45886</v>
      </c>
      <c r="E107" s="16">
        <v>46021</v>
      </c>
      <c r="F107" s="14" t="s">
        <v>3000</v>
      </c>
      <c r="G107" s="14" t="s">
        <v>3001</v>
      </c>
      <c r="H107" s="14" t="s">
        <v>3002</v>
      </c>
      <c r="I107" s="15">
        <v>3.89</v>
      </c>
      <c r="J107" s="77">
        <v>4</v>
      </c>
      <c r="K107" s="92"/>
    </row>
    <row r="108" spans="1:25" ht="12.5" x14ac:dyDescent="0.25">
      <c r="A108" s="14" t="s">
        <v>2997</v>
      </c>
      <c r="B108" s="14" t="s">
        <v>3003</v>
      </c>
      <c r="C108" s="14" t="s">
        <v>3004</v>
      </c>
      <c r="D108" s="16">
        <v>45967</v>
      </c>
      <c r="E108" s="16">
        <v>46021</v>
      </c>
      <c r="F108" s="14" t="s">
        <v>3005</v>
      </c>
      <c r="G108" s="14" t="s">
        <v>3001</v>
      </c>
      <c r="H108" s="14" t="s">
        <v>3002</v>
      </c>
      <c r="I108" s="15">
        <v>162.44999999999999</v>
      </c>
      <c r="J108" s="77">
        <v>4</v>
      </c>
      <c r="K108" s="92"/>
    </row>
    <row r="109" spans="1:25" ht="12.5" x14ac:dyDescent="0.25">
      <c r="A109" s="14" t="s">
        <v>2997</v>
      </c>
      <c r="B109" s="14" t="s">
        <v>3006</v>
      </c>
      <c r="C109" s="14" t="s">
        <v>3007</v>
      </c>
      <c r="D109" s="16">
        <v>45993</v>
      </c>
      <c r="E109" s="16">
        <v>46021</v>
      </c>
      <c r="F109" s="14" t="s">
        <v>3008</v>
      </c>
      <c r="G109" s="14" t="s">
        <v>3001</v>
      </c>
      <c r="H109" s="14" t="s">
        <v>3002</v>
      </c>
      <c r="I109" s="15">
        <v>15.3</v>
      </c>
      <c r="J109" s="77">
        <v>4</v>
      </c>
      <c r="K109" s="92"/>
    </row>
    <row r="110" spans="1:25" ht="12.5" x14ac:dyDescent="0.25">
      <c r="A110" s="14" t="s">
        <v>2997</v>
      </c>
      <c r="B110" s="14" t="s">
        <v>3009</v>
      </c>
      <c r="C110" s="14" t="s">
        <v>3010</v>
      </c>
      <c r="D110" s="16">
        <v>45687</v>
      </c>
      <c r="E110" s="16">
        <v>46021</v>
      </c>
      <c r="F110" s="14" t="s">
        <v>3011</v>
      </c>
      <c r="G110" s="14" t="s">
        <v>3012</v>
      </c>
      <c r="H110" s="14" t="s">
        <v>3013</v>
      </c>
      <c r="I110" s="15">
        <v>11.51</v>
      </c>
      <c r="J110" s="77">
        <v>4</v>
      </c>
      <c r="K110" s="92"/>
    </row>
    <row r="111" spans="1:25" ht="20" x14ac:dyDescent="0.25">
      <c r="A111" s="14" t="s">
        <v>2997</v>
      </c>
      <c r="B111" s="14" t="s">
        <v>3014</v>
      </c>
      <c r="C111" s="14" t="s">
        <v>3015</v>
      </c>
      <c r="D111" s="16">
        <v>45696</v>
      </c>
      <c r="E111" s="16">
        <v>46021</v>
      </c>
      <c r="F111" s="14" t="s">
        <v>3016</v>
      </c>
      <c r="G111" s="14" t="s">
        <v>3017</v>
      </c>
      <c r="H111" s="14" t="s">
        <v>3018</v>
      </c>
      <c r="I111" s="15">
        <v>120</v>
      </c>
      <c r="J111" s="77">
        <v>4</v>
      </c>
      <c r="K111" s="92"/>
    </row>
    <row r="112" spans="1:25" ht="12.5" x14ac:dyDescent="0.25">
      <c r="A112" s="14" t="s">
        <v>2997</v>
      </c>
      <c r="B112" s="14" t="s">
        <v>3019</v>
      </c>
      <c r="C112" s="14" t="s">
        <v>3020</v>
      </c>
      <c r="D112" s="16">
        <v>45854</v>
      </c>
      <c r="E112" s="16">
        <v>46021</v>
      </c>
      <c r="F112" s="14" t="s">
        <v>3021</v>
      </c>
      <c r="G112" s="14" t="s">
        <v>3022</v>
      </c>
      <c r="H112" s="14" t="s">
        <v>3023</v>
      </c>
      <c r="I112" s="15">
        <v>100</v>
      </c>
      <c r="J112" s="77">
        <v>4</v>
      </c>
      <c r="K112" s="92"/>
    </row>
    <row r="113" spans="1:11" ht="12.5" x14ac:dyDescent="0.25">
      <c r="A113" s="14" t="s">
        <v>2997</v>
      </c>
      <c r="B113" s="14" t="s">
        <v>3024</v>
      </c>
      <c r="C113" s="14" t="s">
        <v>3025</v>
      </c>
      <c r="D113" s="16">
        <v>45854</v>
      </c>
      <c r="E113" s="16">
        <v>46021</v>
      </c>
      <c r="F113" s="14" t="s">
        <v>3026</v>
      </c>
      <c r="G113" s="14" t="s">
        <v>3027</v>
      </c>
      <c r="H113" s="14" t="s">
        <v>3028</v>
      </c>
      <c r="I113" s="15">
        <v>300</v>
      </c>
      <c r="J113" s="77">
        <v>4</v>
      </c>
      <c r="K113" s="92"/>
    </row>
    <row r="114" spans="1:11" ht="12.5" x14ac:dyDescent="0.25">
      <c r="A114" s="14" t="s">
        <v>2997</v>
      </c>
      <c r="B114" s="14" t="s">
        <v>3029</v>
      </c>
      <c r="C114" s="14" t="s">
        <v>3030</v>
      </c>
      <c r="D114" s="16">
        <v>45957</v>
      </c>
      <c r="E114" s="16">
        <v>46021</v>
      </c>
      <c r="F114" s="14" t="s">
        <v>3031</v>
      </c>
      <c r="G114" s="14" t="s">
        <v>3032</v>
      </c>
      <c r="H114" s="14" t="s">
        <v>3033</v>
      </c>
      <c r="I114" s="15">
        <v>20</v>
      </c>
      <c r="J114" s="77">
        <v>4</v>
      </c>
      <c r="K114" s="92"/>
    </row>
    <row r="115" spans="1:11" ht="20" x14ac:dyDescent="0.25">
      <c r="A115" s="14" t="s">
        <v>2997</v>
      </c>
      <c r="B115" s="14" t="s">
        <v>3034</v>
      </c>
      <c r="C115" s="14" t="s">
        <v>3034</v>
      </c>
      <c r="D115" s="16">
        <v>46013</v>
      </c>
      <c r="E115" s="16">
        <v>46021</v>
      </c>
      <c r="F115" s="14" t="s">
        <v>3035</v>
      </c>
      <c r="G115" s="14"/>
      <c r="H115" s="14" t="s">
        <v>3036</v>
      </c>
      <c r="I115" s="15">
        <v>500</v>
      </c>
      <c r="J115" s="77">
        <v>5</v>
      </c>
      <c r="K115" s="92"/>
    </row>
    <row r="116" spans="1:11" ht="20" x14ac:dyDescent="0.25">
      <c r="A116" s="14" t="s">
        <v>2997</v>
      </c>
      <c r="B116" s="14" t="s">
        <v>3037</v>
      </c>
      <c r="C116" s="14" t="s">
        <v>3037</v>
      </c>
      <c r="D116" s="16">
        <v>46013</v>
      </c>
      <c r="E116" s="16">
        <v>46021</v>
      </c>
      <c r="F116" s="14" t="s">
        <v>3038</v>
      </c>
      <c r="G116" s="14"/>
      <c r="H116" s="14" t="s">
        <v>3039</v>
      </c>
      <c r="I116" s="15">
        <v>250</v>
      </c>
      <c r="J116" s="77">
        <v>5</v>
      </c>
      <c r="K116" s="92"/>
    </row>
    <row r="117" spans="1:11" ht="12.5" x14ac:dyDescent="0.25">
      <c r="A117" s="14" t="s">
        <v>2997</v>
      </c>
      <c r="B117" s="14" t="s">
        <v>3040</v>
      </c>
      <c r="C117" s="14" t="s">
        <v>3041</v>
      </c>
      <c r="D117" s="16">
        <v>45909</v>
      </c>
      <c r="E117" s="16">
        <v>46021</v>
      </c>
      <c r="F117" s="14" t="s">
        <v>3046</v>
      </c>
      <c r="G117" s="14" t="s">
        <v>3042</v>
      </c>
      <c r="H117" s="14" t="s">
        <v>3043</v>
      </c>
      <c r="I117" s="15">
        <v>100</v>
      </c>
      <c r="J117" s="77">
        <v>5</v>
      </c>
      <c r="K117" s="92"/>
    </row>
    <row r="118" spans="1:11" ht="20" x14ac:dyDescent="0.25">
      <c r="A118" s="14" t="s">
        <v>2997</v>
      </c>
      <c r="B118" s="14" t="s">
        <v>3044</v>
      </c>
      <c r="C118" s="14" t="s">
        <v>3045</v>
      </c>
      <c r="D118" s="16">
        <v>45909</v>
      </c>
      <c r="E118" s="16">
        <v>46021</v>
      </c>
      <c r="F118" s="14" t="s">
        <v>3046</v>
      </c>
      <c r="G118" s="14" t="s">
        <v>3047</v>
      </c>
      <c r="H118" s="14" t="s">
        <v>3048</v>
      </c>
      <c r="I118" s="15">
        <v>128</v>
      </c>
      <c r="J118" s="77">
        <v>5</v>
      </c>
      <c r="K118" s="92"/>
    </row>
    <row r="119" spans="1:11" ht="12.5" x14ac:dyDescent="0.25">
      <c r="A119" s="14" t="s">
        <v>2997</v>
      </c>
      <c r="B119" s="14" t="s">
        <v>3049</v>
      </c>
      <c r="C119" s="14" t="s">
        <v>3050</v>
      </c>
      <c r="D119" s="16">
        <v>45993</v>
      </c>
      <c r="E119" s="16">
        <v>46021</v>
      </c>
      <c r="F119" s="14" t="s">
        <v>3051</v>
      </c>
      <c r="G119" s="14" t="s">
        <v>3052</v>
      </c>
      <c r="H119" s="14" t="s">
        <v>3053</v>
      </c>
      <c r="I119" s="15">
        <v>86.15</v>
      </c>
      <c r="J119" s="77">
        <v>4</v>
      </c>
      <c r="K119" s="92"/>
    </row>
    <row r="120" spans="1:11" ht="20" x14ac:dyDescent="0.25">
      <c r="A120" s="14" t="s">
        <v>2997</v>
      </c>
      <c r="B120" s="14" t="s">
        <v>3054</v>
      </c>
      <c r="C120" s="14" t="s">
        <v>3055</v>
      </c>
      <c r="D120" s="16">
        <v>45800</v>
      </c>
      <c r="E120" s="16">
        <v>46021</v>
      </c>
      <c r="F120" s="14" t="s">
        <v>3056</v>
      </c>
      <c r="G120" s="14" t="s">
        <v>3057</v>
      </c>
      <c r="H120" s="14" t="s">
        <v>3058</v>
      </c>
      <c r="I120" s="15">
        <v>300</v>
      </c>
      <c r="J120" s="77">
        <v>4</v>
      </c>
      <c r="K120" s="92"/>
    </row>
    <row r="121" spans="1:11" ht="12.5" x14ac:dyDescent="0.25">
      <c r="A121" s="14" t="s">
        <v>2997</v>
      </c>
      <c r="B121" s="14" t="s">
        <v>3059</v>
      </c>
      <c r="C121" s="14" t="s">
        <v>3059</v>
      </c>
      <c r="D121" s="16">
        <v>46013</v>
      </c>
      <c r="E121" s="16">
        <v>46021</v>
      </c>
      <c r="F121" s="14" t="s">
        <v>3060</v>
      </c>
      <c r="G121" s="14"/>
      <c r="H121" s="14" t="s">
        <v>3061</v>
      </c>
      <c r="I121" s="15">
        <v>300</v>
      </c>
      <c r="J121" s="77">
        <v>4</v>
      </c>
      <c r="K121" s="92"/>
    </row>
    <row r="122" spans="1:11" ht="20" x14ac:dyDescent="0.25">
      <c r="A122" s="14" t="s">
        <v>2997</v>
      </c>
      <c r="B122" s="14" t="s">
        <v>3062</v>
      </c>
      <c r="C122" s="14" t="s">
        <v>3062</v>
      </c>
      <c r="D122" s="16">
        <v>46013</v>
      </c>
      <c r="E122" s="16">
        <v>46021</v>
      </c>
      <c r="F122" s="14" t="s">
        <v>3063</v>
      </c>
      <c r="G122" s="14"/>
      <c r="H122" s="14" t="s">
        <v>3064</v>
      </c>
      <c r="I122" s="15">
        <v>100</v>
      </c>
      <c r="J122" s="77">
        <v>5</v>
      </c>
      <c r="K122" s="92"/>
    </row>
    <row r="123" spans="1:11" ht="20" x14ac:dyDescent="0.25">
      <c r="A123" s="14" t="s">
        <v>2997</v>
      </c>
      <c r="B123" s="14" t="s">
        <v>3065</v>
      </c>
      <c r="C123" s="14" t="s">
        <v>3066</v>
      </c>
      <c r="D123" s="16">
        <v>46014</v>
      </c>
      <c r="E123" s="16">
        <v>46021</v>
      </c>
      <c r="F123" s="14" t="s">
        <v>3067</v>
      </c>
      <c r="G123" s="14" t="s">
        <v>3068</v>
      </c>
      <c r="H123" s="14" t="s">
        <v>3069</v>
      </c>
      <c r="I123" s="15">
        <v>100</v>
      </c>
      <c r="J123" s="77">
        <v>5</v>
      </c>
      <c r="K123" s="92"/>
    </row>
    <row r="124" spans="1:11" ht="20" x14ac:dyDescent="0.25">
      <c r="A124" s="14" t="s">
        <v>2997</v>
      </c>
      <c r="B124" s="14" t="s">
        <v>3071</v>
      </c>
      <c r="C124" s="14" t="s">
        <v>3070</v>
      </c>
      <c r="D124" s="16">
        <v>46014</v>
      </c>
      <c r="E124" s="16">
        <v>46021</v>
      </c>
      <c r="F124" s="14" t="s">
        <v>3067</v>
      </c>
      <c r="G124" s="14" t="s">
        <v>3072</v>
      </c>
      <c r="H124" s="14" t="s">
        <v>3073</v>
      </c>
      <c r="I124" s="15">
        <v>400</v>
      </c>
      <c r="J124" s="77">
        <v>5</v>
      </c>
      <c r="K124" s="92"/>
    </row>
    <row r="125" spans="1:11" ht="20" x14ac:dyDescent="0.25">
      <c r="A125" s="14" t="s">
        <v>2997</v>
      </c>
      <c r="B125" s="14" t="s">
        <v>3074</v>
      </c>
      <c r="C125" s="14" t="s">
        <v>3074</v>
      </c>
      <c r="D125" s="16">
        <v>46013</v>
      </c>
      <c r="E125" s="16">
        <v>46021</v>
      </c>
      <c r="F125" s="14" t="s">
        <v>3067</v>
      </c>
      <c r="G125" s="14"/>
      <c r="H125" s="14" t="s">
        <v>3075</v>
      </c>
      <c r="I125" s="15">
        <v>100</v>
      </c>
      <c r="J125" s="77">
        <v>5</v>
      </c>
      <c r="K125" s="92"/>
    </row>
    <row r="126" spans="1:11" ht="20" x14ac:dyDescent="0.25">
      <c r="A126" s="14" t="s">
        <v>2997</v>
      </c>
      <c r="B126" s="14" t="s">
        <v>3076</v>
      </c>
      <c r="C126" s="14" t="s">
        <v>3076</v>
      </c>
      <c r="D126" s="16">
        <v>46013</v>
      </c>
      <c r="E126" s="16">
        <v>46021</v>
      </c>
      <c r="F126" s="14" t="s">
        <v>3067</v>
      </c>
      <c r="G126" s="14"/>
      <c r="H126" s="14" t="s">
        <v>3077</v>
      </c>
      <c r="I126" s="15">
        <v>200</v>
      </c>
      <c r="J126" s="77">
        <v>5</v>
      </c>
      <c r="K126" s="92"/>
    </row>
    <row r="127" spans="1:11" ht="20" x14ac:dyDescent="0.25">
      <c r="A127" s="14" t="s">
        <v>2997</v>
      </c>
      <c r="B127" s="14" t="s">
        <v>3078</v>
      </c>
      <c r="C127" s="14" t="s">
        <v>3078</v>
      </c>
      <c r="D127" s="16">
        <v>46013</v>
      </c>
      <c r="E127" s="16">
        <v>46021</v>
      </c>
      <c r="F127" s="14" t="s">
        <v>3067</v>
      </c>
      <c r="G127" s="14"/>
      <c r="H127" s="14" t="s">
        <v>3079</v>
      </c>
      <c r="I127" s="15">
        <v>250</v>
      </c>
      <c r="J127" s="77">
        <v>5</v>
      </c>
      <c r="K127" s="92"/>
    </row>
    <row r="128" spans="1:11" ht="20" x14ac:dyDescent="0.25">
      <c r="A128" s="14" t="s">
        <v>2997</v>
      </c>
      <c r="B128" s="14" t="s">
        <v>3080</v>
      </c>
      <c r="C128" s="14" t="s">
        <v>3081</v>
      </c>
      <c r="D128" s="16">
        <v>46021</v>
      </c>
      <c r="E128" s="16">
        <v>46021</v>
      </c>
      <c r="F128" s="14" t="s">
        <v>3067</v>
      </c>
      <c r="G128" s="14" t="s">
        <v>3083</v>
      </c>
      <c r="H128" s="14" t="s">
        <v>3082</v>
      </c>
      <c r="I128" s="15">
        <v>550</v>
      </c>
      <c r="J128" s="77">
        <v>5</v>
      </c>
      <c r="K128" s="92"/>
    </row>
    <row r="129" spans="1:11" ht="20" x14ac:dyDescent="0.25">
      <c r="A129" s="14" t="s">
        <v>2997</v>
      </c>
      <c r="B129" s="14" t="s">
        <v>3084</v>
      </c>
      <c r="C129" s="14" t="s">
        <v>3084</v>
      </c>
      <c r="D129" s="16">
        <v>46013</v>
      </c>
      <c r="E129" s="16">
        <v>46021</v>
      </c>
      <c r="F129" s="14" t="s">
        <v>3067</v>
      </c>
      <c r="G129" s="14"/>
      <c r="H129" s="14" t="s">
        <v>3085</v>
      </c>
      <c r="I129" s="15">
        <v>100</v>
      </c>
      <c r="J129" s="77">
        <v>5</v>
      </c>
      <c r="K129" s="92"/>
    </row>
    <row r="130" spans="1:11" ht="12.5" x14ac:dyDescent="0.25">
      <c r="A130" s="14" t="s">
        <v>2997</v>
      </c>
      <c r="B130" s="14" t="s">
        <v>3086</v>
      </c>
      <c r="C130" s="14" t="s">
        <v>3087</v>
      </c>
      <c r="D130" s="16">
        <v>46014</v>
      </c>
      <c r="E130" s="16">
        <v>46021</v>
      </c>
      <c r="F130" s="14" t="s">
        <v>3088</v>
      </c>
      <c r="G130" s="14" t="s">
        <v>3089</v>
      </c>
      <c r="H130" s="14" t="s">
        <v>3069</v>
      </c>
      <c r="I130" s="15">
        <v>400</v>
      </c>
      <c r="J130" s="77">
        <v>5</v>
      </c>
      <c r="K130" s="92"/>
    </row>
    <row r="131" spans="1:11" ht="30" x14ac:dyDescent="0.25">
      <c r="A131" s="14" t="s">
        <v>2997</v>
      </c>
      <c r="B131" s="14" t="s">
        <v>3090</v>
      </c>
      <c r="C131" s="14" t="s">
        <v>3090</v>
      </c>
      <c r="D131" s="16">
        <v>46021</v>
      </c>
      <c r="E131" s="16">
        <v>46021</v>
      </c>
      <c r="F131" s="14" t="s">
        <v>3091</v>
      </c>
      <c r="G131" s="14"/>
      <c r="H131" s="14" t="s">
        <v>3092</v>
      </c>
      <c r="I131" s="15">
        <v>200</v>
      </c>
      <c r="J131" s="77">
        <v>5</v>
      </c>
      <c r="K131" s="92"/>
    </row>
    <row r="132" spans="1:11" ht="12.5" x14ac:dyDescent="0.25">
      <c r="A132" s="14" t="s">
        <v>2997</v>
      </c>
      <c r="B132" s="14" t="s">
        <v>3093</v>
      </c>
      <c r="C132" s="14" t="s">
        <v>3094</v>
      </c>
      <c r="D132" s="16">
        <v>45854</v>
      </c>
      <c r="E132" s="16">
        <v>46021</v>
      </c>
      <c r="F132" s="14" t="s">
        <v>3095</v>
      </c>
      <c r="G132" s="14" t="s">
        <v>3096</v>
      </c>
      <c r="H132" s="14" t="s">
        <v>3097</v>
      </c>
      <c r="I132" s="15">
        <v>1500</v>
      </c>
      <c r="J132" s="77">
        <v>5</v>
      </c>
      <c r="K132" s="92"/>
    </row>
    <row r="133" spans="1:11" ht="12.5" x14ac:dyDescent="0.25">
      <c r="A133" s="14" t="s">
        <v>2997</v>
      </c>
      <c r="B133" s="14" t="s">
        <v>3098</v>
      </c>
      <c r="C133" s="14" t="s">
        <v>3099</v>
      </c>
      <c r="D133" s="16">
        <v>45919</v>
      </c>
      <c r="E133" s="16">
        <v>46021</v>
      </c>
      <c r="F133" s="14" t="s">
        <v>3100</v>
      </c>
      <c r="G133" s="14" t="s">
        <v>3096</v>
      </c>
      <c r="H133" s="14" t="s">
        <v>3097</v>
      </c>
      <c r="I133" s="15">
        <v>680</v>
      </c>
      <c r="J133" s="77">
        <v>5</v>
      </c>
      <c r="K133" s="92"/>
    </row>
    <row r="134" spans="1:11" ht="20" x14ac:dyDescent="0.25">
      <c r="A134" s="14" t="s">
        <v>2997</v>
      </c>
      <c r="B134" s="14" t="s">
        <v>3101</v>
      </c>
      <c r="C134" s="14" t="s">
        <v>3102</v>
      </c>
      <c r="D134" s="16">
        <v>45967</v>
      </c>
      <c r="E134" s="16">
        <v>46021</v>
      </c>
      <c r="F134" s="14" t="s">
        <v>3103</v>
      </c>
      <c r="G134" s="14" t="s">
        <v>3072</v>
      </c>
      <c r="H134" s="14" t="s">
        <v>3073</v>
      </c>
      <c r="I134" s="15">
        <v>1167.5</v>
      </c>
      <c r="J134" s="77">
        <v>5</v>
      </c>
      <c r="K134" s="92"/>
    </row>
    <row r="135" spans="1:11" ht="12.5" x14ac:dyDescent="0.25">
      <c r="A135" s="14" t="s">
        <v>2997</v>
      </c>
      <c r="B135" s="14" t="s">
        <v>3104</v>
      </c>
      <c r="C135" s="14" t="s">
        <v>3105</v>
      </c>
      <c r="D135" s="16">
        <v>46014</v>
      </c>
      <c r="E135" s="16">
        <v>46021</v>
      </c>
      <c r="F135" s="14" t="s">
        <v>3106</v>
      </c>
      <c r="G135" s="14" t="s">
        <v>3107</v>
      </c>
      <c r="H135" s="14" t="s">
        <v>3108</v>
      </c>
      <c r="I135" s="15">
        <v>400</v>
      </c>
      <c r="J135" s="77">
        <v>5</v>
      </c>
      <c r="K135" s="92"/>
    </row>
    <row r="136" spans="1:11" ht="12.5" x14ac:dyDescent="0.25">
      <c r="A136" s="14" t="s">
        <v>2997</v>
      </c>
      <c r="B136" s="14" t="s">
        <v>3109</v>
      </c>
      <c r="C136" s="14" t="s">
        <v>3110</v>
      </c>
      <c r="D136" s="16">
        <v>46021</v>
      </c>
      <c r="E136" s="16">
        <v>46021</v>
      </c>
      <c r="F136" s="14" t="s">
        <v>3106</v>
      </c>
      <c r="G136" s="14" t="s">
        <v>3111</v>
      </c>
      <c r="H136" s="14" t="s">
        <v>3112</v>
      </c>
      <c r="I136" s="15">
        <v>450</v>
      </c>
      <c r="J136" s="77">
        <v>5</v>
      </c>
      <c r="K136" s="92"/>
    </row>
    <row r="137" spans="1:11" ht="12.5" x14ac:dyDescent="0.25">
      <c r="A137" s="14" t="s">
        <v>2997</v>
      </c>
      <c r="B137" s="14" t="s">
        <v>3113</v>
      </c>
      <c r="C137" s="14" t="s">
        <v>3114</v>
      </c>
      <c r="D137" s="16">
        <v>46014</v>
      </c>
      <c r="E137" s="16">
        <v>46021</v>
      </c>
      <c r="F137" s="14" t="s">
        <v>3106</v>
      </c>
      <c r="G137" s="14" t="s">
        <v>3089</v>
      </c>
      <c r="H137" s="14" t="s">
        <v>3069</v>
      </c>
      <c r="I137" s="15">
        <v>50</v>
      </c>
      <c r="J137" s="77">
        <v>5</v>
      </c>
      <c r="K137" s="92"/>
    </row>
    <row r="138" spans="1:11" ht="12.5" x14ac:dyDescent="0.25">
      <c r="A138" s="14" t="s">
        <v>2997</v>
      </c>
      <c r="B138" s="14" t="s">
        <v>3115</v>
      </c>
      <c r="C138" s="14" t="s">
        <v>3110</v>
      </c>
      <c r="D138" s="16">
        <v>46021</v>
      </c>
      <c r="E138" s="16">
        <v>46021</v>
      </c>
      <c r="F138" s="14" t="s">
        <v>3106</v>
      </c>
      <c r="G138" s="14" t="s">
        <v>3083</v>
      </c>
      <c r="H138" s="14" t="s">
        <v>3082</v>
      </c>
      <c r="I138" s="15">
        <v>250</v>
      </c>
      <c r="J138" s="77">
        <v>5</v>
      </c>
      <c r="K138" s="92"/>
    </row>
    <row r="139" spans="1:11" ht="12.5" x14ac:dyDescent="0.25">
      <c r="A139" s="14" t="s">
        <v>2997</v>
      </c>
      <c r="B139" s="14" t="s">
        <v>3116</v>
      </c>
      <c r="C139" s="14" t="s">
        <v>3116</v>
      </c>
      <c r="D139" s="16">
        <v>46021</v>
      </c>
      <c r="E139" s="16">
        <v>46021</v>
      </c>
      <c r="F139" s="14" t="s">
        <v>3106</v>
      </c>
      <c r="G139" s="14"/>
      <c r="H139" s="14" t="s">
        <v>3117</v>
      </c>
      <c r="I139" s="15">
        <v>10</v>
      </c>
      <c r="J139" s="77">
        <v>5</v>
      </c>
      <c r="K139" s="92"/>
    </row>
    <row r="140" spans="1:11" ht="12.5" x14ac:dyDescent="0.25">
      <c r="A140" s="14" t="s">
        <v>2997</v>
      </c>
      <c r="B140" s="14" t="s">
        <v>3118</v>
      </c>
      <c r="C140" s="14" t="s">
        <v>3119</v>
      </c>
      <c r="D140" s="16">
        <v>46014</v>
      </c>
      <c r="E140" s="16">
        <v>46021</v>
      </c>
      <c r="F140" s="14" t="s">
        <v>3106</v>
      </c>
      <c r="G140" s="14" t="s">
        <v>3120</v>
      </c>
      <c r="H140" s="14" t="s">
        <v>3121</v>
      </c>
      <c r="I140" s="15">
        <v>590</v>
      </c>
      <c r="J140" s="77">
        <v>5</v>
      </c>
      <c r="K140" s="92"/>
    </row>
    <row r="141" spans="1:11" ht="20" x14ac:dyDescent="0.25">
      <c r="A141" s="14" t="s">
        <v>2997</v>
      </c>
      <c r="B141" s="14" t="s">
        <v>3122</v>
      </c>
      <c r="C141" s="14" t="s">
        <v>3122</v>
      </c>
      <c r="D141" s="16">
        <v>46014</v>
      </c>
      <c r="E141" s="16">
        <v>46021</v>
      </c>
      <c r="F141" s="14" t="s">
        <v>3123</v>
      </c>
      <c r="G141" s="14"/>
      <c r="H141" s="14" t="s">
        <v>3124</v>
      </c>
      <c r="I141" s="15">
        <v>100</v>
      </c>
      <c r="J141" s="77">
        <v>5</v>
      </c>
      <c r="K141" s="92"/>
    </row>
    <row r="142" spans="1:11" ht="20" x14ac:dyDescent="0.25">
      <c r="A142" s="14" t="s">
        <v>2997</v>
      </c>
      <c r="B142" s="14" t="s">
        <v>3125</v>
      </c>
      <c r="C142" s="14" t="s">
        <v>3125</v>
      </c>
      <c r="D142" s="16">
        <v>46014</v>
      </c>
      <c r="E142" s="16">
        <v>46021</v>
      </c>
      <c r="F142" s="14" t="s">
        <v>3123</v>
      </c>
      <c r="G142" s="14"/>
      <c r="H142" s="14" t="s">
        <v>3126</v>
      </c>
      <c r="I142" s="15">
        <v>100</v>
      </c>
      <c r="J142" s="77">
        <v>5</v>
      </c>
      <c r="K142" s="92"/>
    </row>
    <row r="143" spans="1:11" ht="12.5" x14ac:dyDescent="0.25">
      <c r="A143" s="14" t="s">
        <v>2997</v>
      </c>
      <c r="B143" s="14" t="s">
        <v>3127</v>
      </c>
      <c r="C143" s="14" t="s">
        <v>3066</v>
      </c>
      <c r="D143" s="16">
        <v>46021</v>
      </c>
      <c r="E143" s="16">
        <v>46021</v>
      </c>
      <c r="F143" s="14" t="s">
        <v>3128</v>
      </c>
      <c r="G143" s="14" t="s">
        <v>3083</v>
      </c>
      <c r="H143" s="14" t="s">
        <v>3082</v>
      </c>
      <c r="I143" s="15">
        <v>968</v>
      </c>
      <c r="J143" s="77">
        <v>5</v>
      </c>
      <c r="K143" s="92"/>
    </row>
    <row r="144" spans="1:11" ht="20" x14ac:dyDescent="0.25">
      <c r="A144" s="14" t="s">
        <v>2997</v>
      </c>
      <c r="B144" s="14" t="s">
        <v>3129</v>
      </c>
      <c r="C144" s="14" t="s">
        <v>3130</v>
      </c>
      <c r="D144" s="16">
        <v>46021</v>
      </c>
      <c r="E144" s="16">
        <v>46021</v>
      </c>
      <c r="F144" s="14" t="s">
        <v>3131</v>
      </c>
      <c r="G144" s="14" t="s">
        <v>3132</v>
      </c>
      <c r="H144" s="14" t="s">
        <v>3133</v>
      </c>
      <c r="I144" s="15">
        <v>260.24</v>
      </c>
      <c r="J144" s="77">
        <v>5</v>
      </c>
      <c r="K144" s="92"/>
    </row>
    <row r="145" spans="1:11" ht="12.5" x14ac:dyDescent="0.25">
      <c r="A145" s="14" t="s">
        <v>2997</v>
      </c>
      <c r="B145" s="14" t="s">
        <v>3134</v>
      </c>
      <c r="C145" s="14" t="s">
        <v>3135</v>
      </c>
      <c r="D145" s="16">
        <v>46014</v>
      </c>
      <c r="E145" s="16">
        <v>46021</v>
      </c>
      <c r="F145" s="14" t="s">
        <v>3136</v>
      </c>
      <c r="G145" s="14" t="s">
        <v>3107</v>
      </c>
      <c r="H145" s="14" t="s">
        <v>3108</v>
      </c>
      <c r="I145" s="15">
        <v>1260</v>
      </c>
      <c r="J145" s="77">
        <v>5</v>
      </c>
      <c r="K145" s="92"/>
    </row>
    <row r="146" spans="1:11" ht="12.5" x14ac:dyDescent="0.25">
      <c r="A146" s="14" t="s">
        <v>2997</v>
      </c>
      <c r="B146" s="14" t="s">
        <v>3137</v>
      </c>
      <c r="C146" s="14" t="s">
        <v>3138</v>
      </c>
      <c r="D146" s="16">
        <v>46014</v>
      </c>
      <c r="E146" s="16">
        <v>46021</v>
      </c>
      <c r="F146" s="14" t="s">
        <v>3139</v>
      </c>
      <c r="G146" s="14" t="s">
        <v>3072</v>
      </c>
      <c r="H146" s="14" t="s">
        <v>3073</v>
      </c>
      <c r="I146" s="15">
        <v>200</v>
      </c>
      <c r="J146" s="77">
        <v>5</v>
      </c>
      <c r="K146" s="92"/>
    </row>
    <row r="147" spans="1:11" ht="12.5" x14ac:dyDescent="0.25">
      <c r="A147" s="14" t="s">
        <v>2997</v>
      </c>
      <c r="B147" s="14" t="s">
        <v>3140</v>
      </c>
      <c r="C147" s="14" t="s">
        <v>3141</v>
      </c>
      <c r="D147" s="16">
        <v>46014</v>
      </c>
      <c r="E147" s="16">
        <v>46021</v>
      </c>
      <c r="F147" s="14" t="s">
        <v>3142</v>
      </c>
      <c r="G147" s="14" t="s">
        <v>3120</v>
      </c>
      <c r="H147" s="14" t="s">
        <v>3121</v>
      </c>
      <c r="I147" s="15">
        <v>176</v>
      </c>
      <c r="J147" s="77">
        <v>5</v>
      </c>
      <c r="K147" s="92"/>
    </row>
    <row r="148" spans="1:11" ht="12.5" x14ac:dyDescent="0.25">
      <c r="A148" s="14" t="s">
        <v>2997</v>
      </c>
      <c r="B148" s="14" t="s">
        <v>3143</v>
      </c>
      <c r="C148" s="14" t="s">
        <v>3081</v>
      </c>
      <c r="D148" s="16">
        <v>46021</v>
      </c>
      <c r="E148" s="16">
        <v>46021</v>
      </c>
      <c r="F148" s="14" t="s">
        <v>3144</v>
      </c>
      <c r="G148" s="14" t="s">
        <v>3145</v>
      </c>
      <c r="H148" s="14" t="s">
        <v>3146</v>
      </c>
      <c r="I148" s="15">
        <v>534</v>
      </c>
      <c r="J148" s="77">
        <v>5</v>
      </c>
      <c r="K148" s="92"/>
    </row>
    <row r="149" spans="1:11" ht="12.5" x14ac:dyDescent="0.25">
      <c r="A149" s="14" t="s">
        <v>2997</v>
      </c>
      <c r="B149" s="14" t="s">
        <v>3147</v>
      </c>
      <c r="C149" s="14" t="s">
        <v>3087</v>
      </c>
      <c r="D149" s="16">
        <v>46021</v>
      </c>
      <c r="E149" s="16">
        <v>46021</v>
      </c>
      <c r="F149" s="14" t="s">
        <v>3144</v>
      </c>
      <c r="G149" s="14" t="s">
        <v>3111</v>
      </c>
      <c r="H149" s="14" t="s">
        <v>3112</v>
      </c>
      <c r="I149" s="15">
        <v>480</v>
      </c>
      <c r="J149" s="77">
        <v>5</v>
      </c>
      <c r="K149" s="92"/>
    </row>
    <row r="150" spans="1:11" ht="20" x14ac:dyDescent="0.25">
      <c r="A150" s="14" t="s">
        <v>2997</v>
      </c>
      <c r="B150" s="14" t="s">
        <v>3148</v>
      </c>
      <c r="C150" s="14" t="s">
        <v>3149</v>
      </c>
      <c r="D150" s="16">
        <v>46021</v>
      </c>
      <c r="E150" s="16">
        <v>46021</v>
      </c>
      <c r="F150" s="14" t="s">
        <v>3150</v>
      </c>
      <c r="G150" s="14" t="s">
        <v>3151</v>
      </c>
      <c r="H150" s="14" t="s">
        <v>3152</v>
      </c>
      <c r="I150" s="15">
        <v>240</v>
      </c>
      <c r="J150" s="77">
        <v>4</v>
      </c>
      <c r="K150" s="92"/>
    </row>
    <row r="151" spans="1:11" ht="12.5" x14ac:dyDescent="0.25">
      <c r="A151" s="14" t="s">
        <v>2997</v>
      </c>
      <c r="B151" s="14" t="s">
        <v>3153</v>
      </c>
      <c r="C151" s="14" t="s">
        <v>3066</v>
      </c>
      <c r="D151" s="16">
        <v>46021</v>
      </c>
      <c r="E151" s="16">
        <v>46021</v>
      </c>
      <c r="F151" s="14" t="s">
        <v>3154</v>
      </c>
      <c r="G151" s="14" t="s">
        <v>3111</v>
      </c>
      <c r="H151" s="14" t="s">
        <v>3112</v>
      </c>
      <c r="I151" s="15">
        <v>550</v>
      </c>
      <c r="J151" s="77">
        <v>4</v>
      </c>
      <c r="K151" s="92"/>
    </row>
    <row r="152" spans="1:11" ht="12.5" x14ac:dyDescent="0.25">
      <c r="A152" s="14" t="s">
        <v>2997</v>
      </c>
      <c r="B152" s="14" t="s">
        <v>3155</v>
      </c>
      <c r="C152" s="14" t="s">
        <v>3155</v>
      </c>
      <c r="D152" s="16">
        <v>46021</v>
      </c>
      <c r="E152" s="16">
        <v>46021</v>
      </c>
      <c r="F152" s="14" t="s">
        <v>3156</v>
      </c>
      <c r="G152" s="14"/>
      <c r="H152" s="14" t="s">
        <v>3157</v>
      </c>
      <c r="I152" s="15">
        <v>520.09</v>
      </c>
      <c r="J152" s="77">
        <v>4</v>
      </c>
      <c r="K152" s="92"/>
    </row>
    <row r="153" spans="1:11" ht="12.5" x14ac:dyDescent="0.25">
      <c r="A153" s="14" t="s">
        <v>2997</v>
      </c>
      <c r="B153" s="14" t="s">
        <v>3158</v>
      </c>
      <c r="C153" s="14" t="s">
        <v>3081</v>
      </c>
      <c r="D153" s="16">
        <v>46021</v>
      </c>
      <c r="E153" s="16">
        <v>46021</v>
      </c>
      <c r="F153" s="14" t="s">
        <v>3159</v>
      </c>
      <c r="G153" s="14" t="s">
        <v>3111</v>
      </c>
      <c r="H153" s="14" t="s">
        <v>3112</v>
      </c>
      <c r="I153" s="15">
        <v>430</v>
      </c>
      <c r="J153" s="77">
        <v>5</v>
      </c>
      <c r="K153" s="92"/>
    </row>
    <row r="154" spans="1:11" ht="12.5" x14ac:dyDescent="0.25">
      <c r="A154" s="14" t="s">
        <v>2997</v>
      </c>
      <c r="B154" s="14" t="s">
        <v>3160</v>
      </c>
      <c r="C154" s="14" t="s">
        <v>3161</v>
      </c>
      <c r="D154" s="16">
        <v>46013</v>
      </c>
      <c r="E154" s="16">
        <v>46021</v>
      </c>
      <c r="F154" s="14" t="s">
        <v>3162</v>
      </c>
      <c r="G154" s="14" t="s">
        <v>3163</v>
      </c>
      <c r="H154" s="14" t="s">
        <v>3164</v>
      </c>
      <c r="I154" s="15">
        <v>262.87</v>
      </c>
      <c r="J154" s="77">
        <v>4</v>
      </c>
      <c r="K154" s="92"/>
    </row>
    <row r="155" spans="1:11" ht="12.5" x14ac:dyDescent="0.25">
      <c r="A155" s="14" t="s">
        <v>2997</v>
      </c>
      <c r="B155" s="14" t="s">
        <v>3165</v>
      </c>
      <c r="C155" s="14" t="s">
        <v>3114</v>
      </c>
      <c r="D155" s="16">
        <v>46021</v>
      </c>
      <c r="E155" s="16">
        <v>46021</v>
      </c>
      <c r="F155" s="14" t="s">
        <v>3088</v>
      </c>
      <c r="G155" s="14" t="s">
        <v>3111</v>
      </c>
      <c r="H155" s="14" t="s">
        <v>3112</v>
      </c>
      <c r="I155" s="15">
        <v>285</v>
      </c>
      <c r="J155" s="77">
        <v>5</v>
      </c>
      <c r="K155" s="92"/>
    </row>
    <row r="156" spans="1:11" ht="12.5" x14ac:dyDescent="0.25">
      <c r="A156" s="14" t="s">
        <v>2997</v>
      </c>
      <c r="B156" s="14" t="s">
        <v>3166</v>
      </c>
      <c r="C156" s="14" t="s">
        <v>3167</v>
      </c>
      <c r="D156" s="16">
        <v>46021</v>
      </c>
      <c r="E156" s="16">
        <v>46021</v>
      </c>
      <c r="F156" s="14" t="s">
        <v>3168</v>
      </c>
      <c r="G156" s="14" t="s">
        <v>3169</v>
      </c>
      <c r="H156" s="14" t="s">
        <v>3170</v>
      </c>
      <c r="I156" s="15">
        <v>615</v>
      </c>
      <c r="J156" s="77">
        <v>4</v>
      </c>
      <c r="K156" s="92"/>
    </row>
    <row r="157" spans="1:11" ht="12.5" x14ac:dyDescent="0.25">
      <c r="A157" s="14" t="s">
        <v>2997</v>
      </c>
      <c r="B157" s="14" t="s">
        <v>3171</v>
      </c>
      <c r="C157" s="14" t="s">
        <v>3172</v>
      </c>
      <c r="D157" s="16">
        <v>46014</v>
      </c>
      <c r="E157" s="16">
        <v>46021</v>
      </c>
      <c r="F157" s="14" t="s">
        <v>3173</v>
      </c>
      <c r="G157" s="14" t="s">
        <v>3120</v>
      </c>
      <c r="H157" s="14" t="s">
        <v>3121</v>
      </c>
      <c r="I157" s="15">
        <v>124</v>
      </c>
      <c r="J157" s="77">
        <v>4</v>
      </c>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Sokolská únia Slovenska, Sokolská 3236/1, Bratislava, 811 04</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2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42257166</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purl.org/dc/dcmitype/"/>
    <ds:schemaRef ds:uri="http://purl.org/dc/elements/1.1/"/>
    <ds:schemaRef ds:uri="http://www.w3.org/XML/1998/namespace"/>
    <ds:schemaRef ds:uri="http://purl.org/dc/terms/"/>
    <ds:schemaRef ds:uri="http://schemas.microsoft.com/office/2006/metadata/properties"/>
    <ds:schemaRef ds:uri="http://schemas.openxmlformats.org/package/2006/metadata/core-properties"/>
    <ds:schemaRef ds:uri="6bdf28ae-65c4-4f6e-bc50-9bbd2c60ae30"/>
    <ds:schemaRef ds:uri="1761cb37-c33f-42c7-9eeb-6f00cca254d3"/>
    <ds:schemaRef ds:uri="http://schemas.microsoft.com/office/2006/documentManagement/types"/>
    <ds:schemaRef ds:uri="http://schemas.microsoft.com/office/infopath/2007/PartnerControl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2026-02-05T09:27:36Z</cp:lastPrinted>
  <dcterms:created xsi:type="dcterms:W3CDTF">2017-02-20T06:20:12Z</dcterms:created>
  <dcterms:modified xsi:type="dcterms:W3CDTF">2026-02-05T09:27:37Z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