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1_A3C75B0486300C791F1F3A3A92460E7BE2882223" xr6:coauthVersionLast="47" xr6:coauthVersionMax="47" xr10:uidLastSave="{3D43ED81-97D1-4184-9CCB-319AD42461E7}"/>
  <bookViews>
    <workbookView xWindow="53652" yWindow="-108" windowWidth="30936" windowHeight="1677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<sst xmlns="http://schemas.openxmlformats.org/spreadsheetml/2006/main" count="6967" uniqueCount="3266">
  <si>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</si>
  <si>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</si>
  <si>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</si>
  <si>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</si>
  <si>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</si>
  <si>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</si>
  <si>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</si>
  <si>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</si>
  <si>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</si>
  <si>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</si>
  <si>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</si>
  <si>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</si>
  <si>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</si>
  <si>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</si>
  <si>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</si>
  <si>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</si>
  <si>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</si>
  <si>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</si>
  <si>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</si>
  <si>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</si>
  <si>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</si>
  <si>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</si>
  <si>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</si>
  <si>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</si>
  <si>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</si>
  <si>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</si>
  <si>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</si>
  <si>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</si>
  <si>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</si>
  <si>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</si>
  <si>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</si>
  <si>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</si>
  <si>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</si>
  <si>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</si>
  <si>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</si>
  <si>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</si>
  <si>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</si>
  <si>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</si>
  <si>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</si>
  <si>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</si>
  <si>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</si>
  <si>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</si>
  <si>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</si>
  <si>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</si>
  <si>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</si>
  <si>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</si>
  <si>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</si>
  <si>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</si>
  <si>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</si>
  <si>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</si>
  <si>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</si>
  <si>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</si>
  <si>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</si>
  <si>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</si>
  <si>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</si>
  <si>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</si>
  <si>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</si>
  <si>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</si>
  <si>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</si>
  <si>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</si>
  <si>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</si>
  <si>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</si>
  <si>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</si>
  <si>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</si>
  <si>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</si>
  <si>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</si>
  <si>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</si>
  <si>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</si>
  <si>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</si>
  <si>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</si>
  <si>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</si>
  <si>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</si>
  <si>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</si>
  <si>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</si>
  <si>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</si>
  <si>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</si>
  <si>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</si>
  <si>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</si>
  <si>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</si>
  <si>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</si>
  <si>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</si>
  <si>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</si>
  <si>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</si>
  <si>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</si>
  <si>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</si>
  <si>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</si>
  <si>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</si>
  <si>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</si>
  <si>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</si>
  <si>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</si>
  <si>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</si>
  <si>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</si>
  <si>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</si>
  <si>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</si>
  <si>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</si>
  <si>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</si>
  <si>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</si>
  <si>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</si>
  <si>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</si>
  <si>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</si>
  <si>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</si>
  <si>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</si>
  <si>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</si>
  <si>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</si>
  <si>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</si>
  <si>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</si>
  <si>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</si>
  <si>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</si>
  <si>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</si>
  <si>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</si>
  <si>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</si>
  <si>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</si>
  <si>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</si>
  <si>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</si>
  <si>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</si>
  <si>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</si>
  <si>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</si>
  <si>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</si>
  <si>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</si>
  <si>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</si>
  <si>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</si>
  <si>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</si>
  <si>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</si>
  <si>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</si>
  <si>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</si>
  <si>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</si>
  <si>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</si>
  <si>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</si>
  <si>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</si>
  <si>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</si>
  <si>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</si>
  <si>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</si>
  <si>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</si>
  <si>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</si>
  <si>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</si>
  <si>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</si>
  <si>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</si>
  <si>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</si>
  <si>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</si>
  <si>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</si>
  <si>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</si>
  <si>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</si>
  <si>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</si>
  <si>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</si>
  <si>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</si>
  <si>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</si>
  <si>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</si>
  <si>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</si>
  <si>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</si>
  <si>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</si>
  <si>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</si>
  <si>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</si>
  <si>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</si>
  <si>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</si>
  <si>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</si>
  <si>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</si>
  <si>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</si>
  <si>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</si>
  <si>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</si>
  <si>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</si>
  <si>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</si>
  <si>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</si>
  <si>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</si>
  <si>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</si>
  <si>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</si>
  <si>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</si>
  <si>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</si>
  <si>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</si>
  <si>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</si>
  <si>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</si>
  <si>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</si>
  <si>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</si>
  <si>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</si>
  <si>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</si>
  <si>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</si>
  <si>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</si>
  <si>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</si>
  <si>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</si>
  <si>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</si>
  <si>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</si>
  <si>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</si>
  <si>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</si>
  <si>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</si>
  <si>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</si>
  <si>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</si>
  <si>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</si>
  <si>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</si>
  <si>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</si>
  <si>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</si>
  <si>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</si>
  <si>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</si>
  <si>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</si>
  <si>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</si>
  <si>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</si>
  <si>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</si>
  <si>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</si>
  <si>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</si>
  <si>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</si>
  <si>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</si>
  <si>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</si>
  <si>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</si>
  <si>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</si>
  <si>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</si>
  <si>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</si>
  <si>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</si>
  <si>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</si>
  <si>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</si>
  <si>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</si>
  <si>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</si>
  <si>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</si>
  <si>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</si>
  <si>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</si>
  <si>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</si>
  <si>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</si>
  <si>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</si>
  <si>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</si>
  <si>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</si>
  <si>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</si>
  <si>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</si>
  <si>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</si>
  <si>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</si>
  <si>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</si>
  <si>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</si>
  <si>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</si>
  <si>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</si>
  <si>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</si>
  <si>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</si>
  <si>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</si>
  <si>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</si>
  <si>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</si>
  <si>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</si>
  <si>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</si>
  <si>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</si>
  <si>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</si>
  <si>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</si>
  <si>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</si>
  <si>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</si>
  <si>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</si>
  <si>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</si>
  <si>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</si>
  <si>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</si>
  <si>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</si>
  <si>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</si>
  <si>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</si>
  <si>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</si>
  <si>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</si>
  <si>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</si>
  <si>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</si>
  <si>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</si>
  <si>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</si>
  <si>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</si>
  <si>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</si>
  <si>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</si>
  <si>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</si>
  <si>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</si>
  <si>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</si>
  <si>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</si>
  <si>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</si>
  <si>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</si>
  <si>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</si>
  <si>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</si>
  <si>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</si>
  <si>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</si>
  <si>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</si>
  <si>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</si>
  <si>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</si>
  <si>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</si>
  <si>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</si>
  <si>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</si>
  <si>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</si>
  <si>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</si>
  <si>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</si>
  <si>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</si>
  <si>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</si>
  <si>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</si>
  <si>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</si>
  <si>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</si>
  <si>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</si>
  <si>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</si>
  <si>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</si>
  <si>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</si>
  <si>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</si>
  <si>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</si>
  <si>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</si>
  <si>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</si>
  <si>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</si>
  <si>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</si>
  <si>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</si>
  <si>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</si>
  <si>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</si>
  <si>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</si>
  <si>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</si>
  <si>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</si>
  <si>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</si>
  <si>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</si>
  <si>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</si>
  <si>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</si>
  <si>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</si>
  <si>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</si>
  <si>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</si>
  <si>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</si>
  <si>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</si>
  <si>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</si>
  <si>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</si>
  <si>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</si>
  <si>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</si>
  <si>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</si>
  <si>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</si>
  <si>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</si>
  <si>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</si>
  <si>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</si>
  <si>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</si>
  <si>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</si>
  <si>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</si>
  <si>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</si>
  <si>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</si>
  <si>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</si>
  <si>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</si>
  <si>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</si>
  <si>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</si>
  <si>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</si>
  <si>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</si>
  <si>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</si>
  <si>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</si>
  <si>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</si>
  <si>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</si>
  <si>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</si>
  <si>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</si>
  <si>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</si>
  <si>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</si>
  <si>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</si>
  <si>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</si>
  <si>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</si>
  <si>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</si>
  <si>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</si>
  <si>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</si>
  <si>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</si>
  <si>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</si>
  <si>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</si>
  <si>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</si>
  <si>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</si>
  <si>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</si>
  <si>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</si>
  <si>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</si>
  <si>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</si>
  <si>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</si>
  <si>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</si>
  <si>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</si>
  <si>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</si>
  <si>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</si>
  <si>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</si>
  <si>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</si>
  <si>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</si>
  <si>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</si>
  <si>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</si>
  <si>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</si>
  <si>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</si>
  <si>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</si>
  <si>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</si>
  <si>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</si>
  <si>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</si>
  <si>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</si>
  <si>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</si>
  <si>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</si>
  <si>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</si>
  <si>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</si>
  <si>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</si>
  <si>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</si>
  <si>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</si>
  <si>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</si>
  <si>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</si>
  <si>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</si>
  <si>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</si>
  <si>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</si>
  <si>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</si>
  <si>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</si>
  <si>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</si>
  <si>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</si>
  <si>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</si>
  <si>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</si>
  <si>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</si>
  <si>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</si>
  <si>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</si>
  <si>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</si>
  <si>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</si>
  <si>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</si>
  <si>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</si>
  <si>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</si>
  <si>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</si>
  <si>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</si>
  <si>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</si>
  <si>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</si>
  <si>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</si>
  <si>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</si>
  <si>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</si>
  <si>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</si>
  <si>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</si>
  <si>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</si>
  <si>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</si>
  <si>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</si>
  <si>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</si>
  <si>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</si>
  <si>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</si>
  <si>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</si>
  <si>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</si>
  <si>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</si>
  <si>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</si>
  <si>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</si>
  <si>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</si>
  <si>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</si>
  <si>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</si>
  <si>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</si>
  <si>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</si>
  <si>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</si>
  <si>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</si>
  <si>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</si>
  <si>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</si>
  <si>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</si>
  <si>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</si>
  <si>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</si>
  <si>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</si>
  <si>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</si>
  <si>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</si>
  <si>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</si>
  <si>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</si>
  <si>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</si>
  <si>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</si>
  <si>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</si>
  <si>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</si>
  <si>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</si>
  <si>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</si>
  <si>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</si>
  <si>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</si>
  <si>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</si>
  <si>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</si>
  <si>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</si>
  <si>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</si>
  <si>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</si>
  <si>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</si>
  <si>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</si>
  <si>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</si>
  <si>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</si>
  <si>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</si>
  <si>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</si>
  <si>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</si>
  <si>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</si>
  <si>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</si>
  <si>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</si>
  <si>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</si>
  <si>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</si>
  <si>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</si>
  <si>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</si>
  <si>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</si>
  <si>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</si>
  <si>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</si>
  <si>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</si>
  <si>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</si>
  <si>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</si>
  <si>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</si>
  <si>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</si>
  <si>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</si>
  <si>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</si>
  <si>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</si>
  <si>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</si>
  <si>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</si>
  <si>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</si>
  <si>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</si>
  <si>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</si>
  <si>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</si>
  <si>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</si>
  <si>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</si>
  <si>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</si>
  <si>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</si>
  <si>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</si>
  <si>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</si>
  <si>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</si>
  <si>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</si>
  <si>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</si>
  <si>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</si>
  <si>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</si>
  <si>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</si>
  <si>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</si>
  <si>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</si>
  <si>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</si>
  <si>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</si>
  <si>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</si>
  <si>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</si>
  <si>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</si>
  <si>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</si>
  <si>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</si>
  <si>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</si>
  <si>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</si>
  <si>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</si>
  <si>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</si>
  <si>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</si>
  <si>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</si>
  <si>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</si>
  <si>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</si>
  <si>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</si>
  <si>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</si>
  <si>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</si>
  <si>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</si>
  <si>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</si>
  <si>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</si>
  <si>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</si>
  <si>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</si>
  <si>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</si>
  <si>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</si>
  <si>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</si>
  <si>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</si>
  <si>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</si>
  <si>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</si>
  <si>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</si>
  <si>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</si>
  <si>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</si>
  <si>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</si>
  <si>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</si>
  <si>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</si>
  <si>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</si>
  <si>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</si>
  <si>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</si>
  <si>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</si>
  <si>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</si>
  <si>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</si>
  <si>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</si>
  <si>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</si>
  <si>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</si>
  <si>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</si>
  <si>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</si>
  <si>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</si>
  <si>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</si>
  <si>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</si>
  <si>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</si>
  <si>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</si>
  <si>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</si>
  <si>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</si>
  <si>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</si>
  <si>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</si>
  <si>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</si>
  <si>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</si>
  <si>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</si>
  <si>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</si>
  <si>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</si>
  <si>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</si>
  <si>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</si>
  <si>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</si>
  <si>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</si>
  <si>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</si>
  <si>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</si>
  <si>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</si>
  <si>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</si>
  <si>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</si>
  <si>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</si>
  <si>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</si>
  <si>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</si>
  <si>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</si>
  <si>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</si>
  <si>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</si>
  <si>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</si>
  <si>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</si>
  <si>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</si>
  <si>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</si>
  <si>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</si>
  <si>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</si>
  <si>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</si>
  <si>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</si>
  <si>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</si>
  <si>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</si>
  <si>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</si>
  <si>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</si>
  <si>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</si>
  <si>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</si>
  <si>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</si>
  <si>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</si>
  <si>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</si>
  <si>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</si>
  <si>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</si>
  <si>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</si>
  <si>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</si>
  <si>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</si>
  <si>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</si>
  <si>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</si>
  <si>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</si>
  <si>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</si>
  <si>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</si>
  <si>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</si>
  <si>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</si>
  <si>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</si>
  <si>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</si>
  <si>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</si>
  <si>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</si>
  <si>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</si>
  <si>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</si>
  <si>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</si>
  <si>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</si>
  <si>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</si>
  <si>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</si>
  <si>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</si>
  <si>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</si>
  <si>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</si>
  <si>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</si>
  <si>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</si>
  <si>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</si>
  <si>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</si>
  <si>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</si>
  <si>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</si>
  <si>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</si>
  <si>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</si>
  <si>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</si>
  <si>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</si>
  <si>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</si>
  <si>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</si>
  <si>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</si>
  <si>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</si>
  <si>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</si>
  <si>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</si>
  <si>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</si>
  <si>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</si>
  <si>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</si>
  <si>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</si>
  <si>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</si>
  <si>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</si>
  <si>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</si>
  <si>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</si>
  <si>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</si>
  <si>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</si>
  <si>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</si>
  <si>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</si>
  <si>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</si>
  <si>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</si>
  <si>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</si>
  <si>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</si>
  <si>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</si>
  <si>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</si>
  <si>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</si>
  <si>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</si>
  <si>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</si>
  <si>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</si>
  <si>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</si>
  <si>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</si>
  <si>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</si>
  <si>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</si>
  <si>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</si>
  <si>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</si>
  <si>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</si>
  <si>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</si>
  <si>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</si>
  <si>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</si>
  <si>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</si>
  <si>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</si>
  <si>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</si>
  <si>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</si>
  <si>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</si>
  <si>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</si>
  <si>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</si>
  <si>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</si>
  <si>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</si>
  <si>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</si>
  <si>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</si>
  <si>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</si>
  <si>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</si>
  <si>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</si>
  <si>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</si>
  <si>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</si>
  <si>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</si>
  <si>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</si>
  <si>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</si>
  <si>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</si>
  <si>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</si>
  <si>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</si>
  <si>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</si>
  <si>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</si>
  <si>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</si>
  <si>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</si>
  <si>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</si>
  <si>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</si>
  <si>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</si>
  <si>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</si>
  <si>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</si>
  <si>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</si>
  <si>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</si>
  <si>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</si>
  <si>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</si>
  <si>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</si>
  <si>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</si>
  <si>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</si>
  <si>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</si>
  <si>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</si>
  <si>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</si>
  <si>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</si>
  <si>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</si>
  <si>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</si>
  <si>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</si>
  <si>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</si>
  <si>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</si>
  <si>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</si>
  <si>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</si>
  <si>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</si>
  <si>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</si>
  <si>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</si>
  <si>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</si>
  <si>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</si>
  <si>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</si>
  <si>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</si>
  <si>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</si>
  <si>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</si>
  <si>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</si>
  <si>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</si>
  <si>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</si>
  <si>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</si>
  <si>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</si>
  <si>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</si>
  <si>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</si>
  <si>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</si>
  <si>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</si>
  <si>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</si>
  <si>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</si>
  <si>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</si>
  <si>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</si>
  <si>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</si>
  <si>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</si>
  <si>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</si>
  <si>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</si>
  <si>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</si>
  <si>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</si>
  <si>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</si>
  <si>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</si>
  <si>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</si>
  <si>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</si>
  <si>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</si>
  <si>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</si>
  <si>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</si>
  <si>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</si>
  <si>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</si>
  <si>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</si>
  <si>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</si>
  <si>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</si>
  <si>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</si>
  <si>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</si>
  <si>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</si>
  <si>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</si>
  <si>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</si>
  <si>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</si>
  <si>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</si>
  <si>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</si>
  <si>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</si>
  <si>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</si>
  <si>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</si>
  <si>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</si>
  <si>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</si>
  <si>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</si>
  <si>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</si>
  <si>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</si>
  <si>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</si>
  <si>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</si>
  <si>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</si>
  <si>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</si>
  <si>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</si>
  <si>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</si>
  <si>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</si>
  <si>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</si>
  <si>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</si>
  <si>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</si>
  <si>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</si>
  <si>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</si>
  <si>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</si>
  <si>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</si>
  <si>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</si>
  <si>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</si>
  <si>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</si>
  <si>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</si>
  <si>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</si>
  <si>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</si>
  <si>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</si>
  <si>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</si>
  <si>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</si>
  <si>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</si>
  <si>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</si>
  <si>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</si>
  <si>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</si>
  <si>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</si>
  <si>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</si>
  <si>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</si>
  <si>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</si>
  <si>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</si>
  <si>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</si>
  <si>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</si>
  <si>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</si>
  <si>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</si>
  <si>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</si>
  <si>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</si>
  <si>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</si>
  <si>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</si>
  <si>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</si>
  <si>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</si>
  <si>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</si>
  <si>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</si>
  <si>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</si>
  <si>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</si>
  <si>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</si>
  <si>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</si>
  <si>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</si>
  <si>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</si>
  <si>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</si>
  <si>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</si>
  <si>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</si>
  <si>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</si>
  <si>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</si>
  <si>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</si>
  <si>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</si>
  <si>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</si>
  <si>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</si>
  <si>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</si>
  <si>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</si>
  <si>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</si>
  <si>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</si>
  <si>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</si>
  <si>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</si>
  <si>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</si>
  <si>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</si>
  <si>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</si>
  <si>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</si>
  <si>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</si>
  <si>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</si>
  <si>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</si>
  <si>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</si>
  <si>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</si>
  <si>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</si>
  <si>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</si>
  <si>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</si>
  <si>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</si>
  <si>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</si>
  <si>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</si>
  <si>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</si>
  <si>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</si>
  <si>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</si>
  <si>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</si>
  <si>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</si>
  <si>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</si>
  <si>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</si>
  <si>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</si>
  <si>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</si>
  <si>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</si>
  <si>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</si>
  <si>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</si>
  <si>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</si>
  <si>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</si>
  <si>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</si>
  <si>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</si>
  <si>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</si>
  <si>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</si>
  <si>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</si>
  <si>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</si>
  <si>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</si>
  <si>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</si>
  <si>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</si>
  <si>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</si>
  <si>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</si>
  <si>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</si>
  <si>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</si>
  <si>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</si>
  <si>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</si>
  <si>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</si>
  <si>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</si>
  <si>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</si>
  <si>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</si>
  <si>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</si>
  <si>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</si>
  <si>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</si>
  <si>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</si>
  <si>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</si>
  <si>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</si>
  <si>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</si>
  <si>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</si>
  <si>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</si>
  <si>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</si>
  <si>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</si>
  <si>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</si>
  <si>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</si>
  <si>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</si>
  <si>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</si>
  <si>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</si>
  <si>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</si>
  <si>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</si>
  <si>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</si>
  <si>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</si>
  <si>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</si>
  <si>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</si>
  <si>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</si>
  <si>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</si>
  <si>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</si>
  <si>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</si>
  <si>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</si>
  <si>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</si>
  <si>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</si>
  <si>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</si>
  <si>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</si>
  <si>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</si>
  <si>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</si>
  <si>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</si>
  <si>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</si>
  <si>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</si>
  <si>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</si>
  <si>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</si>
  <si>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</si>
  <si>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</si>
  <si>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</si>
  <si>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</si>
  <si>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</si>
  <si>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</si>
  <si>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</si>
  <si>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</si>
  <si>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</si>
  <si>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</si>
  <si>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</si>
  <si>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</si>
  <si>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</si>
  <si>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</si>
  <si>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</si>
  <si>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</si>
  <si>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</si>
  <si>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</si>
  <si>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</si>
  <si>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</si>
  <si>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</si>
  <si>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</si>
  <si>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</si>
  <si>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</si>
  <si>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</si>
  <si>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</si>
  <si>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</si>
  <si>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</si>
  <si>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</si>
  <si>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</si>
  <si>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</si>
  <si>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</si>
  <si>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</si>
  <si>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</si>
  <si>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</si>
  <si>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</si>
  <si>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</si>
  <si>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</si>
  <si>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</si>
  <si>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</si>
  <si>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</si>
  <si>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</si>
  <si>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</si>
  <si>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</si>
  <si>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</si>
  <si>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</si>
  <si>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</si>
  <si>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</si>
  <si>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</si>
  <si>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</si>
  <si>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</si>
  <si>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</si>
  <si>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</si>
  <si>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</si>
  <si>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</si>
  <si>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</si>
  <si>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</si>
  <si>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</si>
  <si>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</si>
  <si>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</si>
  <si>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</si>
  <si>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</si>
  <si>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</si>
  <si>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</si>
  <si>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</si>
  <si>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</si>
  <si>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</si>
  <si>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</si>
  <si>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</si>
  <si>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</si>
  <si>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</si>
  <si>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</si>
  <si>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</si>
  <si>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</si>
  <si>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</si>
  <si>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</si>
  <si>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</si>
  <si>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</si>
  <si>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</si>
  <si>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</si>
  <si>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</si>
  <si>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</si>
  <si>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</si>
  <si>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</si>
  <si>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</si>
  <si>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</si>
  <si>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</si>
  <si>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</si>
  <si>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</si>
  <si>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</si>
  <si>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</si>
  <si>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</si>
  <si>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</si>
  <si>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</si>
  <si>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</si>
  <si>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</si>
  <si>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</si>
  <si>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</si>
  <si>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</si>
  <si>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</si>
  <si>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</si>
  <si>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</si>
  <si>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</si>
  <si>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</si>
  <si>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</si>
  <si>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</si>
  <si>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</si>
  <si>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</si>
  <si>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</si>
  <si>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</si>
  <si>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</si>
  <si>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</si>
  <si>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</si>
  <si>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</si>
  <si>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</si>
  <si>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</si>
  <si>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</si>
  <si>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</si>
  <si>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</si>
  <si>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</si>
  <si>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</si>
  <si>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</si>
  <si>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</si>
  <si>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</si>
  <si>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</si>
  <si>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</si>
  <si>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</si>
  <si>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</si>
  <si>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</si>
  <si>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</si>
  <si>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</si>
  <si>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</si>
  <si>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</si>
  <si>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</si>
  <si>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</si>
  <si>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</si>
  <si>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</si>
  <si>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</si>
  <si>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</si>
  <si>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</si>
  <si>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</si>
  <si>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</si>
  <si>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</si>
  <si>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</si>
  <si>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</si>
  <si>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</si>
  <si>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</si>
  <si>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</si>
  <si>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</si>
  <si>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</si>
  <si>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</si>
  <si>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</si>
  <si>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</si>
  <si>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</si>
  <si>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</si>
  <si>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</si>
  <si>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</si>
  <si>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</si>
  <si>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</si>
  <si>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</si>
  <si>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</si>
  <si>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</si>
  <si>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</si>
  <si>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</si>
  <si>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</si>
  <si>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</si>
  <si>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</si>
  <si>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</si>
  <si>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</si>
  <si>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</si>
  <si>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</si>
  <si>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</si>
  <si>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</si>
  <si>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</si>
  <si>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</si>
  <si>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</si>
  <si>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</si>
  <si>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</si>
  <si>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</si>
  <si>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</si>
  <si>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</si>
  <si>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</si>
  <si>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</si>
  <si>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</si>
  <si>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</si>
  <si>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</si>
  <si>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</si>
  <si>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</si>
  <si>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</si>
  <si>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</si>
  <si>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</si>
  <si>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</si>
  <si>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</si>
  <si>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</si>
  <si>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</si>
  <si>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</si>
  <si>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</si>
  <si>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</si>
  <si>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</si>
  <si>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</si>
  <si>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</si>
  <si>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</si>
  <si>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</si>
  <si>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</si>
  <si>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</si>
  <si>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</si>
  <si>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</si>
  <si>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</si>
  <si>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</si>
  <si>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</si>
  <si>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</si>
  <si>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</si>
  <si>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</si>
  <si>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</si>
  <si>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</si>
  <si>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</si>
  <si>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</si>
  <si>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</si>
  <si>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</si>
  <si>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</si>
  <si>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</si>
  <si>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</si>
  <si>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</si>
  <si>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</si>
  <si>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</si>
  <si>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</si>
  <si>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</si>
  <si>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</si>
  <si>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</si>
  <si>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</si>
  <si>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</si>
  <si>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</si>
  <si>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</si>
  <si>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</si>
  <si>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</si>
  <si>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</si>
  <si>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</si>
  <si>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</si>
  <si>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</si>
  <si>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</si>
  <si>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</si>
  <si>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</si>
  <si>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</si>
  <si>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</si>
  <si>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</si>
  <si>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</si>
  <si>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</si>
  <si>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</si>
  <si>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</si>
  <si>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</si>
  <si>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</si>
  <si>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</si>
  <si>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</si>
  <si>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</si>
  <si>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</si>
  <si>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</si>
  <si>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</si>
  <si>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</si>
  <si>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</si>
  <si>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</si>
  <si>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</si>
  <si>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</si>
  <si>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</si>
  <si>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</si>
  <si>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</si>
  <si>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</si>
  <si>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</si>
  <si>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</si>
  <si>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</si>
  <si>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</si>
  <si>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</si>
  <si>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</si>
  <si>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</si>
  <si>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</si>
  <si>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</si>
  <si>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</si>
  <si>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</si>
  <si>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</si>
  <si>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</si>
  <si>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</si>
  <si>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</si>
  <si>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</si>
  <si>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</si>
  <si>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</si>
  <si>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</si>
  <si>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</si>
  <si>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</si>
  <si>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</si>
  <si>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</si>
  <si>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</si>
  <si>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</si>
  <si>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</si>
  <si>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</si>
  <si>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</si>
  <si>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</si>
  <si>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</si>
  <si>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</si>
  <si>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</si>
  <si>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</si>
  <si>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</si>
  <si>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</si>
  <si>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</si>
  <si>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</si>
  <si>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</si>
  <si>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</si>
  <si>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</si>
  <si>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</si>
  <si>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</si>
  <si>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</si>
  <si>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</si>
  <si>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</si>
  <si>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</si>
  <si>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</si>
  <si>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</si>
  <si>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</si>
  <si>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</si>
  <si>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</si>
  <si>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</si>
  <si>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</si>
  <si>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</si>
  <si>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</si>
  <si>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</si>
  <si>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</si>
  <si>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</si>
  <si>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</si>
  <si>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</si>
  <si>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</si>
  <si>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</si>
  <si>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</si>
  <si>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</si>
  <si>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</si>
  <si>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</si>
  <si>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</si>
  <si>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</si>
  <si>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</si>
  <si>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</si>
  <si>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</si>
  <si>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</si>
  <si>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</si>
  <si>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</si>
  <si>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</si>
  <si>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</si>
  <si>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</si>
  <si>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</si>
  <si>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</si>
  <si>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</si>
  <si>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</si>
  <si>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</si>
  <si>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</si>
  <si>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</si>
  <si>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</si>
  <si>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</si>
  <si>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</si>
  <si>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</si>
  <si>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</si>
  <si>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</si>
  <si>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</si>
  <si>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</si>
  <si>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</si>
  <si>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</si>
  <si>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</si>
  <si>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</si>
  <si>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</si>
  <si>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</si>
  <si>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</si>
  <si>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</si>
  <si>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</si>
  <si>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</si>
  <si>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</si>
  <si>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</si>
  <si>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</si>
  <si>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</si>
  <si>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</si>
  <si>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</si>
  <si>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</si>
  <si>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</si>
  <si>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</si>
  <si>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</si>
  <si>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</si>
  <si>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</si>
  <si>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</si>
  <si>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</si>
  <si>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</si>
  <si>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</si>
  <si>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</si>
  <si>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</si>
  <si>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</si>
  <si>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</si>
  <si>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</si>
  <si>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</si>
  <si>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</si>
  <si>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</si>
  <si>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</si>
  <si>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</si>
  <si>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</si>
  <si>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</si>
  <si>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</si>
  <si>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</si>
  <si>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</si>
  <si>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</si>
  <si>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</si>
  <si>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</si>
  <si>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</si>
  <si>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</si>
  <si>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</si>
  <si>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</si>
  <si>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</si>
  <si>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</si>
  <si>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</si>
  <si>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</si>
  <si>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</si>
  <si>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</si>
  <si>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</si>
  <si>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</si>
  <si>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</si>
  <si>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</si>
  <si>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</si>
  <si>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</si>
  <si>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</si>
  <si>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</si>
  <si>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</si>
  <si>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</si>
  <si>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</si>
  <si>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</si>
  <si>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</si>
  <si>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</si>
  <si>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</si>
  <si>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</si>
  <si>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</si>
  <si>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</si>
  <si>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</si>
  <si>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</si>
  <si>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</si>
  <si>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</si>
  <si>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</si>
  <si>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</si>
  <si>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</si>
  <si>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</si>
  <si>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</si>
  <si>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</si>
  <si>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</si>
  <si>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</si>
  <si>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</si>
  <si>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</si>
  <si>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</si>
  <si>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</si>
  <si>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</si>
  <si>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</si>
  <si>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</si>
  <si>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</si>
  <si>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</si>
  <si>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</si>
  <si>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</si>
  <si>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</si>
  <si>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</si>
  <si>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</si>
  <si>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</si>
  <si>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</si>
  <si>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</si>
  <si>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</si>
  <si>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</si>
  <si>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</si>
  <si>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</si>
  <si>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</si>
  <si>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</si>
  <si>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</si>
  <si>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</si>
  <si>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</si>
  <si>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</si>
  <si>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</si>
  <si>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</si>
  <si>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</si>
  <si>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</si>
  <si>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</si>
  <si>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</si>
  <si>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</si>
  <si>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</si>
  <si>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</si>
  <si>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</si>
  <si>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</si>
  <si>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</si>
  <si>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</si>
  <si>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</si>
  <si>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</si>
  <si>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</si>
  <si>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</si>
  <si>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</si>
  <si>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</si>
  <si>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</si>
  <si>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</si>
  <si>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</si>
  <si>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</si>
  <si>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</si>
  <si>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</si>
  <si>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</si>
  <si>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</si>
  <si>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</si>
  <si>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</si>
  <si>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</si>
  <si>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</si>
  <si>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</si>
  <si>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</si>
  <si>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</si>
  <si>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</si>
  <si>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</si>
  <si>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</si>
  <si>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</si>
  <si>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</si>
  <si>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</si>
  <si>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</si>
  <si>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</si>
  <si>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</si>
  <si>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</si>
  <si>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</si>
  <si>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</si>
  <si>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</si>
  <si>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</si>
  <si>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</si>
  <si>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</si>
  <si>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</si>
  <si>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</si>
  <si>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</si>
  <si>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</si>
  <si>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</si>
  <si>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</si>
  <si>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</si>
  <si>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</si>
  <si>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</si>
  <si>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</si>
  <si>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</si>
  <si>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</si>
  <si>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</si>
  <si>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</si>
  <si>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</si>
  <si>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</si>
  <si>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</si>
  <si>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</si>
  <si>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</si>
  <si>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</si>
  <si>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</si>
  <si>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</si>
  <si>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</si>
  <si>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</si>
  <si>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</si>
  <si>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</si>
  <si>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</si>
  <si>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</si>
  <si>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</si>
  <si>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</si>
  <si>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</si>
  <si>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</si>
  <si>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</si>
  <si>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</si>
  <si>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</si>
  <si>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</si>
  <si>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</si>
  <si>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</si>
  <si>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</si>
  <si>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</si>
  <si>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</si>
  <si>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</si>
  <si>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</si>
  <si>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</si>
  <si>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</si>
  <si>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</si>
  <si>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</si>
  <si>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</si>
  <si>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</si>
  <si>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</si>
  <si>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</si>
  <si>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</si>
  <si>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</si>
  <si>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</si>
  <si>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</si>
  <si>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</si>
  <si>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</si>
  <si>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</si>
  <si>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</si>
  <si>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</si>
  <si>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</si>
  <si>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</si>
  <si>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</si>
  <si>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</si>
  <si>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</si>
  <si>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</si>
  <si>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</si>
  <si>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</si>
  <si>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</si>
  <si>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</si>
  <si>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</si>
  <si>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</si>
  <si>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</si>
  <si>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</si>
  <si>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</si>
  <si>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</si>
  <si>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</si>
  <si>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</si>
  <si>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</si>
  <si>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</si>
  <si>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</si>
  <si>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</si>
  <si>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</si>
  <si>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</si>
  <si>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</si>
  <si>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</si>
  <si>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</si>
  <si>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</si>
  <si>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</si>
  <si>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</si>
  <si>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</si>
  <si>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</si>
  <si>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</si>
  <si>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</si>
  <si>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</si>
  <si>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</si>
  <si>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</si>
  <si>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</si>
  <si>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</si>
  <si>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</si>
  <si>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</si>
  <si>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</si>
  <si>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</si>
  <si>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</si>
  <si>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</si>
  <si>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</si>
  <si>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</si>
  <si>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</si>
  <si>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</si>
  <si>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</si>
  <si>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</si>
  <si>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</si>
  <si>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</si>
  <si>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</si>
  <si>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</si>
  <si>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</si>
  <si>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</si>
  <si>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</si>
  <si>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</si>
  <si>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</si>
  <si>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</si>
  <si>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</si>
  <si>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</si>
  <si>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</si>
  <si>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</si>
  <si>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</si>
  <si>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</si>
  <si>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</si>
  <si>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</si>
  <si>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</si>
  <si>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</si>
  <si>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</si>
  <si>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</si>
  <si>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</si>
  <si>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</si>
  <si>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</si>
  <si>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</si>
  <si>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</si>
  <si>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</si>
  <si>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</si>
  <si>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</si>
  <si>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</si>
  <si>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</si>
  <si>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</si>
  <si>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</si>
  <si>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</si>
  <si>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</si>
  <si>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</si>
  <si>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</si>
  <si>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</si>
  <si>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</si>
  <si>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</si>
  <si>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</si>
  <si>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</si>
  <si>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</si>
  <si>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</si>
  <si>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</si>
  <si>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</si>
  <si>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</si>
  <si>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</si>
  <si>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</si>
  <si>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</si>
  <si>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</si>
  <si>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</si>
  <si>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</si>
  <si>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</si>
  <si>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</si>
  <si>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</si>
  <si>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</si>
  <si>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</si>
  <si>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</si>
  <si>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</si>
  <si>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</si>
  <si>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</si>
  <si>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</si>
  <si>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</si>
  <si>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</si>
  <si>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</si>
  <si>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</si>
  <si>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</si>
  <si>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</si>
  <si>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</si>
  <si>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</si>
  <si>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</si>
  <si>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</si>
  <si>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</si>
  <si>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</si>
  <si>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</si>
  <si>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</si>
  <si>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</si>
  <si>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</si>
  <si>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</si>
  <si>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</si>
  <si>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</si>
  <si>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</si>
  <si>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</si>
  <si>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</si>
  <si>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</si>
  <si>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</si>
  <si>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</si>
  <si>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</si>
  <si>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</si>
  <si>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</si>
  <si>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</si>
  <si>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</si>
  <si>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</si>
  <si>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</si>
  <si>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</si>
  <si>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</si>
  <si>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</si>
  <si>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</si>
  <si>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</si>
  <si>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</si>
  <si>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</si>
  <si>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</si>
  <si>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</si>
  <si>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</si>
  <si>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</si>
  <si>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</si>
  <si>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</si>
  <si>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</si>
  <si>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</si>
  <si>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</si>
  <si>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</si>
  <si>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</si>
  <si>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</si>
  <si>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</si>
  <si>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</si>
  <si>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</si>
  <si>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</si>
  <si>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</si>
  <si>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</si>
  <si>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</si>
  <si>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</si>
  <si>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</si>
  <si>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</si>
  <si>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</si>
  <si>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</si>
  <si>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</si>
  <si>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</si>
  <si>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</si>
  <si>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</si>
  <si>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</si>
  <si>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</si>
  <si>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</si>
  <si>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</si>
  <si>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</si>
  <si>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</si>
  <si>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</si>
  <si>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</si>
  <si>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</si>
  <si>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</si>
  <si>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</si>
  <si>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</si>
  <si>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</si>
  <si>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</si>
  <si>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</si>
  <si>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</si>
  <si>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</si>
  <si>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</si>
  <si>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</si>
  <si>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</si>
  <si>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</si>
  <si>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</si>
  <si>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</si>
  <si>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</si>
  <si>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</si>
  <si>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</si>
  <si>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</si>
  <si>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</si>
  <si>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</si>
  <si>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</si>
  <si>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</si>
  <si>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</si>
  <si>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</si>
  <si>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</si>
  <si>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</si>
  <si>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</si>
  <si>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</si>
  <si>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</si>
  <si>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</si>
  <si>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</si>
  <si>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</si>
  <si>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</si>
  <si>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</si>
  <si>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</si>
  <si>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</si>
  <si>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</si>
  <si>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</si>
  <si>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</si>
  <si>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</si>
  <si>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</si>
  <si>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</si>
  <si>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</si>
  <si>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</si>
  <si>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</si>
  <si>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</si>
  <si>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</si>
  <si>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</si>
  <si>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</si>
  <si>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</si>
  <si>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</si>
  <si>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</si>
  <si>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</si>
  <si>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</si>
  <si>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</si>
  <si>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</si>
  <si>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</si>
  <si>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</si>
  <si>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</si>
  <si>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</si>
  <si>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</si>
  <si>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</si>
  <si>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</si>
  <si>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</si>
  <si>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</si>
  <si>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</si>
  <si>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</si>
  <si>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</si>
  <si>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</si>
  <si>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</si>
  <si>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</si>
  <si>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</si>
  <si>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</si>
  <si>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</si>
  <si>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</si>
  <si>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</si>
  <si>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</si>
  <si>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</si>
  <si>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</si>
  <si>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</si>
  <si>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</si>
  <si>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</si>
  <si>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</si>
  <si>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</si>
  <si>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</si>
  <si>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</si>
  <si>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</si>
  <si>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</si>
  <si>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</si>
  <si>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</si>
  <si>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</si>
  <si>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</si>
  <si>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</si>
  <si>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</si>
  <si>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</si>
  <si>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</si>
  <si>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</si>
  <si>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</si>
  <si>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</si>
  <si>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</si>
  <si>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</si>
  <si>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</si>
  <si>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</si>
  <si>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</si>
  <si>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</si>
  <si>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</si>
  <si>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</si>
  <si>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</si>
  <si>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</si>
  <si>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</si>
  <si>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</si>
  <si>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</si>
  <si>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</si>
  <si>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</si>
  <si>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</si>
  <si>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</si>
  <si>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</si>
  <si>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</si>
  <si>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</si>
  <si>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</si>
  <si>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</si>
  <si>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</si>
  <si>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</si>
  <si>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</si>
  <si>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</si>
  <si>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</si>
  <si>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</si>
  <si>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</si>
  <si>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</si>
  <si>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</si>
  <si>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</si>
  <si>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</si>
  <si>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</si>
  <si>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</si>
  <si>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</si>
  <si>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</si>
  <si>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</si>
  <si>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</si>
  <si>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</si>
  <si>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</si>
  <si>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</si>
  <si>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</si>
  <si>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</si>
  <si>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</si>
  <si>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</si>
  <si>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</si>
  <si>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</si>
  <si>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</si>
  <si>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</si>
  <si>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</si>
  <si>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</si>
  <si>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</si>
  <si>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</si>
  <si>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</si>
  <si>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</si>
  <si>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</si>
  <si>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</si>
  <si>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</si>
  <si>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</si>
  <si>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</si>
  <si>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</si>
  <si>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</si>
  <si>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</si>
  <si>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</si>
  <si>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</si>
  <si>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</si>
  <si>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</si>
  <si>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</si>
  <si>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</si>
  <si>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</si>
  <si>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</si>
  <si>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</si>
  <si>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</si>
  <si>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</si>
  <si>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</si>
  <si>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</si>
  <si>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</si>
  <si>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</si>
  <si>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</si>
  <si>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</si>
  <si>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</si>
  <si>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</si>
  <si>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</si>
  <si>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</si>
  <si>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</si>
  <si>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</si>
  <si>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</si>
  <si>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</si>
  <si>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</si>
  <si>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</si>
  <si>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</si>
  <si>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</si>
  <si>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</si>
  <si>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</si>
  <si>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</si>
  <si>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</si>
  <si>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</si>
  <si>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</si>
  <si>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</si>
  <si>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</si>
  <si>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</si>
  <si>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</si>
  <si>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</si>
  <si>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</si>
  <si>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</si>
  <si>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</si>
  <si>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</si>
  <si>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</si>
  <si>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</si>
  <si>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</si>
  <si>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</si>
  <si>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</si>
  <si>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</si>
  <si>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</si>
  <si>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</si>
  <si>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</si>
  <si>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</si>
  <si>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</si>
  <si>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</si>
  <si>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</si>
  <si>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</si>
  <si>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</si>
  <si>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</si>
  <si>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</si>
  <si>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</si>
  <si>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</si>
  <si>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</si>
  <si>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</si>
  <si>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</si>
  <si>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</si>
  <si>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</si>
  <si>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</si>
  <si>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</si>
  <si>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</si>
  <si>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</si>
  <si>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</si>
  <si>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</si>
  <si>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</si>
  <si>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</si>
  <si>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</si>
  <si>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</si>
  <si>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</si>
  <si>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</si>
  <si>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</si>
  <si>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</si>
  <si>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</si>
  <si>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</si>
  <si>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</si>
  <si>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</si>
  <si>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</si>
  <si>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</si>
  <si>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</si>
  <si>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</si>
  <si>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</si>
  <si>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</si>
  <si>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</si>
  <si>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</si>
  <si>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</si>
  <si>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</si>
  <si>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</si>
  <si>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</si>
  <si>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</si>
  <si>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</si>
  <si>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</si>
  <si>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</si>
  <si>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</si>
  <si>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</si>
  <si>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</si>
  <si>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</si>
  <si>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</si>
  <si>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</si>
  <si>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</si>
  <si>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</si>
  <si>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</si>
  <si>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</si>
  <si>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</si>
  <si>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</si>
  <si>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</si>
  <si>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</si>
  <si>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</si>
  <si>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</si>
  <si>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</si>
  <si>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</si>
  <si>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</si>
  <si>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</si>
  <si>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</si>
  <si>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</si>
  <si>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</si>
  <si>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</si>
  <si>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</si>
  <si>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</si>
  <si>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</si>
  <si>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</si>
  <si>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</si>
  <si>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</si>
  <si>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</si>
  <si>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</si>
  <si>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</si>
  <si>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</si>
  <si>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</si>
  <si>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</si>
  <si>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</si>
  <si>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</si>
  <si>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</si>
  <si>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</si>
  <si>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</si>
  <si>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</si>
  <si>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</si>
  <si>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</si>
  <si>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</si>
  <si>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</si>
  <si>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</si>
  <si>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</si>
  <si>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</si>
  <si>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</si>
  <si>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</si>
  <si>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</si>
  <si>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</si>
  <si>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</si>
  <si>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</si>
  <si>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</si>
  <si>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</si>
  <si>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</si>
  <si>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</si>
  <si>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</si>
  <si>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</si>
  <si>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</si>
  <si>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</si>
  <si>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</si>
  <si>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</si>
  <si>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</si>
  <si>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</si>
  <si>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</si>
  <si>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</si>
  <si>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</si>
  <si>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</si>
  <si>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</si>
  <si>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</si>
  <si>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</si>
  <si>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</si>
  <si>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</si>
  <si>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</si>
  <si>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</si>
  <si>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</si>
  <si>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</si>
  <si>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</si>
  <si>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</si>
  <si>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</si>
  <si>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</si>
  <si>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</si>
  <si>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</si>
  <si>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</si>
  <si>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</si>
  <si>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</si>
  <si>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</si>
  <si>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</si>
  <si>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</si>
  <si>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</si>
  <si>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</si>
  <si>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</si>
  <si>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</si>
  <si>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</si>
  <si>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</si>
  <si>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</si>
  <si>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</si>
  <si>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</si>
  <si>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</si>
  <si>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</si>
  <si>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</si>
  <si>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</si>
  <si>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</si>
  <si>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</si>
  <si>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</si>
  <si>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</si>
  <si>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</si>
  <si>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</si>
  <si>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</si>
  <si>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</si>
  <si>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</si>
  <si>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</si>
  <si>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</si>
  <si>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</si>
  <si>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</si>
  <si>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</si>
  <si>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</si>
  <si>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</si>
  <si>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</si>
  <si>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</si>
  <si>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</si>
  <si>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</si>
  <si>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</si>
  <si>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</si>
  <si>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</si>
  <si>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</si>
  <si>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</si>
  <si>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</si>
  <si>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</si>
  <si>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</si>
  <si>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</si>
  <si>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</si>
  <si>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</si>
  <si>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</si>
  <si>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</si>
  <si>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</si>
  <si>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</si>
  <si>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</si>
  <si>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</si>
  <si>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</si>
  <si>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</si>
  <si>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</si>
  <si>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</si>
  <si>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</si>
  <si>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</si>
  <si>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</si>
  <si>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</si>
  <si>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</si>
  <si>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</si>
  <si>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</si>
  <si>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</si>
  <si>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</si>
  <si>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</si>
  <si>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</si>
  <si>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</si>
  <si>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</si>
  <si>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</si>
  <si>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</si>
  <si>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</si>
  <si>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</si>
  <si>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</si>
  <si>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</si>
  <si>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</si>
  <si>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</si>
  <si>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</si>
  <si>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</si>
  <si>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</si>
  <si>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</si>
  <si>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</si>
  <si>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</si>
  <si>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</si>
  <si>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</si>
  <si>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</si>
  <si>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</si>
  <si>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</si>
  <si>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</si>
  <si>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</si>
  <si>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</si>
  <si>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</si>
  <si>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</si>
  <si>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</si>
  <si>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</si>
  <si>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</si>
  <si>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</si>
  <si>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</si>
  <si>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</si>
  <si>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</si>
  <si>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</si>
  <si>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</si>
  <si>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</si>
  <si>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</si>
  <si>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</si>
  <si>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</si>
  <si>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</si>
  <si>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</si>
  <si>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</si>
  <si>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</si>
  <si>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</si>
  <si>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</si>
  <si>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</si>
  <si>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</si>
  <si>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</si>
  <si>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</si>
  <si>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</si>
  <si>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</si>
  <si>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</si>
  <si>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</si>
  <si>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</si>
  <si>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</si>
  <si>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</si>
  <si>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</si>
  <si>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</si>
  <si>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</si>
  <si>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</si>
  <si>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</si>
  <si>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</si>
  <si>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</si>
  <si>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</si>
  <si>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</si>
  <si>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</si>
  <si>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</si>
  <si>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</si>
  <si>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</si>
  <si>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</si>
  <si>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</si>
  <si>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</si>
  <si>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</si>
  <si>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</si>
  <si>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</si>
  <si>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</si>
  <si>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</si>
  <si>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</si>
  <si>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</si>
  <si>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</si>
  <si>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</si>
  <si>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</si>
  <si>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</si>
  <si>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</si>
  <si>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</si>
  <si>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</si>
  <si>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</si>
  <si>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</si>
  <si>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</si>
  <si>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</si>
  <si>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</si>
  <si>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</si>
  <si>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</si>
  <si>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</si>
  <si>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</si>
  <si>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</si>
  <si>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</si>
  <si>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</si>
  <si>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</si>
  <si>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</si>
  <si>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</si>
  <si>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</si>
  <si>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</si>
  <si>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</si>
  <si>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</si>
  <si>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</si>
  <si>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</si>
  <si>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</si>
  <si>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</si>
  <si>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</si>
  <si>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</si>
  <si>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</si>
  <si>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</si>
  <si>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</si>
  <si>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</si>
  <si>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</si>
  <si>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</si>
  <si>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</si>
  <si>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</si>
  <si>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</si>
  <si>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</si>
  <si>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</si>
  <si>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</si>
  <si>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</si>
  <si>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</si>
  <si>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</si>
  <si>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</si>
  <si>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</si>
  <si>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</si>
  <si>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</si>
  <si>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</si>
  <si>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</si>
  <si>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</si>
  <si>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</si>
  <si>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</si>
  <si>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</si>
  <si>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</si>
  <si>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</si>
  <si>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</si>
  <si>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</si>
  <si>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</si>
  <si>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</si>
  <si>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</si>
  <si>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</si>
  <si>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</si>
  <si>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</si>
  <si>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</si>
  <si>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</si>
  <si>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</si>
  <si>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</si>
  <si>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</si>
  <si>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</si>
  <si>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</si>
  <si>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</si>
  <si>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</si>
  <si>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</si>
  <si>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</si>
  <si>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</si>
  <si>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</si>
  <si>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</si>
  <si>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</si>
  <si>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</si>
  <si>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</si>
  <si>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</si>
  <si>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</si>
  <si>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</si>
  <si>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</si>
  <si>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</si>
  <si>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</si>
  <si>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</si>
  <si>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</si>
  <si>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</si>
  <si>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</si>
  <si>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</si>
  <si>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</si>
  <si>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</si>
  <si>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</si>
  <si>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</si>
  <si>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</si>
  <si>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</si>
  <si>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</si>
  <si>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</si>
  <si>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</si>
  <si>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</si>
  <si>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</si>
  <si>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</si>
  <si>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</si>
  <si>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</si>
  <si>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</si>
  <si>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</si>
  <si>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</si>
  <si>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</si>
  <si>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</si>
  <si>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</si>
  <si>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</si>
  <si>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</si>
  <si>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</si>
  <si>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</si>
  <si>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</si>
  <si>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</si>
  <si>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</si>
  <si>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</si>
  <si>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</si>
  <si>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</si>
  <si>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</si>
  <si>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</si>
  <si>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</si>
  <si>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</si>
  <si>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</si>
  <si>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</si>
  <si>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</si>
  <si>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</si>
  <si>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</si>
  <si>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</si>
  <si>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</si>
  <si>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</si>
  <si>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</si>
  <si>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</si>
  <si>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</si>
  <si>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</si>
  <si>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</si>
  <si>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</si>
  <si>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</si>
  <si>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</si>
  <si>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</si>
  <si>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</si>
  <si>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</si>
  <si>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</si>
  <si>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</si>
  <si>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</si>
  <si>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</si>
  <si>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</si>
  <si>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</si>
  <si>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</si>
  <si>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</si>
  <si>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</si>
  <si>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</si>
  <si>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</si>
  <si>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</si>
  <si>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</si>
  <si>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</si>
  <si>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</si>
  <si>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</si>
  <si>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</si>
  <si>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</si>
  <si>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</si>
  <si>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</si>
  <si>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</si>
  <si>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</si>
  <si>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</si>
  <si>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</si>
  <si>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</si>
  <si>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</si>
  <si>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</si>
  <si>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</si>
  <si>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</si>
  <si>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</si>
  <si>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</si>
  <si>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</si>
  <si>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</si>
  <si>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</si>
  <si>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</si>
  <si>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</si>
  <si>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</si>
  <si>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</si>
  <si>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</si>
  <si>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</si>
  <si>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</si>
  <si>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</si>
  <si>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</si>
  <si>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</si>
  <si>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</si>
  <si>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</si>
  <si>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</si>
  <si>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</si>
  <si>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</si>
  <si>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</si>
  <si>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</si>
  <si>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</si>
  <si>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</si>
  <si>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</si>
  <si>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</si>
  <si>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</si>
  <si>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</si>
  <si>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</si>
  <si>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</si>
  <si>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</si>
  <si>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</si>
  <si>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</si>
  <si>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</si>
  <si>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</si>
  <si>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</si>
  <si>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</si>
  <si>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</si>
  <si>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</si>
  <si>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</si>
  <si>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</si>
  <si>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</si>
  <si>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</si>
  <si>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</si>
  <si>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</si>
  <si>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</si>
  <si>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</si>
  <si>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</si>
  <si>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</si>
  <si>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</si>
  <si>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</si>
  <si>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</si>
  <si>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</si>
  <si>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</si>
  <si>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</si>
  <si>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</si>
  <si>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</si>
  <si>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</si>
  <si>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</si>
  <si>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</si>
  <si>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</si>
  <si>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</si>
  <si>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</si>
  <si>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</si>
  <si>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</si>
  <si>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</si>
  <si>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</si>
  <si>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</si>
  <si>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</si>
  <si>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</si>
  <si>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</si>
  <si>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</si>
  <si>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</si>
  <si>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</si>
  <si>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</si>
  <si>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</si>
  <si>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</si>
  <si>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</si>
  <si>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</si>
  <si>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</si>
  <si>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</si>
  <si>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</si>
  <si>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</si>
  <si>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</si>
  <si>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</si>
  <si>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</si>
  <si>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</si>
  <si>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</si>
  <si>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</si>
  <si>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</si>
  <si>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</si>
  <si>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</si>
  <si>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</si>
  <si>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</si>
  <si>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</si>
  <si>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</si>
  <si>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</si>
  <si>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</si>
  <si>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</si>
  <si>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</si>
  <si>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</si>
  <si>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</si>
  <si>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</si>
  <si>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</si>
  <si>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</si>
  <si>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</si>
  <si>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</si>
  <si>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</si>
  <si>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</si>
  <si>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</si>
  <si>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</si>
  <si>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</si>
  <si>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</si>
  <si>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</si>
  <si>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</si>
  <si>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</si>
  <si>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</si>
  <si>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</si>
  <si>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</si>
  <si>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</si>
  <si>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</si>
  <si>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</si>
  <si>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</si>
  <si>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</si>
  <si>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</si>
  <si>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</si>
  <si>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</si>
  <si>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</si>
  <si>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</si>
  <si>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</si>
  <si>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</si>
  <si>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</si>
  <si>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</si>
  <si>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</si>
  <si>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</si>
  <si>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</si>
  <si>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</si>
  <si>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</si>
  <si>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</si>
  <si>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</si>
  <si>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</si>
  <si>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</si>
  <si>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</si>
  <si>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</si>
  <si>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</si>
  <si>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</si>
  <si>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</si>
  <si>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</si>
  <si>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</si>
  <si>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</si>
  <si>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</si>
  <si>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</si>
  <si>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</si>
  <si>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</si>
  <si>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</si>
  <si>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</si>
  <si>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</si>
  <si>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</si>
  <si>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</si>
  <si>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</si>
  <si>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</si>
  <si>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</si>
  <si>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</si>
  <si>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</si>
  <si>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</si>
  <si>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</si>
  <si>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</si>
  <si>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</si>
  <si>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</si>
  <si>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</si>
  <si>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</si>
  <si>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</si>
  <si>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</si>
  <si>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</si>
  <si>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</si>
  <si>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</si>
  <si>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</si>
  <si>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</si>
  <si>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</si>
  <si>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</si>
  <si>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</si>
  <si>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</si>
  <si>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</si>
  <si>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</si>
  <si>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</si>
  <si>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</si>
  <si>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</si>
  <si>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</si>
  <si>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</si>
  <si>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</si>
  <si>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</si>
  <si>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</si>
  <si>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</si>
  <si>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</si>
  <si>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</si>
  <si>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</si>
  <si>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</si>
  <si>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</si>
  <si>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</si>
  <si>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</si>
  <si>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</si>
  <si>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</si>
  <si>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</si>
  <si>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</si>
  <si>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</si>
  <si>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</si>
  <si>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</si>
  <si>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</si>
  <si>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</si>
  <si>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</si>
  <si>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</si>
  <si>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</si>
  <si>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</si>
  <si>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</si>
  <si>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</si>
  <si>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</si>
  <si>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</si>
  <si>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</si>
  <si>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</si>
  <si>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</si>
  <si>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</si>
  <si>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</si>
  <si>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</si>
  <si>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</si>
  <si>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</si>
  <si>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</si>
  <si>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</si>
  <si>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</si>
  <si>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</si>
  <si>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</si>
  <si>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</si>
  <si>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</si>
  <si>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</si>
  <si>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</si>
  <si>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</si>
  <si>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</si>
  <si>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</si>
  <si>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</si>
  <si>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</si>
  <si>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</si>
  <si>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</si>
  <si>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</si>
  <si>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</si>
  <si>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</si>
  <si>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</si>
  <si>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</si>
  <si>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</si>
  <si>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</si>
  <si>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</si>
  <si>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</si>
  <si>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</si>
  <si>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</si>
  <si>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</si>
  <si>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</si>
  <si>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</si>
  <si>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</si>
  <si>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</si>
  <si>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</si>
  <si>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</si>
  <si>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</si>
  <si>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</si>
  <si>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</si>
  <si>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</si>
  <si>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</si>
  <si>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</si>
  <si>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</si>
  <si>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</si>
  <si>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</si>
  <si>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</si>
  <si>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</si>
  <si>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</si>
  <si>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</si>
  <si>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</si>
  <si>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</si>
  <si>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</si>
  <si>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</si>
  <si>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</si>
  <si>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</si>
  <si>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</si>
  <si>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</si>
  <si>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</si>
  <si>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</si>
  <si>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</si>
  <si>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</si>
  <si>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</si>
  <si>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</si>
  <si>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</si>
  <si>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</si>
  <si>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</si>
  <si>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</si>
  <si>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</si>
  <si>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</si>
  <si>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</si>
  <si>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</si>
  <si>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</si>
  <si>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</si>
  <si>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</si>
  <si>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</si>
  <si>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</si>
  <si>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</si>
  <si>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</si>
  <si>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</si>
  <si>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</si>
  <si>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</si>
  <si>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</si>
  <si>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</si>
  <si>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</si>
  <si>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</si>
  <si>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</si>
  <si>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</si>
  <si>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</si>
  <si>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</si>
  <si>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</si>
  <si>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</si>
  <si>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</si>
  <si>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</si>
  <si>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</si>
  <si>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</si>
  <si>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</si>
  <si>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</si>
  <si>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</si>
  <si>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</si>
  <si>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</si>
  <si>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</si>
  <si>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</si>
  <si>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</si>
  <si>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</si>
  <si>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</si>
  <si>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</si>
  <si>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</si>
  <si>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</si>
  <si>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</si>
  <si>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</si>
  <si>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</si>
  <si>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</si>
  <si>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</si>
  <si>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</si>
  <si>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</si>
  <si>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</si>
  <si>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</si>
  <si>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</si>
  <si>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</si>
  <si>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</si>
  <si>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</si>
  <si>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</si>
  <si>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</si>
  <si>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</si>
  <si>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</si>
  <si>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</si>
  <si>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</si>
  <si>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</si>
  <si>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</si>
  <si>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</si>
  <si>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</si>
  <si>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</si>
  <si>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</si>
  <si>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</si>
  <si>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</si>
  <si>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</si>
  <si>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</si>
  <si>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</si>
  <si>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</si>
  <si>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</si>
  <si>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</si>
  <si>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</si>
  <si>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</si>
  <si>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</si>
  <si>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</si>
  <si>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</si>
  <si>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</si>
  <si>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</si>
  <si>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</si>
  <si>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</si>
  <si>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</si>
  <si>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</si>
  <si>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</si>
  <si>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</si>
  <si>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</si>
  <si>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</si>
  <si>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</si>
  <si>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</si>
  <si>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</si>
  <si>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</si>
  <si>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</si>
  <si>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</si>
  <si>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</si>
  <si>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</si>
  <si>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</si>
  <si>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</si>
  <si>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</si>
  <si>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</si>
  <si>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</si>
  <si>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</si>
  <si>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</si>
  <si>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</si>
  <si>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</si>
  <si>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</si>
  <si>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</si>
  <si>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</si>
  <si>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</si>
  <si>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</si>
  <si>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</si>
  <si>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</si>
  <si>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</si>
  <si>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</si>
  <si>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</si>
  <si>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</si>
  <si>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</si>
  <si>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</si>
  <si>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</si>
  <si>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</si>
  <si>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</si>
  <si>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</si>
  <si>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</si>
  <si>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</si>
  <si>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</si>
  <si>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</si>
  <si>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</si>
  <si>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</si>
  <si>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</si>
  <si>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</si>
  <si>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</si>
  <si>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</si>
  <si>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</si>
  <si>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</si>
  <si>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</si>
  <si>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</si>
  <si>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</si>
  <si>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</si>
  <si>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</si>
  <si>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</si>
  <si>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</si>
  <si>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</si>
  <si>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</si>
  <si>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</si>
  <si>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</si>
  <si>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</si>
  <si>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</si>
  <si>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</si>
  <si>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</si>
  <si>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</si>
  <si>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</si>
  <si>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</si>
  <si>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</si>
  <si>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</si>
  <si>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</si>
  <si>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</si>
  <si>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</si>
  <si>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</si>
  <si>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</si>
  <si>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</si>
  <si>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</si>
  <si>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</si>
  <si>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</si>
  <si>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</si>
  <si>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</si>
  <si>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</si>
  <si>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</si>
  <si>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</si>
  <si>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</si>
  <si>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</si>
  <si>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</si>
  <si>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</si>
  <si>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</si>
  <si>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</si>
  <si>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</si>
  <si>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</si>
  <si>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</si>
  <si>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</si>
  <si>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</si>
  <si>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</si>
  <si>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</si>
  <si>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</si>
  <si>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</si>
  <si>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</si>
  <si>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</si>
  <si>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</si>
  <si>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</si>
  <si>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</si>
  <si>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</si>
  <si>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</si>
  <si>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</si>
  <si>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</si>
  <si>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</si>
  <si>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</si>
  <si>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</si>
  <si>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</si>
  <si>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</si>
  <si>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</si>
  <si>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</si>
  <si>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</si>
  <si>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</si>
  <si>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</si>
  <si>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</si>
  <si>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</si>
  <si>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</si>
  <si>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</si>
  <si>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</si>
  <si>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</si>
  <si>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</si>
  <si>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</si>
  <si>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</si>
  <si>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</si>
  <si>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</si>
  <si>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</si>
  <si>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</si>
  <si>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</si>
  <si>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</si>
  <si>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</si>
  <si>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</si>
  <si>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</si>
  <si>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</si>
  <si>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</si>
  <si>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</si>
  <si>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</si>
  <si>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</si>
  <si>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</si>
  <si>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</si>
  <si>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</si>
  <si>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</si>
  <si>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</si>
  <si>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</si>
  <si>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</si>
  <si>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</si>
  <si>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</si>
  <si>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</si>
  <si>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</si>
  <si>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</si>
  <si>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</si>
  <si>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</si>
  <si>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</si>
  <si>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</si>
  <si>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</si>
  <si>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</si>
  <si>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</si>
  <si>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</si>
  <si>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</si>
  <si>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</si>
  <si>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</si>
  <si>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</si>
  <si>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</si>
  <si>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</si>
  <si>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</si>
  <si>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</si>
  <si>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</si>
  <si>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</si>
  <si>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</si>
  <si>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</si>
  <si>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</si>
  <si>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</si>
  <si>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</si>
  <si>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</si>
  <si>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</si>
  <si>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</si>
  <si>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</si>
  <si>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</si>
  <si>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</si>
  <si>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</si>
  <si>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</si>
  <si>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</si>
  <si>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</si>
  <si>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</si>
  <si>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</si>
  <si>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</si>
  <si>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</si>
  <si>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</si>
  <si>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</si>
  <si>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</si>
  <si>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</si>
  <si>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</si>
  <si>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</si>
  <si>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</si>
  <si>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</si>
  <si>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</si>
  <si>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</si>
  <si>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</si>
  <si>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</si>
  <si>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</si>
  <si>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</si>
  <si>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</si>
  <si>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</si>
  <si>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</si>
  <si>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</si>
  <si>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</si>
  <si>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</si>
  <si>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</si>
  <si>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</si>
  <si>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</si>
  <si>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</si>
  <si>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</si>
  <si>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</si>
  <si>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</si>
  <si>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</si>
  <si>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</si>
  <si>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</si>
  <si>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</si>
  <si>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</si>
  <si>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</si>
  <si>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</si>
  <si>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</si>
  <si>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</si>
  <si>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</si>
  <si>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</si>
  <si>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</si>
  <si>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</si>
  <si>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</si>
  <si>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</si>
  <si>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</si>
  <si>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</si>
  <si>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</si>
  <si>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</si>
  <si>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</si>
  <si>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</si>
  <si>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</si>
  <si>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</si>
  <si>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</si>
  <si>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</si>
  <si>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</si>
  <si>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</si>
  <si>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</si>
  <si>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</si>
  <si>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</si>
  <si>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</si>
  <si>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</si>
  <si>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</si>
  <si>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</si>
  <si>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</si>
  <si>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</si>
  <si>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</si>
  <si>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</si>
  <si>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</si>
  <si>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</si>
  <si>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</si>
  <si>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</si>
  <si>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</si>
  <si>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</si>
  <si>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</si>
  <si>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</si>
  <si>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</si>
  <si>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</si>
  <si>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</si>
  <si>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</si>
  <si>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</si>
  <si>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</si>
  <si>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</si>
  <si>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</si>
  <si>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010125</t>
  </si>
  <si>
    <t>601055453</t>
  </si>
  <si>
    <t>Prenájom nebytových priestorov - sklad</t>
  </si>
  <si>
    <t>36038351</t>
  </si>
  <si>
    <t>Lesy SR</t>
  </si>
  <si>
    <t>010225</t>
  </si>
  <si>
    <t>601056020</t>
  </si>
  <si>
    <t>020225</t>
  </si>
  <si>
    <t>1661</t>
  </si>
  <si>
    <t>Členský poplatok na rok 2025 do medzinárodnej organizácie ITF</t>
  </si>
  <si>
    <t>451435250</t>
  </si>
  <si>
    <t>040225</t>
  </si>
  <si>
    <t>282025</t>
  </si>
  <si>
    <t>7123094048</t>
  </si>
  <si>
    <t>AETF</t>
  </si>
  <si>
    <t>International Taekwondo federation</t>
  </si>
  <si>
    <t>050225</t>
  </si>
  <si>
    <t>190225</t>
  </si>
  <si>
    <t>Členský poplatok do Európskej federácie AETF</t>
  </si>
  <si>
    <t>Ubytovanie reprezentantov počas ME v Sarajeve, 23.-27.4.2025, 14 osôb</t>
  </si>
  <si>
    <t>4203393650004</t>
  </si>
  <si>
    <t>PRO-TEK DOO, Sarajevo</t>
  </si>
  <si>
    <t>060225</t>
  </si>
  <si>
    <t>250174</t>
  </si>
  <si>
    <t>Ubytovanie reprezentantiek, 21.-23.02.2025, 2 osoby počas sústredenie v Prešove, príprava na ME Sarajevo</t>
  </si>
  <si>
    <t>31692923</t>
  </si>
  <si>
    <t>Lineas,s.r.o.</t>
  </si>
  <si>
    <t>010325</t>
  </si>
  <si>
    <t>6010056923</t>
  </si>
  <si>
    <t>030325</t>
  </si>
  <si>
    <t>250083</t>
  </si>
  <si>
    <t>Poháre, medajle a diplomy na 1. kolo Ligy SR, 22.03.2025, Veľký Šariš</t>
  </si>
  <si>
    <t>54135621</t>
  </si>
  <si>
    <t>Reksport, s.r.o.</t>
  </si>
  <si>
    <t>040325</t>
  </si>
  <si>
    <t>112025</t>
  </si>
  <si>
    <t>Prenájom telocvične počas 1.kola Ligy SR vo Veľkom Šariši 22.03.2025</t>
  </si>
  <si>
    <t>37876686</t>
  </si>
  <si>
    <t>ZŠ Veľký Šariš</t>
  </si>
  <si>
    <t>020425</t>
  </si>
  <si>
    <t>601057381</t>
  </si>
  <si>
    <t>030425</t>
  </si>
  <si>
    <t>102025</t>
  </si>
  <si>
    <t>Členský poplatok na rok 2025 do Asociácie neuznaných športov SR</t>
  </si>
  <si>
    <t>56252510</t>
  </si>
  <si>
    <t>ANŠ SR</t>
  </si>
  <si>
    <t>040425</t>
  </si>
  <si>
    <t>6803955746</t>
  </si>
  <si>
    <t>00151700</t>
  </si>
  <si>
    <t>Allianz, slovenská poisťovňa</t>
  </si>
  <si>
    <t>050425</t>
  </si>
  <si>
    <t>6803955860</t>
  </si>
  <si>
    <t>060425</t>
  </si>
  <si>
    <t>6803955738</t>
  </si>
  <si>
    <t>Turistické poistenie reprezentácie od 23.-28.04.2025 počas ME v Sarajeve, 2 osoby</t>
  </si>
  <si>
    <t>090425</t>
  </si>
  <si>
    <t>1525</t>
  </si>
  <si>
    <t>Štartovné na ME v Sarajeve, 23.-27.04.2025, 10 osôb</t>
  </si>
  <si>
    <t>Športové poistenie reprezentácie od 24.-27.04.2025 počas ME v Sarajeve, 10 osôb</t>
  </si>
  <si>
    <t>Turistické poistenie reprezentácie od 23.-28.04.2025 počas ME v Sarajeve, 10 osôb</t>
  </si>
  <si>
    <t>100425</t>
  </si>
  <si>
    <t>250135</t>
  </si>
  <si>
    <t>Tlač brožúriek A4, 45 ks, prezentácie medzinárodného kurzu IIC v Trnave</t>
  </si>
  <si>
    <t>010525</t>
  </si>
  <si>
    <t>601057797</t>
  </si>
  <si>
    <t>030525</t>
  </si>
  <si>
    <t>250178</t>
  </si>
  <si>
    <t>Medajle a poháre na .kolo Ligy SR v Horných Orešanoch, 24.5.2025</t>
  </si>
  <si>
    <t>040525</t>
  </si>
  <si>
    <t>20250316</t>
  </si>
  <si>
    <t>Diplomy 400ks na 2. kolo Ligy SR Horné Orešany. 24.5.2025</t>
  </si>
  <si>
    <t>37036106</t>
  </si>
  <si>
    <t>Progres reklama</t>
  </si>
  <si>
    <t>050525</t>
  </si>
  <si>
    <t>2025038</t>
  </si>
  <si>
    <t>Zdravotná služba na 2.kolo Ligy SR Horné Orešany, 24.5.2025</t>
  </si>
  <si>
    <t>42357985</t>
  </si>
  <si>
    <t>Rescue zdravotná služba</t>
  </si>
  <si>
    <t>010625</t>
  </si>
  <si>
    <t>601058282</t>
  </si>
  <si>
    <t>020625</t>
  </si>
  <si>
    <t>06062025</t>
  </si>
  <si>
    <t>Prenájom telocvične na 2.kolo Ligy SR Horné Orešany, 24.5.2025</t>
  </si>
  <si>
    <t>36090387</t>
  </si>
  <si>
    <t>Základná škola Horné Oeršany</t>
  </si>
  <si>
    <t>030625</t>
  </si>
  <si>
    <t>30833</t>
  </si>
  <si>
    <t>Nákup toneru do tlačiarne</t>
  </si>
  <si>
    <t>44534094</t>
  </si>
  <si>
    <t>MaxGallery Slovakia,s.r.o.</t>
  </si>
  <si>
    <t>040625</t>
  </si>
  <si>
    <t>2402500380</t>
  </si>
  <si>
    <t>Nákup MacBook pre účely zväzu</t>
  </si>
  <si>
    <t>35796111</t>
  </si>
  <si>
    <t>WESTech,s.r.o.</t>
  </si>
  <si>
    <t>050625</t>
  </si>
  <si>
    <t>202502</t>
  </si>
  <si>
    <t>Vypracovanie účtovnej závierky za rok 2024</t>
  </si>
  <si>
    <t>45992754</t>
  </si>
  <si>
    <t>BRIMON</t>
  </si>
  <si>
    <t>070625</t>
  </si>
  <si>
    <t>0017692</t>
  </si>
  <si>
    <t>International Taekwon - Do Federation</t>
  </si>
  <si>
    <t>inštruktorské plakety od ITF medzinárodnej federácie na rok 2025, 17 ks</t>
  </si>
  <si>
    <t>080625</t>
  </si>
  <si>
    <t>Odmeny za medajlové umiestnenie na ME v Sarajeve, 23.-27.04.2025, Karolína Lenhardtová</t>
  </si>
  <si>
    <t>55930611</t>
  </si>
  <si>
    <t>Ministerstvo športu a cestovného ruchu SR</t>
  </si>
  <si>
    <t>090625</t>
  </si>
  <si>
    <t>Odmeny za medajlové umiestnenie na ME v Sarajeve, 23.-27.04.2025, Natália Korytárová</t>
  </si>
  <si>
    <t>100625</t>
  </si>
  <si>
    <t>Odmeny za medajlové umiestnenie na ME v Sarajeve, 23.-27.04.2025, Veronika Juhosová</t>
  </si>
  <si>
    <t>110625</t>
  </si>
  <si>
    <t>Odmeny za medajlové umiestnenie na ME v Sarajeve, 23.-27.04.2025, Marianna Vrabcová</t>
  </si>
  <si>
    <t>120625</t>
  </si>
  <si>
    <t>Odmeny za medajlové umiestnenie na ME v Sarajeve, 23.-27.04.2025, Romana Gállová</t>
  </si>
  <si>
    <t>010725</t>
  </si>
  <si>
    <t>601058698</t>
  </si>
  <si>
    <t>020725</t>
  </si>
  <si>
    <t>20250031</t>
  </si>
  <si>
    <t>51185598</t>
  </si>
  <si>
    <t>LT Transport s.r.o.</t>
  </si>
  <si>
    <t>Prevoz treningových pomocok dodávkov zo Smolenic do Galanty a spät na sustredenie talentovanej mladeze, 30.6.-5.7.2025</t>
  </si>
  <si>
    <t>030725</t>
  </si>
  <si>
    <t>20251093</t>
  </si>
  <si>
    <t>Obedy a večere pocas sustredenia talentovanej mladeze v Galante, 30 osôb</t>
  </si>
  <si>
    <t>44928165</t>
  </si>
  <si>
    <t>Food express,s.r.o.</t>
  </si>
  <si>
    <t>040725</t>
  </si>
  <si>
    <t>25622045</t>
  </si>
  <si>
    <t>Ubytovanie pocas sustredenia v Galante, 30.6.-5.7.2025, 30 osôb v Penzione Viktoria</t>
  </si>
  <si>
    <t>31446183</t>
  </si>
  <si>
    <t>GASTROCENTRUM, spol.s.r.o.</t>
  </si>
  <si>
    <t>060725</t>
  </si>
  <si>
    <t>101632025</t>
  </si>
  <si>
    <t>4718302</t>
  </si>
  <si>
    <t>Booking.com</t>
  </si>
  <si>
    <t>Ubytovanie pocas MS v Poreci, Chorvatsko, hotel Materada Plava Laguna, 17 osôb, 6.-12.10.2025</t>
  </si>
  <si>
    <t>010825</t>
  </si>
  <si>
    <t>601059088</t>
  </si>
  <si>
    <t>020825</t>
  </si>
  <si>
    <t>1082025</t>
  </si>
  <si>
    <t>Úcast 2 reprezentantov na sustredeni v Polsku zamerany na sportovy boj, 23.-31.8.2025</t>
  </si>
  <si>
    <t>6423184269</t>
  </si>
  <si>
    <t>Rybnickie centrum sportow walki</t>
  </si>
  <si>
    <t>030825</t>
  </si>
  <si>
    <t>250185</t>
  </si>
  <si>
    <t>Sustredenie talentovanej mladeze a sirsej reprezentacie vo Vysnych Ruzbachoch, 9.-16.08.2025, 53 osôb</t>
  </si>
  <si>
    <t>30616115</t>
  </si>
  <si>
    <t>Jan Budzák Vysne Ruzbachy 127</t>
  </si>
  <si>
    <t>060825</t>
  </si>
  <si>
    <t>3625082211</t>
  </si>
  <si>
    <t>Webhosting pre domenu SZTKD-ITF.SK</t>
  </si>
  <si>
    <t>26043319</t>
  </si>
  <si>
    <t>INTERNET CZ,a.s.</t>
  </si>
  <si>
    <t>010925</t>
  </si>
  <si>
    <t>601059474</t>
  </si>
  <si>
    <t>020925</t>
  </si>
  <si>
    <t>250004</t>
  </si>
  <si>
    <t>Stravovanie obedy a večere pocas reprezentacneho sustredenia v ramci pripravy na MS v Poreci, Bratislava 12.-14.09.2025, 12 osôb</t>
  </si>
  <si>
    <t>35859661</t>
  </si>
  <si>
    <t>SIPOREX,spol.s.r.o.</t>
  </si>
  <si>
    <t>030925</t>
  </si>
  <si>
    <t>0013</t>
  </si>
  <si>
    <t>56068221</t>
  </si>
  <si>
    <t>Ossia s.r.o.</t>
  </si>
  <si>
    <t>Ubytovanie pocas sustredenia reprezentacie v Bratislave, Hotel Viktor, 12.-14.9.2025, 12 osôb</t>
  </si>
  <si>
    <t>050925</t>
  </si>
  <si>
    <t>2025040</t>
  </si>
  <si>
    <t>Štartovné na MS v Poreci, 6.-12.10.2025, 17 osôb</t>
  </si>
  <si>
    <t>0870007</t>
  </si>
  <si>
    <t>Hrvatski ITF Taekwondo savez</t>
  </si>
  <si>
    <t>070925</t>
  </si>
  <si>
    <t>20250636</t>
  </si>
  <si>
    <t>Vyroba brozurok A4, 70 ks, vyroba roll-up 2 ks - prezentacny material k medzinarodnemu instruktorskemu kurzu v Trnave</t>
  </si>
  <si>
    <t>080925</t>
  </si>
  <si>
    <t>250376</t>
  </si>
  <si>
    <t>Medajle, pohare a diplomy na 3.kolo Ligy SR v Presove, 27.09.2025</t>
  </si>
  <si>
    <t>090925</t>
  </si>
  <si>
    <t>25015</t>
  </si>
  <si>
    <t>Zdravotna suzba pocas 3. kola Ligy SR v Presove, 27.09.2025</t>
  </si>
  <si>
    <t>52977552</t>
  </si>
  <si>
    <t>SEMCARE Slovakia spol.s.r.o.</t>
  </si>
  <si>
    <t>011025</t>
  </si>
  <si>
    <t>601059918</t>
  </si>
  <si>
    <t>021025</t>
  </si>
  <si>
    <t>20250182</t>
  </si>
  <si>
    <t>Administrácia domeny a hostingu SZTDK ITF</t>
  </si>
  <si>
    <t>50209621</t>
  </si>
  <si>
    <t>Didesign s.r.o.</t>
  </si>
  <si>
    <t>031025</t>
  </si>
  <si>
    <t>250905</t>
  </si>
  <si>
    <t>Ubytovanie 2 reprezentantov pocas reprezentacneho sustredenia v Presove, 2.-6.10.2025, priprava na MS</t>
  </si>
  <si>
    <t>041025</t>
  </si>
  <si>
    <t>6804653647</t>
  </si>
  <si>
    <t>Turisticke poistenie reprezentacnych trenerov pocas MS v Poreci,6.-12.10.2025, 3 osoby</t>
  </si>
  <si>
    <t>051025</t>
  </si>
  <si>
    <t>6804653688</t>
  </si>
  <si>
    <t>061025</t>
  </si>
  <si>
    <t>6804653670</t>
  </si>
  <si>
    <t>Sportove poistenie reprezentantov pocas MS v Poreci,8.-12.10.2025, 8 osôb</t>
  </si>
  <si>
    <t>Turisticke poistenie reprezentantov pocas MS v Poreci,6.-7.10.2025, 8 osôb</t>
  </si>
  <si>
    <t>071025</t>
  </si>
  <si>
    <t>250121</t>
  </si>
  <si>
    <t>Zalohova platba za ubytovanie pre 7 osôb, technicka komisia 6 osôb a prezident ITF pocas medzinarodneho kurzu IIC v Trnave, 14.-16.11.2025</t>
  </si>
  <si>
    <t>47504714</t>
  </si>
  <si>
    <t>HI Kongres Holte Trnava s.r.o.</t>
  </si>
  <si>
    <t>081025</t>
  </si>
  <si>
    <t>25800137</t>
  </si>
  <si>
    <t>Prenajom 8miestneho vozidla na MS v Poreci, 6.-12.10.2025</t>
  </si>
  <si>
    <t>53297857</t>
  </si>
  <si>
    <t>Best Rent Slovakia s.r.o.</t>
  </si>
  <si>
    <t>091025</t>
  </si>
  <si>
    <t>25800136</t>
  </si>
  <si>
    <t>Prenajom 9miestneho vozidla na MS v Poreci, 6.-12.10.2025</t>
  </si>
  <si>
    <t>111025</t>
  </si>
  <si>
    <t>202500232</t>
  </si>
  <si>
    <t>Energie pocas prenajmu haly v Presove, 27.09.2025, 3. kolo Ligy SR</t>
  </si>
  <si>
    <t>37877208</t>
  </si>
  <si>
    <t>Základna škola Važecká Prešov</t>
  </si>
  <si>
    <t>011125</t>
  </si>
  <si>
    <t>601060310</t>
  </si>
  <si>
    <t>021125</t>
  </si>
  <si>
    <t>511250214</t>
  </si>
  <si>
    <t>Prenájom mestskej športovej haly Trnava pre medzinárodne skolenie trenerov kurz IIC, 14.-16.11.2025</t>
  </si>
  <si>
    <t>53041984</t>
  </si>
  <si>
    <t>Sprava majetku mesta Trnava</t>
  </si>
  <si>
    <t>031125</t>
  </si>
  <si>
    <t>2025034</t>
  </si>
  <si>
    <t>Prenájom 9miestneho vozidla pocas medzinrodneho trenerskeho kurzu IIC v Trnave, 11.-16.2025</t>
  </si>
  <si>
    <t>56249438</t>
  </si>
  <si>
    <t>Imani s.r.o.</t>
  </si>
  <si>
    <t>071125</t>
  </si>
  <si>
    <t>20250766</t>
  </si>
  <si>
    <t>Banner 6x1m a roll-up 2 ks, na medzinardny trenersky kurz IIC Trnava</t>
  </si>
  <si>
    <t>081125</t>
  </si>
  <si>
    <t>20250189</t>
  </si>
  <si>
    <t>Doplatok za ubytovanie pre 7 osôb, technicka komisia 6 osôb a prezident ITF pocas medzinarodneho kurzu IIC v Trnave, 14.-16.11.2025</t>
  </si>
  <si>
    <t>091125</t>
  </si>
  <si>
    <t>2025036</t>
  </si>
  <si>
    <t>101125</t>
  </si>
  <si>
    <t>250101389</t>
  </si>
  <si>
    <t>Prenajom 9miestneho auta pre sustredenie talentovanej mladeze na Orave, 28.-30.11.2025</t>
  </si>
  <si>
    <t>Ubytovanie talentovanej mladeze pocas sustredenia na Orave, 28.-30.11.2025, 40 osôb</t>
  </si>
  <si>
    <t>31431127</t>
  </si>
  <si>
    <t>Hotel Altis Rezort s.r.o.</t>
  </si>
  <si>
    <t>011225</t>
  </si>
  <si>
    <t>601060744</t>
  </si>
  <si>
    <t>021225</t>
  </si>
  <si>
    <t>250476</t>
  </si>
  <si>
    <t>Medajle a diplomy na MSR v Bratislave, 13.12.2025</t>
  </si>
  <si>
    <t>031225</t>
  </si>
  <si>
    <t>0927</t>
  </si>
  <si>
    <t>Nákup tričiek pre talentovanú mládež a širšiu  reprezentáciu, 41 ks</t>
  </si>
  <si>
    <t>205682613</t>
  </si>
  <si>
    <t>Mightyfist Europe</t>
  </si>
  <si>
    <t>051225</t>
  </si>
  <si>
    <t>20250852</t>
  </si>
  <si>
    <t>Certifikáty za technicke skusky 125 ks clenov SZTKD ITF</t>
  </si>
  <si>
    <t>061225</t>
  </si>
  <si>
    <t>2025142</t>
  </si>
  <si>
    <t>Zdravotná sluzba pocas MSR v Bratislave, 13.12.2025</t>
  </si>
  <si>
    <t>071225</t>
  </si>
  <si>
    <t>0928</t>
  </si>
  <si>
    <t>Sútazne oblecenie dobok pre reprezentaciu, 19 ks</t>
  </si>
  <si>
    <t>121025</t>
  </si>
  <si>
    <t>202500233</t>
  </si>
  <si>
    <t>Prenajom haly v Presove, 27.09.2025, 3. kolo Ligy 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</si>
</sst>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78" val="17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Slovenský zväz Taekwon-Do ITF, Trnavská 18, Smolenice, 919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v>46105</v>
      </c>
      <c r="N6" s="137" t="str">
        <f t="shared" si="0"/>
        <v>f - plnenie úloh verejného záujmu v športe</v>
      </c>
      <c r="O6" s="137" t="s">
        <v>349</v>
      </c>
      <c r="P6" s="137" t="str">
        <f>Spolu!B22</f>
        <v>plnenie úloh verejného záujmu v športe</v>
      </c>
    </row>
    <row r="7" spans="1:16" x14ac:dyDescent="0.25">
      <c r="C7" s="138" t="s">
        <v>1257</v>
      </c>
      <c r="E7" s="140" t="s">
        <v>1258</v>
      </c>
      <c r="F7" s="150">
        <v>1686.34</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t="s">
        <v>2017</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1289</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46105</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24.03.2026 sme poukázali Ministerstvu cestovného ruchu a športu Slovenskej republiky nevyčerpané finančné prostriedky v sume 1 686,34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t="s">
        <v>2997</v>
      </c>
      <c r="C15" s="386"/>
      <c r="F15" s="388"/>
      <c r="N15" s="137" t="str">
        <f t="shared" si="0"/>
        <v xml:space="preserve">o - </v>
      </c>
      <c r="O15" s="137" t="s">
        <v>365</v>
      </c>
    </row>
    <row r="16" spans="1:16" x14ac:dyDescent="0.25">
      <c r="A16" s="139" t="s">
        <v>1270</v>
      </c>
      <c r="B16" s="142" t="str">
        <f>F8</f>
        <v>SK27 1100 0000 0026 2903 9227</v>
      </c>
      <c r="C16" s="137"/>
      <c r="F16" s="388"/>
      <c r="N16" s="137" t="str">
        <f t="shared" si="0"/>
        <v xml:space="preserve">p - </v>
      </c>
      <c r="O16" s="137" t="s">
        <v>366</v>
      </c>
    </row>
    <row r="17" spans="1:16" ht="32.15" customHeight="1" x14ac:dyDescent="0.25">
      <c r="A17" s="139" t="s">
        <v>1273</v>
      </c>
      <c r="B17" s="142" t="str">
        <f>F9</f>
        <v>SK62 8180 0000 0070 0069 4120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37938941</v>
      </c>
      <c r="F19" s="145" t="s">
        <v>1271</v>
      </c>
      <c r="G19" s="207"/>
      <c r="H19" s="146"/>
      <c r="N19" s="137" t="str">
        <f t="shared" si="0"/>
        <v xml:space="preserve"> - </v>
      </c>
    </row>
    <row r="20" spans="1:16" x14ac:dyDescent="0.25">
      <c r="A20" s="139" t="s">
        <v>392</v>
      </c>
      <c r="B20" s="143">
        <f>F6</f>
        <v>46105</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8" priority="2" stopIfTrue="1">
      <formula>$A78&lt;&gt;""</formula>
    </cfRule>
  </conditionalFormatting>
  <conditionalFormatting sqref="A8:I76 I78">
    <cfRule type="expression" dxfId="107" priority="7" stopIfTrue="1">
      <formula>$A8&lt;&gt;""</formula>
    </cfRule>
  </conditionalFormatting>
  <conditionalFormatting sqref="B78:H2888">
    <cfRule type="expression" dxfId="106" priority="3" stopIfTrue="1">
      <formula>$A78&lt;&gt;""</formula>
    </cfRule>
  </conditionalFormatting>
  <conditionalFormatting sqref="D2886:D2913">
    <cfRule type="expression" dxfId="105"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2" sqref="C12"/>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Slovenský zväz Taekwon-Do ITF</v>
      </c>
      <c r="C3" s="338"/>
      <c r="D3" s="338"/>
      <c r="G3" s="252">
        <v>45747</v>
      </c>
    </row>
    <row r="4" spans="1:7" ht="14" x14ac:dyDescent="0.3">
      <c r="A4" s="30" t="s">
        <v>313</v>
      </c>
      <c r="B4" s="29" t="str">
        <f>RIGHT("0000"&amp;INDEX(Adr!A:A,Doklady!B102+1),8)</f>
        <v>37938941</v>
      </c>
      <c r="G4" s="252">
        <v>45777</v>
      </c>
    </row>
    <row r="5" spans="1:7" ht="14" x14ac:dyDescent="0.3">
      <c r="A5" s="30" t="s">
        <v>314</v>
      </c>
      <c r="B5" s="29" t="str">
        <f>INDEX(Adr!D:D,Doklady!B102+1)&amp;", "&amp;INDEX(Adr!E:E,Doklady!B102+1)</f>
        <v>Trnavská 18, Smolenice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6" zoomScaleNormal="100" workbookViewId="0">
      <selection sqref="A1:I54"/>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Slovenský zväz Taekwon-Do ITF</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37938941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Trnavská 18, Smolenice, 919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68600</v>
      </c>
      <c r="D12" s="126">
        <f>C12-E12</f>
        <v>66913.660000000018</v>
      </c>
      <c r="E12" s="357">
        <f>SUMIF(K:K,A12,I:I)</f>
        <v>1686.339999999982</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68600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68600</v>
      </c>
      <c r="D53" s="73">
        <f>IF(A53&lt;&gt;"",Doklady!I1-Doklady!J1,"")</f>
        <v>66913.660000000018</v>
      </c>
      <c r="E53" s="73">
        <f>IF(A53&lt;&gt;"",MIN(D53,C53)*Doklady!C1/(1-Doklady!C1),"")</f>
        <v>0</v>
      </c>
      <c r="F53" s="71">
        <f>IF(A53&lt;&gt;"",Doklady!J1,"")</f>
        <v>0</v>
      </c>
      <c r="G53" s="73">
        <f>+IFERROR(HLOOKUP(IF(RIGHT(B53,15)="bežné transfery",LEFT(B53,LEN(B53)-18),0),$J$40:$K$42,3,0),MIN(C53,D53))</f>
        <v>66913.660000000018</v>
      </c>
      <c r="H53" s="71"/>
      <c r="I53" s="73">
        <f>IF(A53&lt;&gt;"",MAX(IF(G53&lt;C53,C53-G53,0)+IF(F53&lt;E53,E53-F53,0),0),0)</f>
        <v>1686.339999999982</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68600</v>
      </c>
      <c r="D130" s="228">
        <f t="shared" ref="D130:I130" si="9">SUM(D53:D129)</f>
        <v>66913.660000000018</v>
      </c>
      <c r="E130" s="228">
        <f t="shared" si="9"/>
        <v>0</v>
      </c>
      <c r="F130" s="228">
        <f t="shared" si="9"/>
        <v>0</v>
      </c>
      <c r="G130" s="228">
        <f t="shared" si="9"/>
        <v>66913.660000000018</v>
      </c>
      <c r="H130" s="228">
        <f t="shared" si="9"/>
        <v>0</v>
      </c>
      <c r="I130" s="228">
        <f t="shared" si="9"/>
        <v>1686.339999999982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A101" sqref="A101:J17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g - rozvoj športov, ktoré nie sú uznanými podľa zákona č. 440/2015 Z. z.</v>
      </c>
      <c r="B1" s="232" t="str">
        <f>INDEX(Adr!A:A,B102+1)</f>
        <v>37938941</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66913.660000000018</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410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178</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2997</v>
      </c>
      <c r="B107" s="14" t="s">
        <v>2998</v>
      </c>
      <c r="C107" s="14" t="s">
        <v>2999</v>
      </c>
      <c r="D107" s="16">
        <v>45677</v>
      </c>
      <c r="E107" s="16">
        <v>45833</v>
      </c>
      <c r="F107" s="14" t="s">
        <v>3000</v>
      </c>
      <c r="G107" s="14" t="s">
        <v>3001</v>
      </c>
      <c r="H107" s="14" t="s">
        <v>3002</v>
      </c>
      <c r="I107" s="15">
        <v>33.15</v>
      </c>
      <c r="J107" s="77">
        <v>4</v>
      </c>
      <c r="K107" s="92"/>
    </row>
    <row r="108" spans="1:25" ht="20" x14ac:dyDescent="0.25">
      <c r="A108" s="14" t="s">
        <v>2997</v>
      </c>
      <c r="B108" s="14" t="s">
        <v>3003</v>
      </c>
      <c r="C108" s="14" t="s">
        <v>3004</v>
      </c>
      <c r="D108" s="16">
        <v>45701</v>
      </c>
      <c r="E108" s="16">
        <v>45833</v>
      </c>
      <c r="F108" s="14" t="s">
        <v>3000</v>
      </c>
      <c r="G108" s="14" t="s">
        <v>3001</v>
      </c>
      <c r="H108" s="14" t="s">
        <v>3002</v>
      </c>
      <c r="I108" s="15">
        <v>34.08</v>
      </c>
      <c r="J108" s="77">
        <v>4</v>
      </c>
      <c r="K108" s="92"/>
    </row>
    <row r="109" spans="1:25" ht="20" x14ac:dyDescent="0.25">
      <c r="A109" s="14" t="s">
        <v>2997</v>
      </c>
      <c r="B109" s="14" t="s">
        <v>3005</v>
      </c>
      <c r="C109" s="14" t="s">
        <v>3006</v>
      </c>
      <c r="D109" s="16">
        <v>45723</v>
      </c>
      <c r="E109" s="16">
        <v>45833</v>
      </c>
      <c r="F109" s="14" t="s">
        <v>3007</v>
      </c>
      <c r="G109" s="14" t="s">
        <v>3008</v>
      </c>
      <c r="H109" s="14" t="s">
        <v>3013</v>
      </c>
      <c r="I109" s="15">
        <v>284.58</v>
      </c>
      <c r="J109" s="77">
        <v>10</v>
      </c>
      <c r="K109" s="92"/>
    </row>
    <row r="110" spans="1:25" ht="20" x14ac:dyDescent="0.25">
      <c r="A110" s="14" t="s">
        <v>2997</v>
      </c>
      <c r="B110" s="14" t="s">
        <v>3009</v>
      </c>
      <c r="C110" s="14" t="s">
        <v>3010</v>
      </c>
      <c r="D110" s="16">
        <v>45716</v>
      </c>
      <c r="E110" s="16">
        <v>45833</v>
      </c>
      <c r="F110" s="14" t="s">
        <v>3016</v>
      </c>
      <c r="G110" s="14" t="s">
        <v>3011</v>
      </c>
      <c r="H110" s="14" t="s">
        <v>3012</v>
      </c>
      <c r="I110" s="15">
        <v>305</v>
      </c>
      <c r="J110" s="77">
        <v>10</v>
      </c>
      <c r="K110" s="92"/>
    </row>
    <row r="111" spans="1:25" ht="20" x14ac:dyDescent="0.25">
      <c r="A111" s="14" t="s">
        <v>2997</v>
      </c>
      <c r="B111" s="14" t="s">
        <v>3014</v>
      </c>
      <c r="C111" s="14" t="s">
        <v>3015</v>
      </c>
      <c r="D111" s="16">
        <v>45707</v>
      </c>
      <c r="E111" s="16">
        <v>45833</v>
      </c>
      <c r="F111" s="14" t="s">
        <v>3017</v>
      </c>
      <c r="G111" s="14" t="s">
        <v>3018</v>
      </c>
      <c r="H111" s="14" t="s">
        <v>3019</v>
      </c>
      <c r="I111" s="15">
        <v>3805.11</v>
      </c>
      <c r="J111" s="77">
        <v>3</v>
      </c>
      <c r="K111" s="92"/>
    </row>
    <row r="112" spans="1:25" ht="30" x14ac:dyDescent="0.25">
      <c r="A112" s="14" t="s">
        <v>2997</v>
      </c>
      <c r="B112" s="14" t="s">
        <v>3020</v>
      </c>
      <c r="C112" s="14" t="s">
        <v>3021</v>
      </c>
      <c r="D112" s="16">
        <v>45715</v>
      </c>
      <c r="E112" s="16">
        <v>45833</v>
      </c>
      <c r="F112" s="14" t="s">
        <v>3022</v>
      </c>
      <c r="G112" s="14" t="s">
        <v>3023</v>
      </c>
      <c r="H112" s="14" t="s">
        <v>3024</v>
      </c>
      <c r="I112" s="15">
        <v>256</v>
      </c>
      <c r="J112" s="77">
        <v>3</v>
      </c>
      <c r="K112" s="92"/>
    </row>
    <row r="113" spans="1:11" ht="20" x14ac:dyDescent="0.25">
      <c r="A113" s="14" t="s">
        <v>2997</v>
      </c>
      <c r="B113" s="14" t="s">
        <v>3025</v>
      </c>
      <c r="C113" s="14" t="s">
        <v>3026</v>
      </c>
      <c r="D113" s="16">
        <v>45728</v>
      </c>
      <c r="E113" s="16">
        <v>45833</v>
      </c>
      <c r="F113" s="14" t="s">
        <v>3000</v>
      </c>
      <c r="G113" s="14" t="s">
        <v>3001</v>
      </c>
      <c r="H113" s="14" t="s">
        <v>3002</v>
      </c>
      <c r="I113" s="15">
        <v>34.08</v>
      </c>
      <c r="J113" s="77">
        <v>4</v>
      </c>
      <c r="K113" s="92"/>
    </row>
    <row r="114" spans="1:11" ht="20" x14ac:dyDescent="0.25">
      <c r="A114" s="14" t="s">
        <v>2997</v>
      </c>
      <c r="B114" s="14" t="s">
        <v>3027</v>
      </c>
      <c r="C114" s="14" t="s">
        <v>3028</v>
      </c>
      <c r="D114" s="16">
        <v>45735</v>
      </c>
      <c r="E114" s="16">
        <v>45833</v>
      </c>
      <c r="F114" s="14" t="s">
        <v>3029</v>
      </c>
      <c r="G114" s="14" t="s">
        <v>3030</v>
      </c>
      <c r="H114" s="14" t="s">
        <v>3031</v>
      </c>
      <c r="I114" s="15">
        <v>782.72</v>
      </c>
      <c r="J114" s="77">
        <v>5</v>
      </c>
      <c r="K114" s="92"/>
    </row>
    <row r="115" spans="1:11" ht="20" x14ac:dyDescent="0.25">
      <c r="A115" s="14" t="s">
        <v>2997</v>
      </c>
      <c r="B115" s="14" t="s">
        <v>3032</v>
      </c>
      <c r="C115" s="14" t="s">
        <v>3033</v>
      </c>
      <c r="D115" s="16">
        <v>45748</v>
      </c>
      <c r="E115" s="16">
        <v>45833</v>
      </c>
      <c r="F115" s="14" t="s">
        <v>3034</v>
      </c>
      <c r="G115" s="14" t="s">
        <v>3035</v>
      </c>
      <c r="H115" s="14" t="s">
        <v>3036</v>
      </c>
      <c r="I115" s="15">
        <v>192</v>
      </c>
      <c r="J115" s="77">
        <v>5</v>
      </c>
      <c r="K115" s="92"/>
    </row>
    <row r="116" spans="1:11" ht="20" x14ac:dyDescent="0.25">
      <c r="A116" s="14" t="s">
        <v>2997</v>
      </c>
      <c r="B116" s="14" t="s">
        <v>3037</v>
      </c>
      <c r="C116" s="14" t="s">
        <v>3038</v>
      </c>
      <c r="D116" s="16">
        <v>45769</v>
      </c>
      <c r="E116" s="16">
        <v>45833</v>
      </c>
      <c r="F116" s="14" t="s">
        <v>3000</v>
      </c>
      <c r="G116" s="14" t="s">
        <v>3001</v>
      </c>
      <c r="H116" s="14" t="s">
        <v>3002</v>
      </c>
      <c r="I116" s="15">
        <v>34.08</v>
      </c>
      <c r="J116" s="77">
        <v>4</v>
      </c>
      <c r="K116" s="92"/>
    </row>
    <row r="117" spans="1:11" ht="20" x14ac:dyDescent="0.25">
      <c r="A117" s="14" t="s">
        <v>2997</v>
      </c>
      <c r="B117" s="14" t="s">
        <v>3039</v>
      </c>
      <c r="C117" s="14" t="s">
        <v>3040</v>
      </c>
      <c r="D117" s="16">
        <v>45769</v>
      </c>
      <c r="E117" s="16">
        <v>45833</v>
      </c>
      <c r="F117" s="14" t="s">
        <v>3041</v>
      </c>
      <c r="G117" s="14" t="s">
        <v>3042</v>
      </c>
      <c r="H117" s="14" t="s">
        <v>3043</v>
      </c>
      <c r="I117" s="15">
        <v>415</v>
      </c>
      <c r="J117" s="77">
        <v>10</v>
      </c>
      <c r="K117" s="92"/>
    </row>
    <row r="118" spans="1:11" ht="20" x14ac:dyDescent="0.25">
      <c r="A118" s="14" t="s">
        <v>2997</v>
      </c>
      <c r="B118" s="14" t="s">
        <v>3044</v>
      </c>
      <c r="C118" s="14" t="s">
        <v>3045</v>
      </c>
      <c r="D118" s="16">
        <v>45763</v>
      </c>
      <c r="E118" s="16">
        <v>45833</v>
      </c>
      <c r="F118" s="14" t="s">
        <v>3057</v>
      </c>
      <c r="G118" s="14" t="s">
        <v>3046</v>
      </c>
      <c r="H118" s="14" t="s">
        <v>3047</v>
      </c>
      <c r="I118" s="15">
        <v>102.92</v>
      </c>
      <c r="J118" s="77">
        <v>3</v>
      </c>
      <c r="K118" s="92"/>
    </row>
    <row r="119" spans="1:11" ht="20" x14ac:dyDescent="0.25">
      <c r="A119" s="14" t="s">
        <v>2997</v>
      </c>
      <c r="B119" s="14" t="s">
        <v>3048</v>
      </c>
      <c r="C119" s="14" t="s">
        <v>3049</v>
      </c>
      <c r="D119" s="16">
        <v>45763</v>
      </c>
      <c r="E119" s="16">
        <v>45833</v>
      </c>
      <c r="F119" s="14" t="s">
        <v>3056</v>
      </c>
      <c r="G119" s="14" t="s">
        <v>3046</v>
      </c>
      <c r="H119" s="14" t="s">
        <v>3047</v>
      </c>
      <c r="I119" s="15">
        <v>137.22999999999999</v>
      </c>
      <c r="J119" s="77">
        <v>3</v>
      </c>
      <c r="K119" s="92"/>
    </row>
    <row r="120" spans="1:11" ht="20" x14ac:dyDescent="0.25">
      <c r="A120" s="14" t="s">
        <v>2997</v>
      </c>
      <c r="B120" s="14" t="s">
        <v>3050</v>
      </c>
      <c r="C120" s="14" t="s">
        <v>3051</v>
      </c>
      <c r="D120" s="16">
        <v>45763</v>
      </c>
      <c r="E120" s="16">
        <v>45833</v>
      </c>
      <c r="F120" s="14" t="s">
        <v>3052</v>
      </c>
      <c r="G120" s="14" t="s">
        <v>3046</v>
      </c>
      <c r="H120" s="14" t="s">
        <v>3047</v>
      </c>
      <c r="I120" s="15">
        <v>21.6</v>
      </c>
      <c r="J120" s="77">
        <v>3</v>
      </c>
      <c r="K120" s="92"/>
    </row>
    <row r="121" spans="1:11" ht="20" x14ac:dyDescent="0.25">
      <c r="A121" s="14" t="s">
        <v>2997</v>
      </c>
      <c r="B121" s="14" t="s">
        <v>3053</v>
      </c>
      <c r="C121" s="14" t="s">
        <v>3054</v>
      </c>
      <c r="D121" s="16">
        <v>45769</v>
      </c>
      <c r="E121" s="16">
        <v>45833</v>
      </c>
      <c r="F121" s="14" t="s">
        <v>3055</v>
      </c>
      <c r="G121" s="14" t="s">
        <v>3011</v>
      </c>
      <c r="H121" s="14" t="s">
        <v>3012</v>
      </c>
      <c r="I121" s="15">
        <v>1650</v>
      </c>
      <c r="J121" s="77">
        <v>3</v>
      </c>
      <c r="K121" s="92"/>
    </row>
    <row r="122" spans="1:11" ht="20" x14ac:dyDescent="0.25">
      <c r="A122" s="14" t="s">
        <v>2997</v>
      </c>
      <c r="B122" s="14" t="s">
        <v>3058</v>
      </c>
      <c r="C122" s="14" t="s">
        <v>3059</v>
      </c>
      <c r="D122" s="16">
        <v>45789</v>
      </c>
      <c r="E122" s="16">
        <v>45833</v>
      </c>
      <c r="F122" s="14" t="s">
        <v>3060</v>
      </c>
      <c r="G122" s="14" t="s">
        <v>3030</v>
      </c>
      <c r="H122" s="14" t="s">
        <v>3031</v>
      </c>
      <c r="I122" s="15">
        <v>249.08</v>
      </c>
      <c r="J122" s="77">
        <v>10</v>
      </c>
      <c r="K122" s="92"/>
    </row>
    <row r="123" spans="1:11" ht="20" x14ac:dyDescent="0.25">
      <c r="A123" s="14" t="s">
        <v>2997</v>
      </c>
      <c r="B123" s="14" t="s">
        <v>3061</v>
      </c>
      <c r="C123" s="14" t="s">
        <v>3062</v>
      </c>
      <c r="D123" s="16">
        <v>45789</v>
      </c>
      <c r="E123" s="16">
        <v>45833</v>
      </c>
      <c r="F123" s="14" t="s">
        <v>3000</v>
      </c>
      <c r="G123" s="14" t="s">
        <v>3001</v>
      </c>
      <c r="H123" s="14" t="s">
        <v>3002</v>
      </c>
      <c r="I123" s="15">
        <v>34.08</v>
      </c>
      <c r="J123" s="77">
        <v>4</v>
      </c>
      <c r="K123" s="92"/>
    </row>
    <row r="124" spans="1:11" ht="20" x14ac:dyDescent="0.25">
      <c r="A124" s="14" t="s">
        <v>2997</v>
      </c>
      <c r="B124" s="14" t="s">
        <v>3063</v>
      </c>
      <c r="C124" s="14" t="s">
        <v>3064</v>
      </c>
      <c r="D124" s="16">
        <v>45797</v>
      </c>
      <c r="E124" s="16">
        <v>45833</v>
      </c>
      <c r="F124" s="14" t="s">
        <v>3065</v>
      </c>
      <c r="G124" s="14" t="s">
        <v>3030</v>
      </c>
      <c r="H124" s="14" t="s">
        <v>3031</v>
      </c>
      <c r="I124" s="15">
        <v>667.58</v>
      </c>
      <c r="J124" s="77">
        <v>5</v>
      </c>
      <c r="K124" s="92"/>
    </row>
    <row r="125" spans="1:11" ht="20" x14ac:dyDescent="0.25">
      <c r="A125" s="14" t="s">
        <v>2997</v>
      </c>
      <c r="B125" s="14" t="s">
        <v>3066</v>
      </c>
      <c r="C125" s="14" t="s">
        <v>3067</v>
      </c>
      <c r="D125" s="16">
        <v>45806</v>
      </c>
      <c r="E125" s="16">
        <v>45833</v>
      </c>
      <c r="F125" s="14" t="s">
        <v>3068</v>
      </c>
      <c r="G125" s="14" t="s">
        <v>3069</v>
      </c>
      <c r="H125" s="14" t="s">
        <v>3070</v>
      </c>
      <c r="I125" s="15">
        <v>408.36</v>
      </c>
      <c r="J125" s="77">
        <v>5</v>
      </c>
      <c r="K125" s="92"/>
    </row>
    <row r="126" spans="1:11" ht="20" x14ac:dyDescent="0.25">
      <c r="A126" s="14" t="s">
        <v>2997</v>
      </c>
      <c r="B126" s="14" t="s">
        <v>3071</v>
      </c>
      <c r="C126" s="14" t="s">
        <v>3072</v>
      </c>
      <c r="D126" s="16">
        <v>45806</v>
      </c>
      <c r="E126" s="16">
        <v>45833</v>
      </c>
      <c r="F126" s="14" t="s">
        <v>3073</v>
      </c>
      <c r="G126" s="14" t="s">
        <v>3074</v>
      </c>
      <c r="H126" s="14" t="s">
        <v>3075</v>
      </c>
      <c r="I126" s="15">
        <v>173</v>
      </c>
      <c r="J126" s="77">
        <v>5</v>
      </c>
      <c r="K126" s="92"/>
    </row>
    <row r="127" spans="1:11" ht="20" x14ac:dyDescent="0.25">
      <c r="A127" s="14" t="s">
        <v>2997</v>
      </c>
      <c r="B127" s="14" t="s">
        <v>3076</v>
      </c>
      <c r="C127" s="14" t="s">
        <v>3077</v>
      </c>
      <c r="D127" s="16">
        <v>45831</v>
      </c>
      <c r="E127" s="16">
        <v>45833</v>
      </c>
      <c r="F127" s="14" t="s">
        <v>3000</v>
      </c>
      <c r="G127" s="14" t="s">
        <v>3001</v>
      </c>
      <c r="H127" s="14" t="s">
        <v>3002</v>
      </c>
      <c r="I127" s="15">
        <v>34.08</v>
      </c>
      <c r="J127" s="77">
        <v>4</v>
      </c>
      <c r="K127" s="92"/>
    </row>
    <row r="128" spans="1:11" ht="20" x14ac:dyDescent="0.25">
      <c r="A128" s="14" t="s">
        <v>2997</v>
      </c>
      <c r="B128" s="14" t="s">
        <v>3078</v>
      </c>
      <c r="C128" s="14" t="s">
        <v>3079</v>
      </c>
      <c r="D128" s="16">
        <v>45814</v>
      </c>
      <c r="E128" s="16">
        <v>45833</v>
      </c>
      <c r="F128" s="14" t="s">
        <v>3080</v>
      </c>
      <c r="G128" s="14" t="s">
        <v>3081</v>
      </c>
      <c r="H128" s="14" t="s">
        <v>3082</v>
      </c>
      <c r="I128" s="15">
        <v>200</v>
      </c>
      <c r="J128" s="77">
        <v>5</v>
      </c>
      <c r="K128" s="92"/>
    </row>
    <row r="129" spans="1:11" ht="20" x14ac:dyDescent="0.25">
      <c r="A129" s="14" t="s">
        <v>2997</v>
      </c>
      <c r="B129" s="14" t="s">
        <v>3083</v>
      </c>
      <c r="C129" s="14" t="s">
        <v>3084</v>
      </c>
      <c r="D129" s="16">
        <v>45815</v>
      </c>
      <c r="E129" s="16">
        <v>45833</v>
      </c>
      <c r="F129" s="14" t="s">
        <v>3085</v>
      </c>
      <c r="G129" s="14" t="s">
        <v>3086</v>
      </c>
      <c r="H129" s="14" t="s">
        <v>3087</v>
      </c>
      <c r="I129" s="15">
        <v>19.899999999999999</v>
      </c>
      <c r="J129" s="77">
        <v>4</v>
      </c>
      <c r="K129" s="92"/>
    </row>
    <row r="130" spans="1:11" ht="20" x14ac:dyDescent="0.25">
      <c r="A130" s="14" t="s">
        <v>2997</v>
      </c>
      <c r="B130" s="14" t="s">
        <v>3088</v>
      </c>
      <c r="C130" s="14" t="s">
        <v>3089</v>
      </c>
      <c r="D130" s="16">
        <v>45824</v>
      </c>
      <c r="E130" s="16">
        <v>45833</v>
      </c>
      <c r="F130" s="14" t="s">
        <v>3090</v>
      </c>
      <c r="G130" s="14" t="s">
        <v>3091</v>
      </c>
      <c r="H130" s="14" t="s">
        <v>3092</v>
      </c>
      <c r="I130" s="15">
        <v>994.42</v>
      </c>
      <c r="J130" s="77">
        <v>4</v>
      </c>
      <c r="K130" s="92"/>
    </row>
    <row r="131" spans="1:11" ht="20" x14ac:dyDescent="0.25">
      <c r="A131" s="14" t="s">
        <v>2997</v>
      </c>
      <c r="B131" s="14" t="s">
        <v>3093</v>
      </c>
      <c r="C131" s="14" t="s">
        <v>3094</v>
      </c>
      <c r="D131" s="16">
        <v>45831</v>
      </c>
      <c r="E131" s="16">
        <v>45833</v>
      </c>
      <c r="F131" s="14" t="s">
        <v>3095</v>
      </c>
      <c r="G131" s="14" t="s">
        <v>3096</v>
      </c>
      <c r="H131" s="14" t="s">
        <v>3097</v>
      </c>
      <c r="I131" s="15">
        <v>150</v>
      </c>
      <c r="J131" s="77">
        <v>4</v>
      </c>
      <c r="K131" s="92"/>
    </row>
    <row r="132" spans="1:11" ht="20" x14ac:dyDescent="0.25">
      <c r="A132" s="14" t="s">
        <v>2997</v>
      </c>
      <c r="B132" s="14" t="s">
        <v>3098</v>
      </c>
      <c r="C132" s="14" t="s">
        <v>3099</v>
      </c>
      <c r="D132" s="16">
        <v>45831</v>
      </c>
      <c r="E132" s="16">
        <v>45833</v>
      </c>
      <c r="F132" s="14" t="s">
        <v>3101</v>
      </c>
      <c r="G132" s="14" t="s">
        <v>3008</v>
      </c>
      <c r="H132" s="14" t="s">
        <v>3100</v>
      </c>
      <c r="I132" s="15">
        <v>664.1</v>
      </c>
      <c r="J132" s="77">
        <v>10</v>
      </c>
      <c r="K132" s="92"/>
    </row>
    <row r="133" spans="1:11" ht="30" x14ac:dyDescent="0.25">
      <c r="A133" s="14" t="s">
        <v>2997</v>
      </c>
      <c r="B133" s="14" t="s">
        <v>3102</v>
      </c>
      <c r="C133" s="14" t="s">
        <v>3102</v>
      </c>
      <c r="D133" s="16">
        <v>45833</v>
      </c>
      <c r="E133" s="16">
        <v>45833</v>
      </c>
      <c r="F133" s="14" t="s">
        <v>3103</v>
      </c>
      <c r="G133" s="14" t="s">
        <v>3104</v>
      </c>
      <c r="H133" s="14" t="s">
        <v>3105</v>
      </c>
      <c r="I133" s="15">
        <v>900</v>
      </c>
      <c r="J133" s="77">
        <v>3</v>
      </c>
      <c r="K133" s="92"/>
    </row>
    <row r="134" spans="1:11" ht="20" x14ac:dyDescent="0.25">
      <c r="A134" s="14" t="s">
        <v>2997</v>
      </c>
      <c r="B134" s="14" t="s">
        <v>3106</v>
      </c>
      <c r="C134" s="14" t="s">
        <v>3106</v>
      </c>
      <c r="D134" s="16">
        <v>45833</v>
      </c>
      <c r="E134" s="16">
        <v>45833</v>
      </c>
      <c r="F134" s="14" t="s">
        <v>3107</v>
      </c>
      <c r="G134" s="14" t="s">
        <v>3104</v>
      </c>
      <c r="H134" s="14" t="s">
        <v>3105</v>
      </c>
      <c r="I134" s="15">
        <v>400</v>
      </c>
      <c r="J134" s="77">
        <v>3</v>
      </c>
      <c r="K134" s="92"/>
    </row>
    <row r="135" spans="1:11" ht="20" x14ac:dyDescent="0.25">
      <c r="A135" s="14" t="s">
        <v>2997</v>
      </c>
      <c r="B135" s="14" t="s">
        <v>3108</v>
      </c>
      <c r="C135" s="14" t="s">
        <v>3108</v>
      </c>
      <c r="D135" s="16">
        <v>45833</v>
      </c>
      <c r="E135" s="16">
        <v>45833</v>
      </c>
      <c r="F135" s="14" t="s">
        <v>3109</v>
      </c>
      <c r="G135" s="14" t="s">
        <v>3104</v>
      </c>
      <c r="H135" s="14" t="s">
        <v>3105</v>
      </c>
      <c r="I135" s="15">
        <v>400</v>
      </c>
      <c r="J135" s="77">
        <v>3</v>
      </c>
      <c r="K135" s="92"/>
    </row>
    <row r="136" spans="1:11" ht="20" x14ac:dyDescent="0.25">
      <c r="A136" s="14" t="s">
        <v>2997</v>
      </c>
      <c r="B136" s="14" t="s">
        <v>3110</v>
      </c>
      <c r="C136" s="14" t="s">
        <v>3110</v>
      </c>
      <c r="D136" s="16">
        <v>45833</v>
      </c>
      <c r="E136" s="16">
        <v>45833</v>
      </c>
      <c r="F136" s="14" t="s">
        <v>3111</v>
      </c>
      <c r="G136" s="14" t="s">
        <v>3104</v>
      </c>
      <c r="H136" s="14" t="s">
        <v>3105</v>
      </c>
      <c r="I136" s="15">
        <v>400</v>
      </c>
      <c r="J136" s="77">
        <v>3</v>
      </c>
      <c r="K136" s="92"/>
    </row>
    <row r="137" spans="1:11" ht="20" x14ac:dyDescent="0.25">
      <c r="A137" s="14" t="s">
        <v>2997</v>
      </c>
      <c r="B137" s="14" t="s">
        <v>3112</v>
      </c>
      <c r="C137" s="14" t="s">
        <v>3112</v>
      </c>
      <c r="D137" s="16">
        <v>45833</v>
      </c>
      <c r="E137" s="16">
        <v>45833</v>
      </c>
      <c r="F137" s="14" t="s">
        <v>3113</v>
      </c>
      <c r="G137" s="14" t="s">
        <v>3104</v>
      </c>
      <c r="H137" s="14" t="s">
        <v>3105</v>
      </c>
      <c r="I137" s="15">
        <v>400</v>
      </c>
      <c r="J137" s="77">
        <v>3</v>
      </c>
      <c r="K137" s="92"/>
    </row>
    <row r="138" spans="1:11" ht="20" x14ac:dyDescent="0.25">
      <c r="A138" s="14" t="s">
        <v>2997</v>
      </c>
      <c r="B138" s="14" t="s">
        <v>3114</v>
      </c>
      <c r="C138" s="14" t="s">
        <v>3115</v>
      </c>
      <c r="D138" s="16">
        <v>45848</v>
      </c>
      <c r="E138" s="16"/>
      <c r="F138" s="14" t="s">
        <v>3000</v>
      </c>
      <c r="G138" s="14" t="s">
        <v>3001</v>
      </c>
      <c r="H138" s="14" t="s">
        <v>3002</v>
      </c>
      <c r="I138" s="15">
        <v>34.08</v>
      </c>
      <c r="J138" s="77">
        <v>4</v>
      </c>
      <c r="K138" s="92"/>
    </row>
    <row r="139" spans="1:11" ht="30" x14ac:dyDescent="0.25">
      <c r="A139" s="14" t="s">
        <v>2997</v>
      </c>
      <c r="B139" s="14" t="s">
        <v>3116</v>
      </c>
      <c r="C139" s="14" t="s">
        <v>3117</v>
      </c>
      <c r="D139" s="16">
        <v>45852</v>
      </c>
      <c r="E139" s="16"/>
      <c r="F139" s="14" t="s">
        <v>3120</v>
      </c>
      <c r="G139" s="14" t="s">
        <v>3118</v>
      </c>
      <c r="H139" s="14" t="s">
        <v>3119</v>
      </c>
      <c r="I139" s="15">
        <v>150</v>
      </c>
      <c r="J139" s="77">
        <v>2</v>
      </c>
      <c r="K139" s="92"/>
    </row>
    <row r="140" spans="1:11" ht="20" x14ac:dyDescent="0.25">
      <c r="A140" s="14" t="s">
        <v>2997</v>
      </c>
      <c r="B140" s="14" t="s">
        <v>3121</v>
      </c>
      <c r="C140" s="14" t="s">
        <v>3122</v>
      </c>
      <c r="D140" s="16">
        <v>45848</v>
      </c>
      <c r="E140" s="16"/>
      <c r="F140" s="14" t="s">
        <v>3123</v>
      </c>
      <c r="G140" s="14" t="s">
        <v>3124</v>
      </c>
      <c r="H140" s="14" t="s">
        <v>3125</v>
      </c>
      <c r="I140" s="15">
        <v>1432.5</v>
      </c>
      <c r="J140" s="77">
        <v>2</v>
      </c>
      <c r="K140" s="92"/>
    </row>
    <row r="141" spans="1:11" ht="20" x14ac:dyDescent="0.25">
      <c r="A141" s="14" t="s">
        <v>2997</v>
      </c>
      <c r="B141" s="14" t="s">
        <v>3126</v>
      </c>
      <c r="C141" s="14" t="s">
        <v>3127</v>
      </c>
      <c r="D141" s="16">
        <v>45856</v>
      </c>
      <c r="E141" s="16"/>
      <c r="F141" s="14" t="s">
        <v>3128</v>
      </c>
      <c r="G141" s="14" t="s">
        <v>3129</v>
      </c>
      <c r="H141" s="14" t="s">
        <v>3130</v>
      </c>
      <c r="I141" s="15">
        <v>3396.6</v>
      </c>
      <c r="J141" s="77">
        <v>2</v>
      </c>
      <c r="K141" s="92"/>
    </row>
    <row r="142" spans="1:11" ht="30" x14ac:dyDescent="0.25">
      <c r="A142" s="14" t="s">
        <v>2997</v>
      </c>
      <c r="B142" s="14" t="s">
        <v>3131</v>
      </c>
      <c r="C142" s="14" t="s">
        <v>3132</v>
      </c>
      <c r="D142" s="16">
        <v>45861</v>
      </c>
      <c r="E142" s="16"/>
      <c r="F142" s="14" t="s">
        <v>3135</v>
      </c>
      <c r="G142" s="14" t="s">
        <v>3133</v>
      </c>
      <c r="H142" s="14" t="s">
        <v>3134</v>
      </c>
      <c r="I142" s="15">
        <v>5775</v>
      </c>
      <c r="J142" s="77">
        <v>3</v>
      </c>
      <c r="K142" s="92"/>
    </row>
    <row r="143" spans="1:11" ht="20" x14ac:dyDescent="0.25">
      <c r="A143" s="14" t="s">
        <v>2997</v>
      </c>
      <c r="B143" s="14" t="s">
        <v>3136</v>
      </c>
      <c r="C143" s="14" t="s">
        <v>3137</v>
      </c>
      <c r="D143" s="16">
        <v>45887</v>
      </c>
      <c r="E143" s="16"/>
      <c r="F143" s="14" t="s">
        <v>3000</v>
      </c>
      <c r="G143" s="14" t="s">
        <v>3001</v>
      </c>
      <c r="H143" s="14" t="s">
        <v>3002</v>
      </c>
      <c r="I143" s="15">
        <v>34.08</v>
      </c>
      <c r="J143" s="77">
        <v>4</v>
      </c>
      <c r="K143" s="92"/>
    </row>
    <row r="144" spans="1:11" ht="20" x14ac:dyDescent="0.25">
      <c r="A144" s="14" t="s">
        <v>2997</v>
      </c>
      <c r="B144" s="14" t="s">
        <v>3138</v>
      </c>
      <c r="C144" s="14" t="s">
        <v>3139</v>
      </c>
      <c r="D144" s="16">
        <v>45887</v>
      </c>
      <c r="E144" s="16"/>
      <c r="F144" s="14" t="s">
        <v>3140</v>
      </c>
      <c r="G144" s="14" t="s">
        <v>3141</v>
      </c>
      <c r="H144" s="14" t="s">
        <v>3142</v>
      </c>
      <c r="I144" s="15">
        <v>1200</v>
      </c>
      <c r="J144" s="77">
        <v>3</v>
      </c>
      <c r="K144" s="92"/>
    </row>
    <row r="145" spans="1:11" ht="30" x14ac:dyDescent="0.25">
      <c r="A145" s="14" t="s">
        <v>2997</v>
      </c>
      <c r="B145" s="14" t="s">
        <v>3143</v>
      </c>
      <c r="C145" s="14" t="s">
        <v>3144</v>
      </c>
      <c r="D145" s="16">
        <v>45889</v>
      </c>
      <c r="E145" s="16"/>
      <c r="F145" s="14" t="s">
        <v>3145</v>
      </c>
      <c r="G145" s="14" t="s">
        <v>3146</v>
      </c>
      <c r="H145" s="14" t="s">
        <v>3147</v>
      </c>
      <c r="I145" s="15">
        <v>11872</v>
      </c>
      <c r="J145" s="77">
        <v>2</v>
      </c>
      <c r="K145" s="92"/>
    </row>
    <row r="146" spans="1:11" ht="20" x14ac:dyDescent="0.25">
      <c r="A146" s="14" t="s">
        <v>2997</v>
      </c>
      <c r="B146" s="14" t="s">
        <v>3148</v>
      </c>
      <c r="C146" s="14" t="s">
        <v>3149</v>
      </c>
      <c r="D146" s="16">
        <v>45896</v>
      </c>
      <c r="E146" s="16"/>
      <c r="F146" s="14" t="s">
        <v>3150</v>
      </c>
      <c r="G146" s="14" t="s">
        <v>3151</v>
      </c>
      <c r="H146" s="14" t="s">
        <v>3152</v>
      </c>
      <c r="I146" s="15">
        <v>48</v>
      </c>
      <c r="J146" s="77">
        <v>4</v>
      </c>
      <c r="K146" s="92"/>
    </row>
    <row r="147" spans="1:11" ht="20" x14ac:dyDescent="0.25">
      <c r="A147" s="14" t="s">
        <v>2997</v>
      </c>
      <c r="B147" s="14" t="s">
        <v>3153</v>
      </c>
      <c r="C147" s="14" t="s">
        <v>3154</v>
      </c>
      <c r="D147" s="16">
        <v>45908</v>
      </c>
      <c r="E147" s="16"/>
      <c r="F147" s="14" t="s">
        <v>3000</v>
      </c>
      <c r="G147" s="14" t="s">
        <v>3001</v>
      </c>
      <c r="H147" s="14" t="s">
        <v>3002</v>
      </c>
      <c r="I147" s="15">
        <v>34.08</v>
      </c>
      <c r="J147" s="77">
        <v>4</v>
      </c>
      <c r="K147" s="92"/>
    </row>
    <row r="148" spans="1:11" ht="40" x14ac:dyDescent="0.25">
      <c r="A148" s="14" t="s">
        <v>2997</v>
      </c>
      <c r="B148" s="14" t="s">
        <v>3155</v>
      </c>
      <c r="C148" s="14" t="s">
        <v>3156</v>
      </c>
      <c r="D148" s="16">
        <v>45912</v>
      </c>
      <c r="E148" s="16"/>
      <c r="F148" s="14" t="s">
        <v>3157</v>
      </c>
      <c r="G148" s="14" t="s">
        <v>3158</v>
      </c>
      <c r="H148" s="14" t="s">
        <v>3159</v>
      </c>
      <c r="I148" s="15">
        <v>1050.8</v>
      </c>
      <c r="J148" s="77">
        <v>3</v>
      </c>
      <c r="K148" s="92"/>
    </row>
    <row r="149" spans="1:11" ht="20" x14ac:dyDescent="0.25">
      <c r="A149" s="14" t="s">
        <v>2997</v>
      </c>
      <c r="B149" s="14" t="s">
        <v>3160</v>
      </c>
      <c r="C149" s="14" t="s">
        <v>3161</v>
      </c>
      <c r="D149" s="16">
        <v>45912</v>
      </c>
      <c r="E149" s="16">
        <v>45916</v>
      </c>
      <c r="F149" s="14" t="s">
        <v>3164</v>
      </c>
      <c r="G149" s="14" t="s">
        <v>3162</v>
      </c>
      <c r="H149" s="14" t="s">
        <v>3163</v>
      </c>
      <c r="I149" s="15">
        <v>1170</v>
      </c>
      <c r="J149" s="77">
        <v>3</v>
      </c>
      <c r="K149" s="92"/>
    </row>
    <row r="150" spans="1:11" ht="20" x14ac:dyDescent="0.25">
      <c r="A150" s="14" t="s">
        <v>2997</v>
      </c>
      <c r="B150" s="14" t="s">
        <v>3165</v>
      </c>
      <c r="C150" s="14" t="s">
        <v>3166</v>
      </c>
      <c r="D150" s="16">
        <v>45916</v>
      </c>
      <c r="E150" s="16"/>
      <c r="F150" s="14" t="s">
        <v>3167</v>
      </c>
      <c r="G150" s="14" t="s">
        <v>3168</v>
      </c>
      <c r="H150" s="14" t="s">
        <v>3169</v>
      </c>
      <c r="I150" s="15">
        <v>5686.62</v>
      </c>
      <c r="J150" s="77">
        <v>3</v>
      </c>
      <c r="K150" s="92"/>
    </row>
    <row r="151" spans="1:11" ht="30" x14ac:dyDescent="0.25">
      <c r="A151" s="14" t="s">
        <v>2997</v>
      </c>
      <c r="B151" s="14" t="s">
        <v>3170</v>
      </c>
      <c r="C151" s="14" t="s">
        <v>3171</v>
      </c>
      <c r="D151" s="16">
        <v>45931</v>
      </c>
      <c r="E151" s="16"/>
      <c r="F151" s="14" t="s">
        <v>3172</v>
      </c>
      <c r="G151" s="14" t="s">
        <v>3069</v>
      </c>
      <c r="H151" s="14" t="s">
        <v>3070</v>
      </c>
      <c r="I151" s="15">
        <v>567.52</v>
      </c>
      <c r="J151" s="77">
        <v>10</v>
      </c>
      <c r="K151" s="92"/>
    </row>
    <row r="152" spans="1:11" ht="20" x14ac:dyDescent="0.25">
      <c r="A152" s="14" t="s">
        <v>2997</v>
      </c>
      <c r="B152" s="14" t="s">
        <v>3173</v>
      </c>
      <c r="C152" s="14" t="s">
        <v>3174</v>
      </c>
      <c r="D152" s="16">
        <v>45931</v>
      </c>
      <c r="E152" s="16"/>
      <c r="F152" s="14" t="s">
        <v>3175</v>
      </c>
      <c r="G152" s="14" t="s">
        <v>3030</v>
      </c>
      <c r="H152" s="14" t="s">
        <v>3031</v>
      </c>
      <c r="I152" s="15">
        <v>1295.92</v>
      </c>
      <c r="J152" s="77">
        <v>5</v>
      </c>
      <c r="K152" s="92"/>
    </row>
    <row r="153" spans="1:11" ht="20" x14ac:dyDescent="0.25">
      <c r="A153" s="14" t="s">
        <v>2997</v>
      </c>
      <c r="B153" s="14" t="s">
        <v>3176</v>
      </c>
      <c r="C153" s="14" t="s">
        <v>3177</v>
      </c>
      <c r="D153" s="16">
        <v>45931</v>
      </c>
      <c r="E153" s="16"/>
      <c r="F153" s="14" t="s">
        <v>3178</v>
      </c>
      <c r="G153" s="14" t="s">
        <v>3179</v>
      </c>
      <c r="H153" s="14" t="s">
        <v>3180</v>
      </c>
      <c r="I153" s="15">
        <v>96</v>
      </c>
      <c r="J153" s="77">
        <v>5</v>
      </c>
      <c r="K153" s="92"/>
    </row>
    <row r="154" spans="1:11" ht="20" x14ac:dyDescent="0.25">
      <c r="A154" s="14" t="s">
        <v>2997</v>
      </c>
      <c r="B154" s="14" t="s">
        <v>3181</v>
      </c>
      <c r="C154" s="14" t="s">
        <v>3182</v>
      </c>
      <c r="D154" s="16">
        <v>45936</v>
      </c>
      <c r="E154" s="16"/>
      <c r="F154" s="14" t="s">
        <v>3000</v>
      </c>
      <c r="G154" s="14" t="s">
        <v>3001</v>
      </c>
      <c r="H154" s="14" t="s">
        <v>3002</v>
      </c>
      <c r="I154" s="15">
        <v>34.08</v>
      </c>
      <c r="J154" s="77">
        <v>4</v>
      </c>
      <c r="K154" s="92"/>
    </row>
    <row r="155" spans="1:11" ht="20" x14ac:dyDescent="0.25">
      <c r="A155" s="14" t="s">
        <v>2997</v>
      </c>
      <c r="B155" s="14" t="s">
        <v>3183</v>
      </c>
      <c r="C155" s="14" t="s">
        <v>3184</v>
      </c>
      <c r="D155" s="16">
        <v>45936</v>
      </c>
      <c r="E155" s="16"/>
      <c r="F155" s="14" t="s">
        <v>3185</v>
      </c>
      <c r="G155" s="14" t="s">
        <v>3186</v>
      </c>
      <c r="H155" s="14" t="s">
        <v>3187</v>
      </c>
      <c r="I155" s="15">
        <v>80</v>
      </c>
      <c r="J155" s="77">
        <v>4</v>
      </c>
      <c r="K155" s="92"/>
    </row>
    <row r="156" spans="1:11" ht="30" x14ac:dyDescent="0.25">
      <c r="A156" s="14" t="s">
        <v>2997</v>
      </c>
      <c r="B156" s="14" t="s">
        <v>3188</v>
      </c>
      <c r="C156" s="14" t="s">
        <v>3189</v>
      </c>
      <c r="D156" s="16">
        <v>45961</v>
      </c>
      <c r="E156" s="16"/>
      <c r="F156" s="14" t="s">
        <v>3190</v>
      </c>
      <c r="G156" s="14" t="s">
        <v>3023</v>
      </c>
      <c r="H156" s="14" t="s">
        <v>3024</v>
      </c>
      <c r="I156" s="15">
        <v>414.8</v>
      </c>
      <c r="J156" s="77">
        <v>3</v>
      </c>
      <c r="K156" s="92"/>
    </row>
    <row r="157" spans="1:11" ht="20" x14ac:dyDescent="0.25">
      <c r="A157" s="14" t="s">
        <v>2997</v>
      </c>
      <c r="B157" s="14" t="s">
        <v>3191</v>
      </c>
      <c r="C157" s="14" t="s">
        <v>3192</v>
      </c>
      <c r="D157" s="16">
        <v>45936</v>
      </c>
      <c r="E157" s="16"/>
      <c r="F157" s="14" t="s">
        <v>3193</v>
      </c>
      <c r="G157" s="14" t="s">
        <v>3046</v>
      </c>
      <c r="H157" s="14" t="s">
        <v>3047</v>
      </c>
      <c r="I157" s="15">
        <v>37.799999999999997</v>
      </c>
      <c r="J157" s="77">
        <v>3</v>
      </c>
      <c r="K157" s="92"/>
    </row>
    <row r="158" spans="1:11" ht="20" x14ac:dyDescent="0.25">
      <c r="A158" s="14" t="s">
        <v>2997</v>
      </c>
      <c r="B158" s="14" t="s">
        <v>3194</v>
      </c>
      <c r="C158" s="14" t="s">
        <v>3195</v>
      </c>
      <c r="D158" s="16">
        <v>45936</v>
      </c>
      <c r="E158" s="16"/>
      <c r="F158" s="14" t="s">
        <v>3198</v>
      </c>
      <c r="G158" s="14" t="s">
        <v>3046</v>
      </c>
      <c r="H158" s="14" t="s">
        <v>3047</v>
      </c>
      <c r="I158" s="15">
        <v>235.08</v>
      </c>
      <c r="J158" s="77">
        <v>3</v>
      </c>
      <c r="K158" s="92"/>
    </row>
    <row r="159" spans="1:11" ht="20" x14ac:dyDescent="0.25">
      <c r="A159" s="14" t="s">
        <v>2997</v>
      </c>
      <c r="B159" s="14" t="s">
        <v>3196</v>
      </c>
      <c r="C159" s="14" t="s">
        <v>3197</v>
      </c>
      <c r="D159" s="16">
        <v>45936</v>
      </c>
      <c r="E159" s="16"/>
      <c r="F159" s="14" t="s">
        <v>3199</v>
      </c>
      <c r="G159" s="14" t="s">
        <v>3046</v>
      </c>
      <c r="H159" s="14" t="s">
        <v>3047</v>
      </c>
      <c r="I159" s="15">
        <v>47.02</v>
      </c>
      <c r="J159" s="77">
        <v>3</v>
      </c>
      <c r="K159" s="92"/>
    </row>
    <row r="160" spans="1:11" ht="40" x14ac:dyDescent="0.25">
      <c r="A160" s="14" t="s">
        <v>2997</v>
      </c>
      <c r="B160" s="14" t="s">
        <v>3200</v>
      </c>
      <c r="C160" s="14" t="s">
        <v>3201</v>
      </c>
      <c r="D160" s="16">
        <v>45947</v>
      </c>
      <c r="E160" s="16"/>
      <c r="F160" s="14" t="s">
        <v>3202</v>
      </c>
      <c r="G160" s="14" t="s">
        <v>3203</v>
      </c>
      <c r="H160" s="14" t="s">
        <v>3204</v>
      </c>
      <c r="I160" s="15">
        <v>2500</v>
      </c>
      <c r="J160" s="77">
        <v>10</v>
      </c>
      <c r="K160" s="92"/>
    </row>
    <row r="161" spans="1:11" ht="20" x14ac:dyDescent="0.25">
      <c r="A161" s="14" t="s">
        <v>2997</v>
      </c>
      <c r="B161" s="14" t="s">
        <v>3205</v>
      </c>
      <c r="C161" s="14" t="s">
        <v>3206</v>
      </c>
      <c r="D161" s="16">
        <v>45947</v>
      </c>
      <c r="E161" s="16"/>
      <c r="F161" s="14" t="s">
        <v>3207</v>
      </c>
      <c r="G161" s="14" t="s">
        <v>3208</v>
      </c>
      <c r="H161" s="14" t="s">
        <v>3209</v>
      </c>
      <c r="I161" s="15">
        <v>553.5</v>
      </c>
      <c r="J161" s="77">
        <v>3</v>
      </c>
      <c r="K161" s="92"/>
    </row>
    <row r="162" spans="1:11" ht="20" x14ac:dyDescent="0.25">
      <c r="A162" s="14" t="s">
        <v>2997</v>
      </c>
      <c r="B162" s="14" t="s">
        <v>3210</v>
      </c>
      <c r="C162" s="14" t="s">
        <v>3211</v>
      </c>
      <c r="D162" s="16">
        <v>45947</v>
      </c>
      <c r="E162" s="16"/>
      <c r="F162" s="14" t="s">
        <v>3212</v>
      </c>
      <c r="G162" s="14" t="s">
        <v>3208</v>
      </c>
      <c r="H162" s="14" t="s">
        <v>3209</v>
      </c>
      <c r="I162" s="15">
        <v>645.75</v>
      </c>
      <c r="J162" s="77">
        <v>3</v>
      </c>
      <c r="K162" s="92"/>
    </row>
    <row r="163" spans="1:11" ht="20" x14ac:dyDescent="0.25">
      <c r="A163" s="14" t="s">
        <v>2997</v>
      </c>
      <c r="B163" s="14" t="s">
        <v>3213</v>
      </c>
      <c r="C163" s="14" t="s">
        <v>3214</v>
      </c>
      <c r="D163" s="16">
        <v>45961</v>
      </c>
      <c r="E163" s="16"/>
      <c r="F163" s="14" t="s">
        <v>3215</v>
      </c>
      <c r="G163" s="14" t="s">
        <v>3216</v>
      </c>
      <c r="H163" s="14" t="s">
        <v>3217</v>
      </c>
      <c r="I163" s="15">
        <v>125</v>
      </c>
      <c r="J163" s="77">
        <v>5</v>
      </c>
      <c r="K163" s="92"/>
    </row>
    <row r="164" spans="1:11" ht="20" x14ac:dyDescent="0.25">
      <c r="A164" s="14" t="s">
        <v>2997</v>
      </c>
      <c r="B164" s="14" t="s">
        <v>3263</v>
      </c>
      <c r="C164" s="14" t="s">
        <v>3264</v>
      </c>
      <c r="D164" s="16">
        <v>45961</v>
      </c>
      <c r="E164" s="16"/>
      <c r="F164" s="14" t="s">
        <v>3265</v>
      </c>
      <c r="G164" s="14" t="s">
        <v>3216</v>
      </c>
      <c r="H164" s="14" t="s">
        <v>3217</v>
      </c>
      <c r="I164" s="15">
        <v>361</v>
      </c>
      <c r="J164" s="77">
        <v>5</v>
      </c>
      <c r="K164" s="92"/>
    </row>
    <row r="165" spans="1:11" ht="20" x14ac:dyDescent="0.25">
      <c r="A165" s="14" t="s">
        <v>2997</v>
      </c>
      <c r="B165" s="14" t="s">
        <v>3218</v>
      </c>
      <c r="C165" s="14" t="s">
        <v>3219</v>
      </c>
      <c r="D165" s="16">
        <v>45966</v>
      </c>
      <c r="E165" s="16"/>
      <c r="F165" s="14" t="s">
        <v>3000</v>
      </c>
      <c r="G165" s="14" t="s">
        <v>3001</v>
      </c>
      <c r="H165" s="14" t="s">
        <v>3002</v>
      </c>
      <c r="I165" s="15">
        <v>34.08</v>
      </c>
      <c r="J165" s="77">
        <v>4</v>
      </c>
      <c r="K165" s="92"/>
    </row>
    <row r="166" spans="1:11" ht="30" x14ac:dyDescent="0.25">
      <c r="A166" s="14" t="s">
        <v>2997</v>
      </c>
      <c r="B166" s="14" t="s">
        <v>3220</v>
      </c>
      <c r="C166" s="14" t="s">
        <v>3221</v>
      </c>
      <c r="D166" s="16">
        <v>45966</v>
      </c>
      <c r="E166" s="16"/>
      <c r="F166" s="14" t="s">
        <v>3222</v>
      </c>
      <c r="G166" s="14" t="s">
        <v>3223</v>
      </c>
      <c r="H166" s="14" t="s">
        <v>3224</v>
      </c>
      <c r="I166" s="15">
        <v>3815</v>
      </c>
      <c r="J166" s="77">
        <v>10</v>
      </c>
      <c r="K166" s="92"/>
    </row>
    <row r="167" spans="1:11" ht="30" x14ac:dyDescent="0.25">
      <c r="A167" s="14" t="s">
        <v>2997</v>
      </c>
      <c r="B167" s="14" t="s">
        <v>3225</v>
      </c>
      <c r="C167" s="14" t="s">
        <v>3226</v>
      </c>
      <c r="D167" s="16">
        <v>45971</v>
      </c>
      <c r="E167" s="16"/>
      <c r="F167" s="14" t="s">
        <v>3227</v>
      </c>
      <c r="G167" s="14" t="s">
        <v>3228</v>
      </c>
      <c r="H167" s="14" t="s">
        <v>3229</v>
      </c>
      <c r="I167" s="15">
        <v>420</v>
      </c>
      <c r="J167" s="77">
        <v>10</v>
      </c>
      <c r="K167" s="92"/>
    </row>
    <row r="168" spans="1:11" ht="20" x14ac:dyDescent="0.25">
      <c r="A168" s="14" t="s">
        <v>2997</v>
      </c>
      <c r="B168" s="14" t="s">
        <v>3230</v>
      </c>
      <c r="C168" s="14" t="s">
        <v>3231</v>
      </c>
      <c r="D168" s="16">
        <v>45980</v>
      </c>
      <c r="E168" s="16"/>
      <c r="F168" s="14" t="s">
        <v>3232</v>
      </c>
      <c r="G168" s="14" t="s">
        <v>3069</v>
      </c>
      <c r="H168" s="14" t="s">
        <v>3070</v>
      </c>
      <c r="I168" s="15">
        <v>514.39</v>
      </c>
      <c r="J168" s="77">
        <v>10</v>
      </c>
      <c r="K168" s="92"/>
    </row>
    <row r="169" spans="1:11" ht="40" x14ac:dyDescent="0.25">
      <c r="A169" s="14" t="s">
        <v>2997</v>
      </c>
      <c r="B169" s="14" t="s">
        <v>3233</v>
      </c>
      <c r="C169" s="14" t="s">
        <v>3234</v>
      </c>
      <c r="D169" s="16">
        <v>45982</v>
      </c>
      <c r="E169" s="16"/>
      <c r="F169" s="14" t="s">
        <v>3235</v>
      </c>
      <c r="G169" s="14" t="s">
        <v>3203</v>
      </c>
      <c r="H169" s="14" t="s">
        <v>3204</v>
      </c>
      <c r="I169" s="15">
        <v>407</v>
      </c>
      <c r="J169" s="77">
        <v>10</v>
      </c>
      <c r="K169" s="92"/>
    </row>
    <row r="170" spans="1:11" ht="20" x14ac:dyDescent="0.25">
      <c r="A170" s="14" t="s">
        <v>2997</v>
      </c>
      <c r="B170" s="14" t="s">
        <v>3236</v>
      </c>
      <c r="C170" s="14" t="s">
        <v>3237</v>
      </c>
      <c r="D170" s="16">
        <v>45986</v>
      </c>
      <c r="E170" s="16"/>
      <c r="F170" s="14" t="s">
        <v>3240</v>
      </c>
      <c r="G170" s="14" t="s">
        <v>3228</v>
      </c>
      <c r="H170" s="14" t="s">
        <v>3229</v>
      </c>
      <c r="I170" s="15">
        <v>210</v>
      </c>
      <c r="J170" s="77">
        <v>2</v>
      </c>
      <c r="K170" s="92"/>
    </row>
    <row r="171" spans="1:11" ht="20" x14ac:dyDescent="0.25">
      <c r="A171" s="14" t="s">
        <v>2997</v>
      </c>
      <c r="B171" s="14" t="s">
        <v>3238</v>
      </c>
      <c r="C171" s="14" t="s">
        <v>3239</v>
      </c>
      <c r="D171" s="16">
        <v>45988</v>
      </c>
      <c r="E171" s="16"/>
      <c r="F171" s="14" t="s">
        <v>3241</v>
      </c>
      <c r="G171" s="14" t="s">
        <v>3242</v>
      </c>
      <c r="H171" s="14" t="s">
        <v>3243</v>
      </c>
      <c r="I171" s="15">
        <v>4365</v>
      </c>
      <c r="J171" s="77">
        <v>2</v>
      </c>
      <c r="K171" s="92"/>
    </row>
    <row r="172" spans="1:11" ht="20" x14ac:dyDescent="0.25">
      <c r="A172" s="14" t="s">
        <v>2997</v>
      </c>
      <c r="B172" s="14" t="s">
        <v>3244</v>
      </c>
      <c r="C172" s="14" t="s">
        <v>3245</v>
      </c>
      <c r="D172" s="16">
        <v>45999</v>
      </c>
      <c r="E172" s="16"/>
      <c r="F172" s="14" t="s">
        <v>3000</v>
      </c>
      <c r="G172" s="14" t="s">
        <v>3001</v>
      </c>
      <c r="H172" s="14" t="s">
        <v>3002</v>
      </c>
      <c r="I172" s="15">
        <v>34.08</v>
      </c>
      <c r="J172" s="77">
        <v>4</v>
      </c>
      <c r="K172" s="92"/>
    </row>
    <row r="173" spans="1:11" ht="20" x14ac:dyDescent="0.25">
      <c r="A173" s="14" t="s">
        <v>2997</v>
      </c>
      <c r="B173" s="14" t="s">
        <v>3246</v>
      </c>
      <c r="C173" s="14" t="s">
        <v>3247</v>
      </c>
      <c r="D173" s="16">
        <v>45999</v>
      </c>
      <c r="E173" s="16"/>
      <c r="F173" s="14" t="s">
        <v>3248</v>
      </c>
      <c r="G173" s="14" t="s">
        <v>3030</v>
      </c>
      <c r="H173" s="14" t="s">
        <v>3031</v>
      </c>
      <c r="I173" s="15">
        <v>1857.79</v>
      </c>
      <c r="J173" s="77">
        <v>5</v>
      </c>
      <c r="K173" s="92"/>
    </row>
    <row r="174" spans="1:11" ht="20" x14ac:dyDescent="0.25">
      <c r="A174" s="14" t="s">
        <v>2997</v>
      </c>
      <c r="B174" s="14" t="s">
        <v>3249</v>
      </c>
      <c r="C174" s="14" t="s">
        <v>3250</v>
      </c>
      <c r="D174" s="16">
        <v>46013</v>
      </c>
      <c r="E174" s="16"/>
      <c r="F174" s="14" t="s">
        <v>3251</v>
      </c>
      <c r="G174" s="14" t="s">
        <v>3252</v>
      </c>
      <c r="H174" s="14" t="s">
        <v>3253</v>
      </c>
      <c r="I174" s="15">
        <v>519.5</v>
      </c>
      <c r="J174" s="77">
        <v>2</v>
      </c>
      <c r="K174" s="92"/>
    </row>
    <row r="175" spans="1:11" ht="20" x14ac:dyDescent="0.25">
      <c r="A175" s="14" t="s">
        <v>2997</v>
      </c>
      <c r="B175" s="14" t="s">
        <v>3254</v>
      </c>
      <c r="C175" s="14" t="s">
        <v>3255</v>
      </c>
      <c r="D175" s="16">
        <v>46020</v>
      </c>
      <c r="E175" s="16"/>
      <c r="F175" s="14" t="s">
        <v>3256</v>
      </c>
      <c r="G175" s="14" t="s">
        <v>3069</v>
      </c>
      <c r="H175" s="14" t="s">
        <v>3070</v>
      </c>
      <c r="I175" s="15">
        <v>284.44</v>
      </c>
      <c r="J175" s="77">
        <v>10</v>
      </c>
      <c r="K175" s="92"/>
    </row>
    <row r="176" spans="1:11" ht="20" x14ac:dyDescent="0.25">
      <c r="A176" s="14" t="s">
        <v>2997</v>
      </c>
      <c r="B176" s="14" t="s">
        <v>3257</v>
      </c>
      <c r="C176" s="14" t="s">
        <v>3258</v>
      </c>
      <c r="D176" s="16">
        <v>46011</v>
      </c>
      <c r="E176" s="16"/>
      <c r="F176" s="14" t="s">
        <v>3259</v>
      </c>
      <c r="G176" s="14" t="s">
        <v>3074</v>
      </c>
      <c r="H176" s="14" t="s">
        <v>3075</v>
      </c>
      <c r="I176" s="15">
        <v>113</v>
      </c>
      <c r="J176" s="77">
        <v>5</v>
      </c>
      <c r="K176" s="92"/>
    </row>
    <row r="177" spans="1:11" ht="20" x14ac:dyDescent="0.25">
      <c r="A177" s="14" t="s">
        <v>2997</v>
      </c>
      <c r="B177" s="14" t="s">
        <v>3260</v>
      </c>
      <c r="C177" s="14" t="s">
        <v>3261</v>
      </c>
      <c r="D177" s="16">
        <v>46020</v>
      </c>
      <c r="E177" s="16"/>
      <c r="F177" s="14" t="s">
        <v>3262</v>
      </c>
      <c r="G177" s="14" t="s">
        <v>3252</v>
      </c>
      <c r="H177" s="14" t="s">
        <v>3253</v>
      </c>
      <c r="I177" s="15">
        <v>1280</v>
      </c>
      <c r="J177" s="77">
        <v>3</v>
      </c>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3" priority="86" stopIfTrue="1">
      <formula>$A1055&lt;&gt;""</formula>
    </cfRule>
  </conditionalFormatting>
  <conditionalFormatting sqref="A1112:H1113">
    <cfRule type="expression" dxfId="92" priority="97" stopIfTrue="1">
      <formula>$A1112&lt;&gt;""</formula>
    </cfRule>
  </conditionalFormatting>
  <conditionalFormatting sqref="A107:J5000">
    <cfRule type="expression" dxfId="91" priority="41" stopIfTrue="1">
      <formula>$A107&lt;&gt;""</formula>
    </cfRule>
  </conditionalFormatting>
  <conditionalFormatting sqref="B164:E175 J169: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90" priority="341" stopIfTrue="1">
      <formula>$A164&lt;&gt;""</formula>
    </cfRule>
  </conditionalFormatting>
  <conditionalFormatting sqref="B472:E477">
    <cfRule type="expression" dxfId="89" priority="188" stopIfTrue="1">
      <formula>$A472&lt;&gt;""</formula>
    </cfRule>
  </conditionalFormatting>
  <conditionalFormatting sqref="B484:E488">
    <cfRule type="expression" dxfId="88" priority="223" stopIfTrue="1">
      <formula>$A484&lt;&gt;""</formula>
    </cfRule>
  </conditionalFormatting>
  <conditionalFormatting sqref="B689:E689">
    <cfRule type="expression" dxfId="87" priority="115" stopIfTrue="1">
      <formula>$A689&lt;&gt;""</formula>
    </cfRule>
  </conditionalFormatting>
  <conditionalFormatting sqref="B691:E691 H691:I691 B692:I693 B694:E699 H694:I699">
    <cfRule type="expression" dxfId="86" priority="75" stopIfTrue="1">
      <formula>$A691&lt;&gt;""</formula>
    </cfRule>
  </conditionalFormatting>
  <conditionalFormatting sqref="B701:E701 H701:I701">
    <cfRule type="expression" dxfId="85" priority="66" stopIfTrue="1">
      <formula>$A701&lt;&gt;""</formula>
    </cfRule>
  </conditionalFormatting>
  <conditionalFormatting sqref="B819:E819">
    <cfRule type="expression" dxfId="84" priority="138" stopIfTrue="1">
      <formula>$A819&lt;&gt;""</formula>
    </cfRule>
  </conditionalFormatting>
  <conditionalFormatting sqref="B1110:E1110">
    <cfRule type="expression" dxfId="83" priority="184" stopIfTrue="1">
      <formula>$A1110&lt;&gt;""</formula>
    </cfRule>
  </conditionalFormatting>
  <conditionalFormatting sqref="B1114:E1114">
    <cfRule type="expression" dxfId="82" priority="240" stopIfTrue="1">
      <formula>$A1114&lt;&gt;""</formula>
    </cfRule>
  </conditionalFormatting>
  <conditionalFormatting sqref="B1131:E1136">
    <cfRule type="expression" dxfId="81" priority="230" stopIfTrue="1">
      <formula>$A1131&lt;&gt;""</formula>
    </cfRule>
  </conditionalFormatting>
  <conditionalFormatting sqref="B1138:E1148">
    <cfRule type="expression" dxfId="80" priority="98" stopIfTrue="1">
      <formula>$A1138&lt;&gt;""</formula>
    </cfRule>
  </conditionalFormatting>
  <conditionalFormatting sqref="B1152:E1152">
    <cfRule type="expression" dxfId="79" priority="124" stopIfTrue="1">
      <formula>$A1152&lt;&gt;""</formula>
    </cfRule>
  </conditionalFormatting>
  <conditionalFormatting sqref="B1253:E1260 I1253:J1270">
    <cfRule type="expression" dxfId="78" priority="174" stopIfTrue="1">
      <formula>$A1253&lt;&gt;""</formula>
    </cfRule>
  </conditionalFormatting>
  <conditionalFormatting sqref="B1293:E1301">
    <cfRule type="expression" dxfId="77" priority="209" stopIfTrue="1">
      <formula>$A1293&lt;&gt;""</formula>
    </cfRule>
  </conditionalFormatting>
  <conditionalFormatting sqref="B1303:E1326">
    <cfRule type="expression" dxfId="76" priority="88" stopIfTrue="1">
      <formula>$A1303&lt;&gt;""</formula>
    </cfRule>
  </conditionalFormatting>
  <conditionalFormatting sqref="B1360:E1363">
    <cfRule type="expression" dxfId="75" priority="105" stopIfTrue="1">
      <formula>$A1360&lt;&gt;""</formula>
    </cfRule>
  </conditionalFormatting>
  <conditionalFormatting sqref="B1365:E1367">
    <cfRule type="expression" dxfId="74" priority="310" stopIfTrue="1">
      <formula>$A1365&lt;&gt;""</formula>
    </cfRule>
  </conditionalFormatting>
  <conditionalFormatting sqref="B1369:E1379">
    <cfRule type="expression" dxfId="73" priority="129" stopIfTrue="1">
      <formula>$A1369&lt;&gt;""</formula>
    </cfRule>
  </conditionalFormatting>
  <conditionalFormatting sqref="B1393:E1404">
    <cfRule type="expression" dxfId="72" priority="167" stopIfTrue="1">
      <formula>$A1393&lt;&gt;""</formula>
    </cfRule>
  </conditionalFormatting>
  <conditionalFormatting sqref="B1412:E1450">
    <cfRule type="expression" dxfId="71" priority="204" stopIfTrue="1">
      <formula>$A1412&lt;&gt;""</formula>
    </cfRule>
  </conditionalFormatting>
  <conditionalFormatting sqref="B1453:E1458">
    <cfRule type="expression" dxfId="70" priority="274" stopIfTrue="1">
      <formula>$A1453&lt;&gt;""</formula>
    </cfRule>
  </conditionalFormatting>
  <conditionalFormatting sqref="B489:G489">
    <cfRule type="expression" dxfId="69" priority="224" stopIfTrue="1">
      <formula>$A489&lt;&gt;""</formula>
    </cfRule>
  </conditionalFormatting>
  <conditionalFormatting sqref="B478:H483">
    <cfRule type="expression" dxfId="68" priority="244" stopIfTrue="1">
      <formula>$A478&lt;&gt;""</formula>
    </cfRule>
  </conditionalFormatting>
  <conditionalFormatting sqref="B490:H496">
    <cfRule type="expression" dxfId="67" priority="200" stopIfTrue="1">
      <formula>$A490&lt;&gt;""</formula>
    </cfRule>
  </conditionalFormatting>
  <conditionalFormatting sqref="B1067:H1082">
    <cfRule type="expression" dxfId="66" priority="270" stopIfTrue="1">
      <formula>$A1067&lt;&gt;""</formula>
    </cfRule>
  </conditionalFormatting>
  <conditionalFormatting sqref="B1272:H1274 B1275:E1288 H1275:H1288">
    <cfRule type="expression" dxfId="65" priority="199" stopIfTrue="1">
      <formula>$A1272&lt;&gt;""</formula>
    </cfRule>
  </conditionalFormatting>
  <conditionalFormatting sqref="B1290:H1292">
    <cfRule type="expression" dxfId="64" priority="94" stopIfTrue="1">
      <formula>$A1290&lt;&gt;""</formula>
    </cfRule>
  </conditionalFormatting>
  <conditionalFormatting sqref="B1364:H1364">
    <cfRule type="expression" dxfId="63" priority="340" stopIfTrue="1">
      <formula>$A1364&lt;&gt;""</formula>
    </cfRule>
  </conditionalFormatting>
  <conditionalFormatting sqref="B1380:H1385">
    <cfRule type="expression" dxfId="62" priority="68" stopIfTrue="1">
      <formula>$A1380&lt;&gt;""</formula>
    </cfRule>
  </conditionalFormatting>
  <conditionalFormatting sqref="B1410:H1411">
    <cfRule type="expression" dxfId="61" priority="247" stopIfTrue="1">
      <formula>$A1410&lt;&gt;""</formula>
    </cfRule>
  </conditionalFormatting>
  <conditionalFormatting sqref="B174:I189">
    <cfRule type="expression" dxfId="60" priority="16" stopIfTrue="1">
      <formula>$A174&lt;&gt;""</formula>
    </cfRule>
  </conditionalFormatting>
  <conditionalFormatting sqref="B242:I242 B243:E275">
    <cfRule type="expression" dxfId="59" priority="311" stopIfTrue="1">
      <formula>$A242&lt;&gt;""</formula>
    </cfRule>
  </conditionalFormatting>
  <conditionalFormatting sqref="B276:I320">
    <cfRule type="expression" dxfId="58" priority="144" stopIfTrue="1">
      <formula>$A276&lt;&gt;""</formula>
    </cfRule>
  </conditionalFormatting>
  <conditionalFormatting sqref="B497:I499">
    <cfRule type="expression" dxfId="57" priority="146" stopIfTrue="1">
      <formula>$A497&lt;&gt;""</formula>
    </cfRule>
  </conditionalFormatting>
  <conditionalFormatting sqref="B645:I688">
    <cfRule type="expression" dxfId="56" priority="307" stopIfTrue="1">
      <formula>$A645&lt;&gt;""</formula>
    </cfRule>
  </conditionalFormatting>
  <conditionalFormatting sqref="B690:I690">
    <cfRule type="expression" dxfId="55" priority="73" stopIfTrue="1">
      <formula>$A690&lt;&gt;""</formula>
    </cfRule>
  </conditionalFormatting>
  <conditionalFormatting sqref="B1137:I1137">
    <cfRule type="expression" dxfId="54" priority="198" stopIfTrue="1">
      <formula>$A1137&lt;&gt;""</formula>
    </cfRule>
  </conditionalFormatting>
  <conditionalFormatting sqref="B1149:I1151">
    <cfRule type="expression" dxfId="53" priority="67" stopIfTrue="1">
      <formula>$A1149&lt;&gt;""</formula>
    </cfRule>
  </conditionalFormatting>
  <conditionalFormatting sqref="B1153:I1157">
    <cfRule type="expression" dxfId="52" priority="69" stopIfTrue="1">
      <formula>$A1153&lt;&gt;""</formula>
    </cfRule>
  </conditionalFormatting>
  <conditionalFormatting sqref="B1271:I1271 I1272:I1288">
    <cfRule type="expression" dxfId="51" priority="202" stopIfTrue="1">
      <formula>$A1271&lt;&gt;""</formula>
    </cfRule>
  </conditionalFormatting>
  <conditionalFormatting sqref="B1368:I1368">
    <cfRule type="expression" dxfId="50" priority="197" stopIfTrue="1">
      <formula>$A1368&lt;&gt;""</formula>
    </cfRule>
  </conditionalFormatting>
  <conditionalFormatting sqref="B135:J164">
    <cfRule type="expression" dxfId="49" priority="17" stopIfTrue="1">
      <formula>$A135&lt;&gt;""</formula>
    </cfRule>
  </conditionalFormatting>
  <conditionalFormatting sqref="B360:J420">
    <cfRule type="expression" dxfId="48" priority="312" stopIfTrue="1">
      <formula>$A360&lt;&gt;""</formula>
    </cfRule>
  </conditionalFormatting>
  <conditionalFormatting sqref="B457:J458">
    <cfRule type="expression" dxfId="47" priority="273" stopIfTrue="1">
      <formula>$A457&lt;&gt;""</formula>
    </cfRule>
  </conditionalFormatting>
  <conditionalFormatting sqref="B599:J625">
    <cfRule type="expression" dxfId="46" priority="53" stopIfTrue="1">
      <formula>$A599&lt;&gt;""</formula>
    </cfRule>
  </conditionalFormatting>
  <conditionalFormatting sqref="B1053:J1054">
    <cfRule type="expression" dxfId="45" priority="268" stopIfTrue="1">
      <formula>$A1053&lt;&gt;""</formula>
    </cfRule>
  </conditionalFormatting>
  <conditionalFormatting sqref="B1127:J1130">
    <cfRule type="expression" dxfId="44" priority="58" stopIfTrue="1">
      <formula>$A1127&lt;&gt;""</formula>
    </cfRule>
  </conditionalFormatting>
  <conditionalFormatting sqref="B1158:J1252">
    <cfRule type="expression" dxfId="43" priority="84" stopIfTrue="1">
      <formula>$A1158&lt;&gt;""</formula>
    </cfRule>
  </conditionalFormatting>
  <conditionalFormatting sqref="B1406:J1406">
    <cfRule type="expression" dxfId="42" priority="249" stopIfTrue="1">
      <formula>$A1406&lt;&gt;""</formula>
    </cfRule>
  </conditionalFormatting>
  <conditionalFormatting sqref="B1461:J4374">
    <cfRule type="expression" dxfId="41" priority="93" stopIfTrue="1">
      <formula>$A1461&lt;&gt;""</formula>
    </cfRule>
  </conditionalFormatting>
  <conditionalFormatting sqref="F168:F170">
    <cfRule type="expression" dxfId="40" priority="9" stopIfTrue="1">
      <formula>$A168&lt;&gt;""</formula>
    </cfRule>
  </conditionalFormatting>
  <conditionalFormatting sqref="F191:H195">
    <cfRule type="expression" dxfId="39" priority="175" stopIfTrue="1">
      <formula>$A191&lt;&gt;""</formula>
    </cfRule>
  </conditionalFormatting>
  <conditionalFormatting sqref="F198:H199">
    <cfRule type="expression" dxfId="38" priority="169" stopIfTrue="1">
      <formula>$A198&lt;&gt;""</formula>
    </cfRule>
  </conditionalFormatting>
  <conditionalFormatting sqref="F472:H473">
    <cfRule type="expression" dxfId="37" priority="190" stopIfTrue="1">
      <formula>$A472&lt;&gt;""</formula>
    </cfRule>
  </conditionalFormatting>
  <conditionalFormatting sqref="F476:H477">
    <cfRule type="expression" dxfId="36" priority="280" stopIfTrue="1">
      <formula>$A476&lt;&gt;""</formula>
    </cfRule>
  </conditionalFormatting>
  <conditionalFormatting sqref="F484:H486 H487:H489">
    <cfRule type="expression" dxfId="35" priority="222" stopIfTrue="1">
      <formula>$A484&lt;&gt;""</formula>
    </cfRule>
  </conditionalFormatting>
  <conditionalFormatting sqref="F1131:H1131">
    <cfRule type="expression" dxfId="34" priority="331" stopIfTrue="1">
      <formula>$A1131&lt;&gt;""</formula>
    </cfRule>
  </conditionalFormatting>
  <conditionalFormatting sqref="F1255:H1260">
    <cfRule type="expression" dxfId="33" priority="173" stopIfTrue="1">
      <formula>$A1255&lt;&gt;""</formula>
    </cfRule>
  </conditionalFormatting>
  <conditionalFormatting sqref="F169:I173">
    <cfRule type="expression" dxfId="32" priority="301" stopIfTrue="1">
      <formula>$A169&lt;&gt;""</formula>
    </cfRule>
  </conditionalFormatting>
  <conditionalFormatting sqref="F247:I247">
    <cfRule type="expression" dxfId="31" priority="201" stopIfTrue="1">
      <formula>$A247&lt;&gt;""</formula>
    </cfRule>
  </conditionalFormatting>
  <conditionalFormatting sqref="F163:J173">
    <cfRule type="expression" dxfId="30" priority="6" stopIfTrue="1">
      <formula>$A163&lt;&gt;""</formula>
    </cfRule>
  </conditionalFormatting>
  <conditionalFormatting sqref="G168:H177">
    <cfRule type="expression" dxfId="29" priority="2" stopIfTrue="1">
      <formula>$A168&lt;&gt;""</formula>
    </cfRule>
  </conditionalFormatting>
  <conditionalFormatting sqref="H176:H179">
    <cfRule type="expression" dxfId="28" priority="1" stopIfTrue="1">
      <formula>$A176&lt;&gt;""</formula>
    </cfRule>
  </conditionalFormatting>
  <conditionalFormatting sqref="H190">
    <cfRule type="expression" dxfId="27" priority="181" stopIfTrue="1">
      <formula>$A190&lt;&gt;""</formula>
    </cfRule>
  </conditionalFormatting>
  <conditionalFormatting sqref="H196:H197">
    <cfRule type="expression" dxfId="26" priority="170" stopIfTrue="1">
      <formula>$A196&lt;&gt;""</formula>
    </cfRule>
  </conditionalFormatting>
  <conditionalFormatting sqref="H200:H228">
    <cfRule type="expression" dxfId="25" priority="60" stopIfTrue="1">
      <formula>$A200&lt;&gt;""</formula>
    </cfRule>
  </conditionalFormatting>
  <conditionalFormatting sqref="H474:H475">
    <cfRule type="expression" dxfId="24" priority="194" stopIfTrue="1">
      <formula>$A474&lt;&gt;""</formula>
    </cfRule>
  </conditionalFormatting>
  <conditionalFormatting sqref="H1132:H1136">
    <cfRule type="expression" dxfId="23" priority="232" stopIfTrue="1">
      <formula>$A1132&lt;&gt;""</formula>
    </cfRule>
  </conditionalFormatting>
  <conditionalFormatting sqref="H1254">
    <cfRule type="expression" dxfId="22" priority="243" stopIfTrue="1">
      <formula>$A1254&lt;&gt;""</formula>
    </cfRule>
  </conditionalFormatting>
  <conditionalFormatting sqref="H1293:H1301">
    <cfRule type="expression" dxfId="21" priority="211" stopIfTrue="1">
      <formula>$A1293&lt;&gt;""</formula>
    </cfRule>
  </conditionalFormatting>
  <conditionalFormatting sqref="H1303:H1326">
    <cfRule type="expression" dxfId="20" priority="90" stopIfTrue="1">
      <formula>$A1303&lt;&gt;""</formula>
    </cfRule>
  </conditionalFormatting>
  <conditionalFormatting sqref="H1365:H1367">
    <cfRule type="expression" dxfId="19" priority="309" stopIfTrue="1">
      <formula>$A1365&lt;&gt;""</formula>
    </cfRule>
  </conditionalFormatting>
  <conditionalFormatting sqref="H1369:H1379">
    <cfRule type="expression" dxfId="18" priority="70" stopIfTrue="1">
      <formula>$A1369&lt;&gt;""</formula>
    </cfRule>
  </conditionalFormatting>
  <conditionalFormatting sqref="H1412">
    <cfRule type="expression" dxfId="17" priority="206" stopIfTrue="1">
      <formula>$A1412&lt;&gt;""</formula>
    </cfRule>
  </conditionalFormatting>
  <conditionalFormatting sqref="H1453:H1458">
    <cfRule type="expression" dxfId="16" priority="276" stopIfTrue="1">
      <formula>$A1453&lt;&gt;""</formula>
    </cfRule>
  </conditionalFormatting>
  <conditionalFormatting sqref="H172:I175">
    <cfRule type="expression" dxfId="15" priority="298" stopIfTrue="1">
      <formula>$A172&lt;&gt;""</formula>
    </cfRule>
  </conditionalFormatting>
  <conditionalFormatting sqref="H243:I246">
    <cfRule type="expression" dxfId="14" priority="300" stopIfTrue="1">
      <formula>$A243&lt;&gt;""</formula>
    </cfRule>
  </conditionalFormatting>
  <conditionalFormatting sqref="H248:I248">
    <cfRule type="expression" dxfId="13" priority="176" stopIfTrue="1">
      <formula>$A248&lt;&gt;""</formula>
    </cfRule>
  </conditionalFormatting>
  <conditionalFormatting sqref="H689:I689">
    <cfRule type="expression" dxfId="12" priority="117" stopIfTrue="1">
      <formula>$A689&lt;&gt;""</formula>
    </cfRule>
  </conditionalFormatting>
  <conditionalFormatting sqref="H1138:I1148">
    <cfRule type="expression" dxfId="11" priority="101" stopIfTrue="1">
      <formula>$A1138&lt;&gt;""</formula>
    </cfRule>
  </conditionalFormatting>
  <conditionalFormatting sqref="H1152:I1152">
    <cfRule type="expression" dxfId="10" priority="127" stopIfTrue="1">
      <formula>$A1152&lt;&gt;""</formula>
    </cfRule>
  </conditionalFormatting>
  <conditionalFormatting sqref="H1110:J1110">
    <cfRule type="expression" dxfId="9" priority="183" stopIfTrue="1">
      <formula>$A1110&lt;&gt;""</formula>
    </cfRule>
  </conditionalFormatting>
  <conditionalFormatting sqref="H1360:J1363">
    <cfRule type="expression" dxfId="8" priority="106" stopIfTrue="1">
      <formula>$A1360&lt;&gt;""</formula>
    </cfRule>
  </conditionalFormatting>
  <conditionalFormatting sqref="H1393:J1404">
    <cfRule type="expression" dxfId="7" priority="65" stopIfTrue="1">
      <formula>$A1393&lt;&gt;""</formula>
    </cfRule>
  </conditionalFormatting>
  <conditionalFormatting sqref="I190:I227 B190:E241">
    <cfRule type="expression" dxfId="6" priority="297" stopIfTrue="1">
      <formula>$A190&lt;&gt;""</formula>
    </cfRule>
  </conditionalFormatting>
  <conditionalFormatting sqref="I472:I496">
    <cfRule type="expression" dxfId="5" priority="191" stopIfTrue="1">
      <formula>$A472&lt;&gt;""</formula>
    </cfRule>
  </conditionalFormatting>
  <conditionalFormatting sqref="I1369:I1385">
    <cfRule type="expression" dxfId="4" priority="133" stopIfTrue="1">
      <formula>$A1369&lt;&gt;""</formula>
    </cfRule>
  </conditionalFormatting>
  <conditionalFormatting sqref="I1290:J1359">
    <cfRule type="expression" dxfId="3" priority="213" stopIfTrue="1">
      <formula>$A1290&lt;&gt;""</formula>
    </cfRule>
  </conditionalFormatting>
  <conditionalFormatting sqref="I1410:J1447">
    <cfRule type="expression" dxfId="2" priority="208" stopIfTrue="1">
      <formula>$A1410&lt;&gt;""</formula>
    </cfRule>
  </conditionalFormatting>
  <conditionalFormatting sqref="I1451:J1458">
    <cfRule type="expression" dxfId="1" priority="306" stopIfTrue="1">
      <formula>$A1451&lt;&gt;""</formula>
    </cfRule>
  </conditionalFormatting>
  <conditionalFormatting sqref="J1137:J1157">
    <cfRule type="expression" dxfId="0" priority="333"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Slovenský zväz Taekwon-Do ITF, Trnavská 18, Smolenice, 919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37938941</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6bdf28ae-65c4-4f6e-bc50-9bbd2c60ae3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761cb37-c33f-42c7-9eeb-6f00cca254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2026-03-25T05:21:47Z</cp:lastPrinted>
  <dcterms:created xsi:type="dcterms:W3CDTF">2017-02-20T06:20:12Z</dcterms:created>
  <dcterms:modified xsi:type="dcterms:W3CDTF">2026-03-25T05:21:54Z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