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AF781E5D-2CB8-492F-A297-52150D718A63}"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<sst xmlns="http://schemas.openxmlformats.org/spreadsheetml/2006/main" count="6581" uniqueCount="3031">
  <si>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</si>
  <si>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</si>
  <si>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</si>
  <si>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</si>
  <si>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</si>
  <si>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</si>
  <si>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</si>
  <si>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</si>
  <si>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</si>
  <si>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</si>
  <si>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</si>
  <si>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</si>
  <si>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</si>
  <si>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</si>
  <si>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</si>
  <si>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</si>
  <si>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</si>
  <si>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</si>
  <si>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</si>
  <si>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</si>
  <si>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</si>
  <si>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</si>
  <si>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</si>
  <si>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</si>
  <si>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</si>
  <si>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</si>
  <si>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</si>
  <si>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</si>
  <si>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</si>
  <si>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</si>
  <si>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</si>
  <si>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</si>
  <si>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</si>
  <si>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</si>
  <si>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</si>
  <si>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</si>
  <si>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</si>
  <si>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</si>
  <si>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</si>
  <si>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</si>
  <si>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</si>
  <si>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</si>
  <si>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</si>
  <si>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</si>
  <si>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</si>
  <si>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</si>
  <si>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</si>
  <si>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</si>
  <si>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</si>
  <si>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</si>
  <si>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</si>
  <si>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</si>
  <si>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</si>
  <si>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</si>
  <si>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</si>
  <si>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</si>
  <si>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</si>
  <si>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</si>
  <si>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</si>
  <si>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</si>
  <si>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</si>
  <si>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</si>
  <si>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</si>
  <si>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</si>
  <si>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</si>
  <si>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</si>
  <si>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</si>
  <si>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</si>
  <si>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</si>
  <si>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</si>
  <si>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</si>
  <si>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</si>
  <si>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</si>
  <si>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</si>
  <si>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</si>
  <si>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</si>
  <si>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</si>
  <si>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</si>
  <si>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</si>
  <si>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</si>
  <si>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</si>
  <si>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</si>
  <si>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</si>
  <si>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</si>
  <si>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</si>
  <si>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</si>
  <si>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</si>
  <si>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</si>
  <si>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</si>
  <si>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</si>
  <si>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</si>
  <si>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</si>
  <si>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</si>
  <si>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</si>
  <si>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</si>
  <si>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</si>
  <si>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</si>
  <si>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</si>
  <si>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</si>
  <si>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</si>
  <si>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</si>
  <si>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</si>
  <si>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</si>
  <si>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</si>
  <si>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</si>
  <si>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</si>
  <si>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</si>
  <si>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</si>
  <si>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</si>
  <si>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</si>
  <si>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</si>
  <si>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</si>
  <si>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</si>
  <si>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</si>
  <si>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</si>
  <si>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</si>
  <si>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</si>
  <si>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</si>
  <si>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</si>
  <si>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</si>
  <si>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</si>
  <si>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</si>
  <si>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</si>
  <si>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</si>
  <si>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</si>
  <si>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</si>
  <si>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</si>
  <si>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</si>
  <si>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</si>
  <si>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</si>
  <si>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</si>
  <si>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</si>
  <si>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</si>
  <si>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</si>
  <si>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</si>
  <si>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</si>
  <si>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</si>
  <si>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</si>
  <si>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</si>
  <si>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</si>
  <si>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</si>
  <si>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</si>
  <si>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</si>
  <si>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</si>
  <si>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</si>
  <si>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</si>
  <si>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</si>
  <si>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</si>
  <si>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</si>
  <si>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</si>
  <si>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</si>
  <si>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</si>
  <si>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</si>
  <si>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</si>
  <si>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</si>
  <si>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</si>
  <si>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</si>
  <si>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</si>
  <si>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</si>
  <si>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</si>
  <si>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</si>
  <si>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</si>
  <si>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</si>
  <si>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</si>
  <si>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</si>
  <si>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</si>
  <si>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</si>
  <si>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</si>
  <si>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</si>
  <si>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</si>
  <si>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</si>
  <si>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</si>
  <si>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</si>
  <si>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</si>
  <si>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</si>
  <si>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</si>
  <si>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</si>
  <si>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</si>
  <si>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</si>
  <si>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</si>
  <si>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</si>
  <si>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</si>
  <si>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</si>
  <si>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</si>
  <si>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</si>
  <si>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</si>
  <si>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</si>
  <si>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</si>
  <si>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</si>
  <si>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</si>
  <si>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</si>
  <si>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</si>
  <si>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</si>
  <si>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</si>
  <si>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</si>
  <si>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</si>
  <si>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</si>
  <si>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</si>
  <si>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</si>
  <si>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</si>
  <si>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</si>
  <si>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</si>
  <si>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</si>
  <si>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</si>
  <si>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</si>
  <si>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</si>
  <si>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</si>
  <si>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</si>
  <si>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</si>
  <si>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</si>
  <si>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</si>
  <si>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</si>
  <si>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</si>
  <si>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</si>
  <si>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</si>
  <si>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</si>
  <si>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</si>
  <si>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</si>
  <si>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</si>
  <si>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</si>
  <si>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</si>
  <si>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</si>
  <si>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</si>
  <si>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</si>
  <si>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</si>
  <si>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</si>
  <si>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</si>
  <si>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</si>
  <si>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</si>
  <si>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</si>
  <si>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</si>
  <si>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</si>
  <si>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</si>
  <si>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</si>
  <si>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</si>
  <si>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</si>
  <si>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</si>
  <si>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</si>
  <si>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</si>
  <si>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</si>
  <si>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</si>
  <si>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</si>
  <si>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</si>
  <si>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</si>
  <si>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</si>
  <si>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</si>
  <si>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</si>
  <si>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</si>
  <si>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</si>
  <si>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</si>
  <si>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</si>
  <si>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</si>
  <si>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</si>
  <si>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</si>
  <si>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</si>
  <si>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</si>
  <si>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</si>
  <si>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</si>
  <si>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</si>
  <si>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</si>
  <si>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</si>
  <si>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</si>
  <si>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</si>
  <si>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</si>
  <si>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</si>
  <si>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</si>
  <si>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</si>
  <si>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</si>
  <si>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</si>
  <si>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</si>
  <si>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</si>
  <si>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</si>
  <si>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</si>
  <si>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</si>
  <si>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</si>
  <si>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</si>
  <si>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</si>
  <si>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</si>
  <si>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</si>
  <si>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</si>
  <si>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</si>
  <si>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</si>
  <si>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</si>
  <si>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</si>
  <si>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</si>
  <si>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</si>
  <si>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</si>
  <si>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</si>
  <si>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</si>
  <si>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</si>
  <si>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</si>
  <si>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</si>
  <si>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</si>
  <si>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</si>
  <si>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</si>
  <si>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</si>
  <si>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</si>
  <si>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</si>
  <si>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</si>
  <si>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</si>
  <si>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</si>
  <si>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</si>
  <si>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</si>
  <si>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</si>
  <si>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</si>
  <si>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</si>
  <si>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</si>
  <si>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</si>
  <si>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</si>
  <si>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</si>
  <si>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</si>
  <si>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</si>
  <si>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</si>
  <si>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</si>
  <si>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</si>
  <si>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</si>
  <si>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</si>
  <si>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</si>
  <si>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</si>
  <si>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</si>
  <si>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</si>
  <si>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</si>
  <si>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</si>
  <si>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</si>
  <si>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</si>
  <si>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</si>
  <si>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</si>
  <si>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</si>
  <si>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</si>
  <si>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</si>
  <si>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</si>
  <si>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</si>
  <si>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</si>
  <si>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</si>
  <si>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</si>
  <si>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</si>
  <si>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</si>
  <si>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</si>
  <si>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</si>
  <si>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</si>
  <si>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</si>
  <si>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</si>
  <si>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</si>
  <si>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</si>
  <si>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</si>
  <si>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</si>
  <si>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</si>
  <si>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</si>
  <si>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</si>
  <si>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</si>
  <si>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</si>
  <si>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</si>
  <si>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</si>
  <si>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</si>
  <si>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</si>
  <si>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</si>
  <si>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</si>
  <si>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</si>
  <si>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</si>
  <si>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</si>
  <si>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</si>
  <si>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</si>
  <si>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</si>
  <si>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</si>
  <si>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</si>
  <si>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</si>
  <si>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</si>
  <si>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</si>
  <si>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</si>
  <si>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</si>
  <si>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</si>
  <si>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</si>
  <si>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</si>
  <si>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</si>
  <si>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</si>
  <si>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</si>
  <si>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</si>
  <si>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</si>
  <si>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</si>
  <si>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</si>
  <si>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</si>
  <si>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</si>
  <si>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</si>
  <si>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</si>
  <si>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</si>
  <si>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</si>
  <si>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</si>
  <si>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</si>
  <si>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</si>
  <si>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</si>
  <si>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</si>
  <si>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</si>
  <si>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</si>
  <si>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</si>
  <si>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</si>
  <si>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</si>
  <si>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</si>
  <si>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</si>
  <si>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</si>
  <si>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</si>
  <si>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</si>
  <si>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</si>
  <si>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</si>
  <si>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</si>
  <si>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</si>
  <si>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</si>
  <si>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</si>
  <si>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</si>
  <si>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</si>
  <si>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</si>
  <si>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</si>
  <si>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</si>
  <si>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</si>
  <si>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</si>
  <si>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</si>
  <si>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</si>
  <si>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</si>
  <si>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</si>
  <si>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</si>
  <si>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</si>
  <si>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</si>
  <si>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</si>
  <si>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</si>
  <si>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</si>
  <si>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</si>
  <si>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</si>
  <si>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</si>
  <si>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</si>
  <si>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</si>
  <si>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</si>
  <si>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</si>
  <si>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</si>
  <si>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</si>
  <si>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</si>
  <si>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</si>
  <si>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</si>
  <si>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</si>
  <si>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</si>
  <si>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</si>
  <si>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</si>
  <si>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</si>
  <si>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</si>
  <si>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</si>
  <si>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</si>
  <si>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</si>
  <si>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</si>
  <si>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</si>
  <si>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</si>
  <si>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</si>
  <si>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</si>
  <si>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</si>
  <si>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</si>
  <si>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</si>
  <si>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</si>
  <si>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</si>
  <si>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</si>
  <si>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</si>
  <si>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</si>
  <si>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</si>
  <si>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</si>
  <si>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</si>
  <si>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</si>
  <si>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</si>
  <si>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</si>
  <si>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</si>
  <si>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</si>
  <si>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</si>
  <si>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</si>
  <si>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</si>
  <si>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</si>
  <si>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</si>
  <si>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</si>
  <si>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</si>
  <si>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</si>
  <si>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</si>
  <si>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</si>
  <si>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</si>
  <si>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</si>
  <si>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</si>
  <si>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</si>
  <si>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</si>
  <si>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</si>
  <si>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</si>
  <si>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</si>
  <si>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</si>
  <si>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</si>
  <si>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</si>
  <si>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</si>
  <si>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</si>
  <si>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</si>
  <si>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</si>
  <si>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</si>
  <si>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</si>
  <si>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</si>
  <si>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</si>
  <si>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</si>
  <si>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</si>
  <si>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</si>
  <si>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</si>
  <si>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</si>
  <si>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</si>
  <si>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</si>
  <si>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</si>
  <si>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</si>
  <si>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</si>
  <si>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</si>
  <si>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</si>
  <si>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</si>
  <si>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</si>
  <si>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</si>
  <si>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</si>
  <si>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</si>
  <si>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</si>
  <si>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</si>
  <si>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</si>
  <si>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</si>
  <si>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</si>
  <si>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</si>
  <si>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</si>
  <si>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</si>
  <si>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</si>
  <si>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</si>
  <si>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</si>
  <si>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</si>
  <si>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</si>
  <si>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</si>
  <si>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</si>
  <si>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</si>
  <si>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</si>
  <si>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</si>
  <si>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</si>
  <si>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</si>
  <si>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</si>
  <si>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</si>
  <si>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</si>
  <si>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</si>
  <si>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</si>
  <si>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</si>
  <si>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</si>
  <si>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</si>
  <si>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</si>
  <si>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</si>
  <si>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</si>
  <si>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</si>
  <si>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</si>
  <si>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</si>
  <si>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</si>
  <si>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</si>
  <si>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</si>
  <si>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</si>
  <si>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</si>
  <si>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</si>
  <si>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</si>
  <si>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</si>
  <si>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</si>
  <si>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</si>
  <si>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</si>
  <si>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</si>
  <si>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</si>
  <si>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</si>
  <si>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</si>
  <si>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</si>
  <si>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</si>
  <si>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</si>
  <si>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</si>
  <si>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</si>
  <si>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</si>
  <si>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</si>
  <si>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</si>
  <si>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</si>
  <si>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</si>
  <si>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</si>
  <si>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</si>
  <si>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</si>
  <si>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</si>
  <si>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</si>
  <si>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</si>
  <si>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</si>
  <si>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</si>
  <si>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</si>
  <si>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</si>
  <si>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</si>
  <si>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</si>
  <si>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</si>
  <si>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</si>
  <si>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</si>
  <si>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</si>
  <si>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</si>
  <si>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</si>
  <si>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</si>
  <si>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</si>
  <si>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</si>
  <si>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</si>
  <si>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</si>
  <si>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</si>
  <si>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</si>
  <si>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</si>
  <si>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</si>
  <si>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</si>
  <si>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</si>
  <si>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</si>
  <si>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</si>
  <si>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</si>
  <si>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</si>
  <si>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</si>
  <si>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</si>
  <si>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</si>
  <si>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</si>
  <si>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</si>
  <si>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</si>
  <si>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</si>
  <si>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</si>
  <si>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</si>
  <si>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</si>
  <si>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</si>
  <si>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</si>
  <si>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</si>
  <si>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</si>
  <si>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</si>
  <si>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</si>
  <si>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</si>
  <si>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</si>
  <si>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</si>
  <si>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</si>
  <si>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</si>
  <si>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</si>
  <si>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</si>
  <si>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</si>
  <si>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</si>
  <si>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</si>
  <si>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</si>
  <si>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</si>
  <si>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</si>
  <si>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</si>
  <si>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</si>
  <si>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</si>
  <si>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</si>
  <si>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</si>
  <si>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</si>
  <si>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</si>
  <si>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</si>
  <si>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</si>
  <si>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</si>
  <si>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</si>
  <si>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</si>
  <si>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</si>
  <si>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</si>
  <si>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</si>
  <si>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</si>
  <si>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</si>
  <si>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</si>
  <si>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</si>
  <si>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</si>
  <si>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</si>
  <si>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</si>
  <si>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</si>
  <si>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</si>
  <si>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</si>
  <si>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</si>
  <si>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</si>
  <si>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</si>
  <si>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</si>
  <si>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</si>
  <si>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</si>
  <si>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</si>
  <si>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</si>
  <si>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</si>
  <si>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</si>
  <si>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</si>
  <si>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</si>
  <si>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</si>
  <si>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</si>
  <si>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</si>
  <si>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</si>
  <si>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</si>
  <si>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</si>
  <si>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</si>
  <si>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</si>
  <si>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</si>
  <si>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</si>
  <si>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</si>
  <si>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</si>
  <si>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</si>
  <si>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</si>
  <si>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</si>
  <si>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</si>
  <si>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</si>
  <si>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</si>
  <si>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</si>
  <si>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</si>
  <si>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</si>
  <si>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</si>
  <si>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</si>
  <si>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</si>
  <si>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</si>
  <si>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</si>
  <si>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</si>
  <si>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</si>
  <si>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</si>
  <si>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</si>
  <si>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</si>
  <si>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</si>
  <si>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</si>
  <si>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</si>
  <si>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</si>
  <si>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</si>
  <si>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</si>
  <si>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</si>
  <si>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</si>
  <si>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</si>
  <si>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</si>
  <si>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</si>
  <si>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</si>
  <si>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</si>
  <si>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</si>
  <si>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</si>
  <si>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</si>
  <si>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</si>
  <si>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</si>
  <si>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</si>
  <si>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</si>
  <si>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</si>
  <si>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</si>
  <si>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</si>
  <si>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</si>
  <si>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</si>
  <si>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</si>
  <si>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</si>
  <si>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</si>
  <si>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</si>
  <si>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</si>
  <si>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</si>
  <si>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</si>
  <si>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</si>
  <si>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</si>
  <si>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</si>
  <si>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</si>
  <si>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</si>
  <si>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</si>
  <si>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</si>
  <si>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</si>
  <si>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</si>
  <si>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</si>
  <si>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</si>
  <si>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</si>
  <si>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</si>
  <si>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</si>
  <si>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</si>
  <si>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</si>
  <si>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</si>
  <si>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</si>
  <si>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</si>
  <si>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</si>
  <si>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</si>
  <si>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</si>
  <si>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</si>
  <si>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</si>
  <si>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</si>
  <si>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</si>
  <si>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</si>
  <si>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</si>
  <si>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</si>
  <si>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</si>
  <si>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</si>
  <si>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</si>
  <si>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</si>
  <si>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</si>
  <si>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</si>
  <si>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</si>
  <si>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</si>
  <si>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</si>
  <si>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</si>
  <si>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</si>
  <si>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</si>
  <si>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</si>
  <si>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</si>
  <si>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</si>
  <si>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</si>
  <si>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</si>
  <si>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</si>
  <si>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</si>
  <si>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</si>
  <si>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</si>
  <si>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</si>
  <si>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</si>
  <si>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</si>
  <si>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</si>
  <si>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</si>
  <si>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</si>
  <si>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</si>
  <si>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</si>
  <si>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</si>
  <si>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</si>
  <si>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</si>
  <si>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</si>
  <si>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</si>
  <si>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</si>
  <si>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</si>
  <si>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</si>
  <si>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</si>
  <si>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</si>
  <si>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</si>
  <si>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</si>
  <si>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</si>
  <si>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</si>
  <si>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</si>
  <si>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</si>
  <si>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</si>
  <si>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</si>
  <si>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</si>
  <si>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</si>
  <si>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</si>
  <si>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</si>
  <si>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</si>
  <si>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</si>
  <si>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</si>
  <si>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</si>
  <si>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</si>
  <si>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</si>
  <si>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</si>
  <si>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</si>
  <si>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</si>
  <si>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</si>
  <si>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</si>
  <si>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</si>
  <si>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</si>
  <si>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</si>
  <si>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</si>
  <si>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</si>
  <si>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</si>
  <si>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</si>
  <si>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</si>
  <si>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</si>
  <si>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</si>
  <si>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</si>
  <si>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</si>
  <si>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</si>
  <si>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</si>
  <si>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</si>
  <si>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</si>
  <si>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</si>
  <si>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</si>
  <si>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</si>
  <si>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</si>
  <si>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</si>
  <si>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</si>
  <si>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</si>
  <si>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</si>
  <si>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</si>
  <si>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</si>
  <si>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</si>
  <si>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</si>
  <si>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</si>
  <si>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</si>
  <si>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</si>
  <si>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</si>
  <si>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</si>
  <si>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</si>
  <si>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</si>
  <si>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</si>
  <si>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</si>
  <si>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</si>
  <si>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</si>
  <si>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</si>
  <si>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</si>
  <si>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</si>
  <si>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</si>
  <si>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</si>
  <si>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</si>
  <si>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</si>
  <si>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</si>
  <si>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</si>
  <si>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</si>
  <si>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</si>
  <si>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</si>
  <si>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</si>
  <si>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</si>
  <si>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</si>
  <si>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</si>
  <si>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</si>
  <si>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</si>
  <si>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</si>
  <si>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</si>
  <si>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</si>
  <si>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</si>
  <si>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</si>
  <si>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</si>
  <si>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</si>
  <si>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</si>
  <si>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</si>
  <si>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</si>
  <si>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</si>
  <si>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</si>
  <si>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</si>
  <si>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</si>
  <si>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</si>
  <si>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</si>
  <si>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</si>
  <si>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</si>
  <si>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</si>
  <si>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</si>
  <si>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</si>
  <si>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</si>
  <si>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</si>
  <si>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</si>
  <si>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</si>
  <si>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</si>
  <si>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</si>
  <si>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</si>
  <si>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</si>
  <si>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</si>
  <si>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</si>
  <si>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</si>
  <si>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</si>
  <si>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</si>
  <si>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</si>
  <si>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</si>
  <si>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</si>
  <si>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</si>
  <si>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</si>
  <si>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</si>
  <si>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</si>
  <si>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</si>
  <si>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</si>
  <si>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</si>
  <si>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</si>
  <si>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</si>
  <si>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</si>
  <si>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</si>
  <si>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</si>
  <si>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</si>
  <si>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</si>
  <si>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</si>
  <si>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</si>
  <si>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</si>
  <si>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</si>
  <si>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</si>
  <si>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</si>
  <si>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</si>
  <si>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</si>
  <si>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</si>
  <si>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</si>
  <si>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</si>
  <si>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</si>
  <si>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</si>
  <si>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</si>
  <si>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</si>
  <si>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</si>
  <si>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</si>
  <si>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</si>
  <si>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</si>
  <si>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</si>
  <si>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</si>
  <si>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</si>
  <si>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</si>
  <si>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</si>
  <si>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</si>
  <si>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</si>
  <si>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</si>
  <si>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</si>
  <si>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</si>
  <si>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</si>
  <si>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</si>
  <si>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</si>
  <si>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</si>
  <si>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</si>
  <si>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</si>
  <si>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</si>
  <si>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</si>
  <si>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</si>
  <si>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</si>
  <si>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</si>
  <si>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</si>
  <si>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</si>
  <si>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</si>
  <si>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</si>
  <si>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</si>
  <si>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</si>
  <si>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</si>
  <si>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</si>
  <si>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</si>
  <si>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</si>
  <si>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</si>
  <si>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</si>
  <si>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</si>
  <si>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</si>
  <si>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</si>
  <si>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</si>
  <si>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</si>
  <si>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</si>
  <si>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</si>
  <si>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</si>
  <si>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</si>
  <si>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</si>
  <si>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</si>
  <si>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</si>
  <si>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</si>
  <si>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</si>
  <si>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</si>
  <si>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</si>
  <si>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</si>
  <si>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</si>
  <si>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</si>
  <si>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</si>
  <si>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</si>
  <si>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</si>
  <si>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</si>
  <si>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</si>
  <si>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</si>
  <si>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</si>
  <si>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</si>
  <si>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</si>
  <si>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</si>
  <si>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</si>
  <si>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</si>
  <si>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</si>
  <si>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</si>
  <si>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</si>
  <si>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</si>
  <si>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</si>
  <si>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</si>
  <si>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</si>
  <si>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</si>
  <si>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</si>
  <si>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</si>
  <si>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</si>
  <si>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</si>
  <si>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</si>
  <si>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</si>
  <si>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</si>
  <si>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</si>
  <si>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</si>
  <si>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</si>
  <si>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</si>
  <si>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</si>
  <si>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</si>
  <si>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</si>
  <si>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</si>
  <si>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</si>
  <si>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</si>
  <si>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</si>
  <si>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</si>
  <si>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</si>
  <si>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</si>
  <si>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</si>
  <si>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</si>
  <si>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</si>
  <si>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</si>
  <si>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</si>
  <si>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</si>
  <si>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</si>
  <si>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</si>
  <si>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</si>
  <si>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</si>
  <si>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</si>
  <si>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</si>
  <si>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</si>
  <si>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</si>
  <si>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</si>
  <si>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</si>
  <si>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</si>
  <si>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</si>
  <si>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</si>
  <si>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</si>
  <si>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</si>
  <si>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</si>
  <si>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</si>
  <si>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</si>
  <si>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</si>
  <si>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</si>
  <si>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</si>
  <si>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</si>
  <si>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</si>
  <si>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</si>
  <si>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</si>
  <si>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</si>
  <si>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</si>
  <si>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</si>
  <si>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</si>
  <si>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</si>
  <si>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</si>
  <si>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</si>
  <si>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</si>
  <si>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</si>
  <si>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</si>
  <si>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</si>
  <si>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</si>
  <si>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</si>
  <si>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</si>
  <si>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</si>
  <si>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</si>
  <si>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</si>
  <si>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</si>
  <si>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</si>
  <si>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</si>
  <si>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</si>
  <si>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</si>
  <si>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</si>
  <si>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</si>
  <si>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</si>
  <si>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</si>
  <si>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</si>
  <si>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</si>
  <si>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</si>
  <si>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</si>
  <si>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</si>
  <si>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</si>
  <si>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</si>
  <si>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</si>
  <si>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</si>
  <si>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</si>
  <si>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</si>
  <si>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</si>
  <si>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</si>
  <si>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</si>
  <si>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</si>
  <si>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</si>
  <si>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</si>
  <si>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</si>
  <si>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</si>
  <si>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</si>
  <si>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</si>
  <si>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</si>
  <si>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</si>
  <si>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</si>
  <si>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</si>
  <si>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</si>
  <si>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</si>
  <si>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</si>
  <si>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</si>
  <si>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</si>
  <si>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</si>
  <si>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</si>
  <si>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</si>
  <si>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</si>
  <si>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</si>
  <si>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</si>
  <si>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</si>
  <si>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</si>
  <si>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</si>
  <si>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</si>
  <si>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</si>
  <si>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</si>
  <si>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</si>
  <si>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</si>
  <si>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</si>
  <si>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</si>
  <si>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</si>
  <si>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</si>
  <si>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</si>
  <si>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</si>
  <si>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</si>
  <si>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</si>
  <si>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</si>
  <si>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</si>
  <si>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</si>
  <si>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</si>
  <si>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</si>
  <si>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</si>
  <si>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</si>
  <si>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</si>
  <si>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</si>
  <si>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</si>
  <si>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</si>
  <si>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</si>
  <si>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</si>
  <si>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</si>
  <si>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</si>
  <si>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</si>
  <si>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</si>
  <si>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</si>
  <si>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</si>
  <si>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</si>
  <si>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</si>
  <si>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</si>
  <si>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</si>
  <si>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</si>
  <si>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</si>
  <si>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</si>
  <si>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</si>
  <si>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</si>
  <si>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</si>
  <si>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</si>
  <si>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</si>
  <si>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</si>
  <si>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</si>
  <si>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</si>
  <si>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</si>
  <si>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</si>
  <si>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</si>
  <si>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</si>
  <si>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</si>
  <si>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</si>
  <si>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</si>
  <si>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</si>
  <si>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</si>
  <si>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</si>
  <si>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</si>
  <si>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</si>
  <si>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</si>
  <si>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</si>
  <si>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</si>
  <si>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</si>
  <si>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</si>
  <si>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</si>
  <si>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</si>
  <si>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</si>
  <si>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</si>
  <si>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</si>
  <si>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</si>
  <si>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</si>
  <si>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</si>
  <si>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</si>
  <si>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</si>
  <si>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</si>
  <si>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</si>
  <si>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</si>
  <si>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</si>
  <si>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</si>
  <si>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</si>
  <si>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</si>
  <si>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</si>
  <si>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</si>
  <si>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</si>
  <si>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</si>
  <si>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</si>
  <si>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</si>
  <si>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</si>
  <si>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</si>
  <si>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</si>
  <si>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</si>
  <si>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</si>
  <si>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</si>
  <si>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</si>
  <si>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</si>
  <si>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</si>
  <si>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</si>
  <si>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</si>
  <si>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</si>
  <si>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</si>
  <si>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</si>
  <si>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</si>
  <si>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</si>
  <si>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</si>
  <si>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</si>
  <si>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</si>
  <si>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</si>
  <si>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</si>
  <si>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</si>
  <si>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</si>
  <si>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</si>
  <si>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</si>
  <si>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</si>
  <si>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</si>
  <si>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</si>
  <si>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</si>
  <si>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</si>
  <si>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</si>
  <si>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</si>
  <si>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</si>
  <si>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</si>
  <si>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</si>
  <si>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</si>
  <si>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</si>
  <si>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</si>
  <si>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</si>
  <si>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</si>
  <si>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</si>
  <si>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</si>
  <si>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</si>
  <si>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</si>
  <si>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</si>
  <si>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</si>
  <si>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</si>
  <si>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</si>
  <si>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</si>
  <si>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</si>
  <si>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</si>
  <si>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</si>
  <si>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</si>
  <si>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</si>
  <si>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</si>
  <si>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</si>
  <si>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</si>
  <si>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</si>
  <si>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</si>
  <si>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</si>
  <si>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</si>
  <si>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</si>
  <si>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</si>
  <si>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</si>
  <si>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</si>
  <si>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</si>
  <si>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</si>
  <si>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</si>
  <si>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</si>
  <si>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</si>
  <si>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</si>
  <si>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</si>
  <si>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</si>
  <si>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</si>
  <si>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</si>
  <si>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</si>
  <si>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</si>
  <si>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</si>
  <si>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</si>
  <si>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</si>
  <si>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</si>
  <si>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</si>
  <si>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</si>
  <si>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</si>
  <si>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</si>
  <si>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</si>
  <si>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</si>
  <si>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</si>
  <si>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</si>
  <si>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</si>
  <si>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</si>
  <si>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</si>
  <si>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</si>
  <si>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</si>
  <si>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</si>
  <si>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</si>
  <si>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</si>
  <si>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</si>
  <si>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</si>
  <si>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</si>
  <si>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</si>
  <si>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</si>
  <si>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</si>
  <si>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</si>
  <si>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</si>
  <si>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</si>
  <si>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</si>
  <si>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</si>
  <si>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</si>
  <si>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</si>
  <si>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</si>
  <si>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</si>
  <si>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</si>
  <si>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</si>
  <si>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</si>
  <si>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</si>
  <si>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</si>
  <si>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</si>
  <si>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</si>
  <si>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</si>
  <si>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</si>
  <si>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</si>
  <si>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</si>
  <si>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</si>
  <si>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</si>
  <si>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</si>
  <si>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</si>
  <si>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</si>
  <si>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</si>
  <si>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</si>
  <si>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</si>
  <si>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</si>
  <si>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</si>
  <si>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</si>
  <si>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</si>
  <si>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</si>
  <si>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</si>
  <si>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</si>
  <si>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</si>
  <si>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</si>
  <si>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</si>
  <si>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</si>
  <si>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</si>
  <si>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</si>
  <si>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</si>
  <si>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</si>
  <si>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</si>
  <si>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</si>
  <si>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</si>
  <si>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</si>
  <si>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</si>
  <si>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</si>
  <si>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</si>
  <si>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</si>
  <si>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</si>
  <si>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</si>
  <si>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</si>
  <si>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</si>
  <si>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</si>
  <si>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</si>
  <si>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</si>
  <si>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</si>
  <si>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</si>
  <si>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</si>
  <si>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</si>
  <si>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</si>
  <si>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</si>
  <si>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</si>
  <si>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</si>
  <si>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</si>
  <si>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</si>
  <si>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</si>
  <si>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</si>
  <si>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</si>
  <si>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</si>
  <si>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</si>
  <si>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</si>
  <si>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</si>
  <si>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</si>
  <si>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</si>
  <si>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</si>
  <si>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</si>
  <si>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</si>
  <si>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</si>
  <si>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</si>
  <si>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</si>
  <si>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</si>
  <si>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</si>
  <si>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</si>
  <si>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</si>
  <si>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</si>
  <si>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</si>
  <si>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</si>
  <si>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</si>
  <si>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</si>
  <si>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</si>
  <si>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</si>
  <si>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</si>
  <si>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</si>
  <si>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</si>
  <si>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</si>
  <si>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</si>
  <si>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</si>
  <si>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</si>
  <si>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</si>
  <si>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</si>
  <si>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</si>
  <si>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</si>
  <si>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</si>
  <si>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</si>
  <si>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</si>
  <si>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</si>
  <si>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</si>
  <si>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</si>
  <si>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</si>
  <si>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</si>
  <si>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</si>
  <si>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</si>
  <si>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</si>
  <si>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</si>
  <si>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</si>
  <si>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</si>
  <si>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</si>
  <si>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</si>
  <si>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</si>
  <si>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</si>
  <si>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</si>
  <si>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</si>
  <si>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</si>
  <si>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</si>
  <si>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</si>
  <si>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</si>
  <si>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</si>
  <si>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</si>
  <si>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</si>
  <si>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</si>
  <si>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</si>
  <si>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</si>
  <si>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</si>
  <si>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</si>
  <si>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</si>
  <si>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</si>
  <si>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</si>
  <si>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</si>
  <si>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</si>
  <si>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</si>
  <si>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</si>
  <si>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</si>
  <si>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</si>
  <si>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</si>
  <si>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</si>
  <si>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</si>
  <si>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</si>
  <si>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</si>
  <si>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</si>
  <si>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</si>
  <si>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</si>
  <si>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</si>
  <si>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</si>
  <si>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</si>
  <si>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</si>
  <si>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</si>
  <si>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</si>
  <si>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</si>
  <si>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</si>
  <si>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</si>
  <si>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</si>
  <si>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</si>
  <si>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</si>
  <si>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</si>
  <si>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</si>
  <si>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</si>
  <si>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</si>
  <si>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</si>
  <si>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</si>
  <si>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</si>
  <si>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</si>
  <si>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</si>
  <si>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</si>
  <si>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</si>
  <si>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</si>
  <si>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</si>
  <si>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</si>
  <si>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</si>
  <si>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</si>
  <si>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</si>
  <si>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</si>
  <si>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</si>
  <si>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</si>
  <si>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</si>
  <si>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</si>
  <si>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</si>
  <si>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</si>
  <si>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</si>
  <si>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</si>
  <si>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</si>
  <si>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</si>
  <si>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</si>
  <si>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</si>
  <si>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</si>
  <si>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</si>
  <si>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</si>
  <si>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</si>
  <si>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</si>
  <si>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</si>
  <si>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</si>
  <si>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</si>
  <si>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</si>
  <si>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</si>
  <si>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</si>
  <si>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</si>
  <si>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</si>
  <si>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</si>
  <si>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</si>
  <si>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</si>
  <si>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</si>
  <si>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</si>
  <si>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</si>
  <si>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</si>
  <si>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</si>
  <si>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</si>
  <si>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</si>
  <si>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</si>
  <si>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</si>
  <si>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</si>
  <si>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</si>
  <si>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</si>
  <si>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</si>
  <si>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</si>
  <si>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</si>
  <si>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</si>
  <si>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</si>
  <si>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</si>
  <si>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</si>
  <si>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</si>
  <si>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</si>
  <si>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</si>
  <si>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</si>
  <si>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</si>
  <si>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</si>
  <si>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</si>
  <si>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</si>
  <si>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</si>
  <si>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</si>
  <si>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</si>
  <si>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</si>
  <si>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</si>
  <si>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</si>
  <si>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</si>
  <si>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</si>
  <si>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</si>
  <si>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</si>
  <si>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</si>
  <si>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</si>
  <si>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</si>
  <si>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</si>
  <si>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</si>
  <si>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</si>
  <si>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</si>
  <si>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</si>
  <si>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</si>
  <si>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</si>
  <si>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</si>
  <si>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</si>
  <si>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</si>
  <si>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</si>
  <si>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</si>
  <si>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</si>
  <si>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</si>
  <si>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</si>
  <si>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</si>
  <si>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</si>
  <si>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</si>
  <si>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</si>
  <si>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</si>
  <si>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</si>
  <si>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</si>
  <si>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</si>
  <si>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</si>
  <si>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</si>
  <si>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</si>
  <si>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</si>
  <si>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</si>
  <si>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</si>
  <si>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</si>
  <si>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</si>
  <si>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</si>
  <si>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</si>
  <si>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</si>
  <si>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</si>
  <si>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</si>
  <si>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</si>
  <si>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</si>
  <si>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</si>
  <si>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</si>
  <si>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</si>
  <si>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</si>
  <si>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</si>
  <si>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</si>
  <si>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</si>
  <si>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</si>
  <si>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</si>
  <si>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</si>
  <si>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</si>
  <si>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</si>
  <si>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</si>
  <si>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</si>
  <si>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</si>
  <si>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</si>
  <si>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</si>
  <si>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</si>
  <si>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</si>
  <si>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</si>
  <si>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</si>
  <si>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</si>
  <si>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</si>
  <si>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</si>
  <si>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</si>
  <si>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</si>
  <si>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</si>
  <si>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</si>
  <si>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</si>
  <si>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</si>
  <si>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</si>
  <si>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</si>
  <si>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</si>
  <si>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</si>
  <si>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</si>
  <si>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</si>
  <si>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</si>
  <si>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</si>
  <si>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</si>
  <si>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</si>
  <si>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</si>
  <si>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</si>
  <si>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</si>
  <si>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</si>
  <si>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</si>
  <si>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</si>
  <si>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</si>
  <si>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</si>
  <si>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</si>
  <si>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</si>
  <si>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</si>
  <si>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</si>
  <si>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</si>
  <si>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</si>
  <si>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</si>
  <si>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</si>
  <si>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</si>
  <si>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</si>
  <si>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</si>
  <si>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</si>
  <si>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</si>
  <si>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</si>
  <si>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</si>
  <si>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</si>
  <si>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</si>
  <si>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</si>
  <si>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</si>
  <si>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</si>
  <si>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</si>
  <si>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</si>
  <si>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</si>
  <si>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</si>
  <si>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</si>
  <si>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</si>
  <si>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</si>
  <si>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</si>
  <si>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</si>
  <si>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</si>
  <si>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</si>
  <si>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</si>
  <si>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</si>
  <si>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</si>
  <si>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</si>
  <si>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</si>
  <si>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</si>
  <si>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</si>
  <si>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</si>
  <si>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</si>
  <si>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</si>
  <si>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</si>
  <si>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</si>
  <si>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</si>
  <si>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</si>
  <si>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</si>
  <si>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</si>
  <si>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</si>
  <si>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</si>
  <si>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</si>
  <si>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</si>
  <si>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</si>
  <si>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</si>
  <si>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</si>
  <si>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</si>
  <si>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</si>
  <si>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</si>
  <si>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</si>
  <si>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</si>
  <si>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</si>
  <si>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</si>
  <si>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</si>
  <si>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</si>
  <si>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</si>
  <si>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</si>
  <si>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</si>
  <si>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</si>
  <si>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</si>
  <si>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</si>
  <si>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</si>
  <si>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</si>
  <si>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</si>
  <si>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</si>
  <si>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</si>
  <si>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</si>
  <si>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</si>
  <si>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</si>
  <si>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</si>
  <si>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</si>
  <si>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</si>
  <si>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</si>
  <si>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</si>
  <si>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</si>
  <si>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</si>
  <si>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</si>
  <si>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</si>
  <si>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</si>
  <si>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</si>
  <si>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</si>
  <si>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</si>
  <si>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</si>
  <si>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</si>
  <si>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</si>
  <si>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</si>
  <si>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</si>
  <si>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</si>
  <si>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</si>
  <si>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</si>
  <si>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</si>
  <si>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</si>
  <si>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</si>
  <si>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</si>
  <si>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</si>
  <si>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</si>
  <si>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</si>
  <si>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</si>
  <si>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</si>
  <si>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</si>
  <si>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</si>
  <si>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</si>
  <si>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</si>
  <si>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</si>
  <si>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</si>
  <si>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</si>
  <si>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</si>
  <si>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</si>
  <si>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</si>
  <si>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</si>
  <si>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</si>
  <si>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</si>
  <si>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</si>
  <si>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</si>
  <si>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</si>
  <si>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</si>
  <si>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</si>
  <si>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</si>
  <si>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</si>
  <si>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</si>
  <si>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</si>
  <si>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</si>
  <si>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</si>
  <si>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</si>
  <si>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</si>
  <si>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</si>
  <si>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</si>
  <si>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</si>
  <si>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</si>
  <si>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</si>
  <si>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</si>
  <si>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</si>
  <si>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</si>
  <si>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</si>
  <si>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</si>
  <si>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</si>
  <si>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</si>
  <si>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</si>
  <si>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</si>
  <si>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</si>
  <si>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</si>
  <si>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</si>
  <si>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</si>
  <si>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</si>
  <si>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</si>
  <si>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</si>
  <si>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</si>
  <si>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</si>
  <si>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</si>
  <si>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</si>
  <si>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</si>
  <si>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</si>
  <si>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</si>
  <si>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</si>
  <si>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</si>
  <si>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</si>
  <si>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</si>
  <si>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</si>
  <si>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</si>
  <si>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</si>
  <si>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</si>
  <si>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</si>
  <si>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</si>
  <si>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</si>
  <si>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</si>
  <si>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</si>
  <si>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</si>
  <si>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</si>
  <si>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</si>
  <si>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</si>
  <si>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</si>
  <si>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</si>
  <si>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</si>
  <si>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</si>
  <si>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</si>
  <si>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</si>
  <si>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</si>
  <si>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</si>
  <si>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</si>
  <si>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</si>
  <si>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</si>
  <si>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</si>
  <si>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</si>
  <si>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</si>
  <si>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</si>
  <si>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</si>
  <si>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</si>
  <si>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</si>
  <si>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</si>
  <si>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</si>
  <si>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</si>
  <si>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</si>
  <si>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</si>
  <si>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</si>
  <si>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</si>
  <si>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</si>
  <si>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</si>
  <si>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</si>
  <si>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</si>
  <si>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</si>
  <si>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</si>
  <si>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</si>
  <si>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</si>
  <si>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</si>
  <si>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</si>
  <si>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</si>
  <si>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</si>
  <si>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</si>
  <si>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</si>
  <si>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</si>
  <si>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</si>
  <si>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</si>
  <si>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</si>
  <si>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</si>
  <si>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</si>
  <si>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</si>
  <si>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</si>
  <si>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</si>
  <si>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</si>
  <si>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</si>
  <si>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</si>
  <si>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</si>
  <si>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</si>
  <si>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</si>
  <si>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</si>
  <si>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</si>
  <si>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</si>
  <si>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</si>
  <si>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</si>
  <si>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</si>
  <si>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</si>
  <si>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</si>
  <si>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</si>
  <si>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</si>
  <si>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</si>
  <si>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</si>
  <si>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</si>
  <si>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</si>
  <si>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</si>
  <si>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</si>
  <si>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</si>
  <si>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</si>
  <si>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</si>
  <si>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</si>
  <si>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</si>
  <si>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</si>
  <si>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</si>
  <si>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</si>
  <si>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</si>
  <si>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</si>
  <si>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</si>
  <si>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</si>
  <si>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</si>
  <si>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</si>
  <si>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</si>
  <si>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</si>
  <si>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</si>
  <si>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</si>
  <si>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</si>
  <si>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</si>
  <si>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</si>
  <si>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</si>
  <si>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</si>
  <si>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</si>
  <si>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</si>
  <si>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</si>
  <si>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</si>
  <si>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</si>
  <si>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</si>
  <si>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</si>
  <si>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</si>
  <si>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</si>
  <si>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</si>
  <si>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</si>
  <si>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</si>
  <si>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</si>
  <si>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</si>
  <si>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</si>
  <si>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</si>
  <si>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</si>
  <si>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</si>
  <si>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</si>
  <si>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</si>
  <si>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</si>
  <si>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</si>
  <si>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</si>
  <si>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</si>
  <si>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</si>
  <si>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</si>
  <si>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</si>
  <si>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</si>
  <si>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</si>
  <si>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</si>
  <si>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</si>
  <si>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</si>
  <si>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</si>
  <si>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</si>
  <si>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</si>
  <si>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</si>
  <si>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</si>
  <si>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</si>
  <si>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</si>
  <si>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</si>
  <si>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</si>
  <si>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</si>
  <si>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</si>
  <si>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</si>
  <si>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</si>
  <si>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</si>
  <si>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</si>
  <si>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</si>
  <si>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</si>
  <si>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</si>
  <si>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</si>
  <si>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</si>
  <si>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</si>
  <si>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</si>
  <si>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</si>
  <si>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</si>
  <si>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</si>
  <si>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</si>
  <si>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</si>
  <si>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</si>
  <si>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</si>
  <si>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</si>
  <si>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</si>
  <si>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</si>
  <si>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</si>
  <si>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</si>
  <si>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</si>
  <si>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</si>
  <si>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</si>
  <si>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</si>
  <si>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</si>
  <si>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</si>
  <si>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</si>
  <si>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</si>
  <si>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</si>
  <si>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</si>
  <si>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</si>
  <si>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</si>
  <si>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</si>
  <si>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</si>
  <si>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</si>
  <si>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</si>
  <si>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</si>
  <si>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</si>
  <si>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</si>
  <si>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</si>
  <si>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</si>
  <si>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</si>
  <si>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</si>
  <si>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</si>
  <si>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</si>
  <si>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</si>
  <si>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</si>
  <si>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</si>
  <si>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</si>
  <si>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</si>
  <si>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</si>
  <si>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</si>
  <si>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</si>
  <si>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</si>
  <si>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</si>
  <si>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</si>
  <si>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</si>
  <si>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</si>
  <si>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</si>
  <si>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</si>
  <si>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</si>
  <si>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</si>
  <si>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</si>
  <si>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</si>
  <si>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</si>
  <si>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</si>
  <si>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</si>
  <si>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</si>
  <si>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</si>
  <si>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</si>
  <si>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</si>
  <si>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</si>
  <si>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</si>
  <si>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</si>
  <si>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</si>
  <si>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</si>
  <si>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</si>
  <si>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</si>
  <si>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</si>
  <si>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</si>
  <si>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</si>
  <si>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</si>
  <si>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</si>
  <si>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</si>
  <si>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</si>
  <si>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</si>
  <si>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</si>
  <si>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</si>
  <si>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</si>
  <si>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</si>
  <si>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</si>
  <si>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</si>
  <si>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</si>
  <si>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</si>
  <si>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</si>
  <si>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</si>
  <si>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</si>
  <si>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</si>
  <si>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</si>
  <si>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</si>
  <si>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</si>
  <si>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</si>
  <si>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</si>
  <si>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</si>
  <si>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</si>
  <si>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</si>
  <si>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</si>
  <si>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</si>
  <si>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</si>
  <si>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</si>
  <si>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</si>
  <si>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</si>
  <si>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</si>
  <si>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</si>
  <si>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</si>
  <si>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</si>
  <si>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</si>
  <si>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</si>
  <si>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</si>
  <si>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</si>
  <si>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</si>
  <si>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</si>
  <si>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</si>
  <si>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</si>
  <si>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</si>
  <si>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</si>
  <si>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</si>
  <si>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</si>
  <si>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</si>
  <si>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</si>
  <si>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</si>
  <si>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</si>
  <si>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</si>
  <si>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</si>
  <si>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</si>
  <si>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</si>
  <si>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</si>
  <si>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</si>
  <si>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</si>
  <si>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</si>
  <si>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</si>
  <si>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</si>
  <si>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</si>
  <si>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</si>
  <si>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</si>
  <si>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</si>
  <si>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</si>
  <si>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</si>
  <si>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</si>
  <si>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</si>
  <si>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</si>
  <si>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</si>
  <si>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</si>
  <si>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</si>
  <si>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</si>
  <si>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</si>
  <si>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</si>
  <si>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</si>
  <si>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</si>
  <si>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</si>
  <si>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</si>
  <si>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</si>
  <si>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</si>
  <si>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</si>
  <si>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</si>
  <si>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</si>
  <si>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</si>
  <si>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</si>
  <si>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</si>
  <si>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</si>
  <si>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</si>
  <si>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</si>
  <si>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</si>
  <si>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</si>
  <si>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</si>
  <si>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</si>
  <si>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</si>
  <si>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</si>
  <si>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</si>
  <si>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</si>
  <si>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</si>
  <si>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</si>
  <si>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</si>
  <si>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</si>
  <si>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</si>
  <si>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</si>
  <si>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</si>
  <si>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</si>
  <si>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</si>
  <si>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</si>
  <si>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</si>
  <si>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</si>
  <si>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</si>
  <si>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</si>
  <si>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</si>
  <si>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</si>
  <si>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</si>
  <si>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</si>
  <si>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</si>
  <si>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</si>
  <si>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</si>
  <si>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</si>
  <si>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</si>
  <si>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</si>
  <si>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</si>
  <si>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</si>
  <si>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</si>
  <si>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</si>
  <si>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</si>
  <si>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</si>
  <si>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</si>
  <si>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</si>
  <si>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</si>
  <si>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</si>
  <si>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</si>
  <si>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</si>
  <si>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</si>
  <si>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</si>
  <si>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</si>
  <si>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</si>
  <si>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</si>
  <si>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</si>
  <si>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</si>
  <si>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</si>
  <si>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</si>
  <si>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</si>
  <si>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</si>
  <si>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</si>
  <si>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</si>
  <si>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</si>
  <si>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</si>
  <si>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</si>
  <si>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</si>
  <si>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</si>
  <si>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</si>
  <si>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</si>
  <si>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</si>
  <si>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</si>
  <si>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</si>
  <si>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</si>
  <si>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</si>
  <si>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</si>
  <si>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</si>
  <si>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</si>
  <si>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</si>
  <si>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</si>
  <si>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</si>
  <si>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</si>
  <si>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</si>
  <si>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</si>
  <si>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</si>
  <si>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</si>
  <si>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</si>
  <si>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</si>
  <si>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</si>
  <si>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</si>
  <si>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</si>
  <si>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</si>
  <si>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</si>
  <si>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</si>
  <si>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</si>
  <si>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</si>
  <si>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</si>
  <si>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</si>
  <si>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</si>
  <si>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</si>
  <si>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</si>
  <si>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</si>
  <si>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</si>
  <si>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</si>
  <si>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</si>
  <si>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</si>
  <si>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</si>
  <si>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</si>
  <si>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</si>
  <si>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</si>
  <si>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</si>
  <si>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</si>
  <si>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</si>
  <si>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</si>
  <si>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</si>
  <si>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</si>
  <si>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</si>
  <si>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</si>
  <si>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</si>
  <si>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</si>
  <si>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</si>
  <si>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</si>
  <si>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</si>
  <si>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</si>
  <si>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</si>
  <si>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</si>
  <si>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</si>
  <si>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</si>
  <si>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</si>
  <si>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</si>
  <si>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</si>
  <si>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</si>
  <si>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</si>
  <si>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</si>
  <si>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</si>
  <si>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</si>
  <si>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</si>
  <si>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</si>
  <si>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</si>
  <si>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</si>
  <si>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</si>
  <si>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</si>
  <si>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</si>
  <si>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</si>
  <si>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</si>
  <si>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</si>
  <si>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</si>
  <si>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</si>
  <si>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</si>
  <si>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</si>
  <si>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</si>
  <si>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</si>
  <si>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</si>
  <si>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</si>
  <si>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</si>
  <si>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</si>
  <si>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</si>
  <si>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</si>
  <si>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</si>
  <si>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</si>
  <si>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</si>
  <si>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</si>
  <si>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</si>
  <si>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</si>
  <si>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</si>
  <si>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</si>
  <si>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</si>
  <si>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</si>
  <si>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</si>
  <si>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</si>
  <si>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</si>
  <si>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</si>
  <si>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</si>
  <si>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</si>
  <si>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</si>
  <si>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</si>
  <si>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</si>
  <si>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</si>
  <si>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</si>
  <si>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</si>
  <si>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</si>
  <si>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</si>
  <si>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</si>
  <si>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</si>
  <si>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</si>
  <si>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</si>
  <si>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</si>
  <si>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</si>
  <si>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</si>
  <si>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</si>
  <si>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</si>
  <si>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</si>
  <si>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</si>
  <si>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</si>
  <si>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</si>
  <si>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</si>
  <si>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</si>
  <si>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</si>
  <si>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</si>
  <si>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</si>
  <si>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</si>
  <si>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</si>
  <si>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</si>
  <si>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</si>
  <si>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</si>
  <si>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</si>
  <si>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</si>
  <si>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</si>
  <si>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</si>
  <si>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</si>
  <si>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</si>
  <si>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</si>
  <si>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</si>
  <si>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</si>
  <si>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</si>
  <si>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</si>
  <si>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</si>
  <si>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</si>
  <si>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</si>
  <si>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</si>
  <si>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</si>
  <si>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</si>
  <si>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</si>
  <si>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</si>
  <si>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</si>
  <si>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</si>
  <si>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</si>
  <si>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</si>
  <si>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</si>
  <si>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</si>
  <si>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</si>
  <si>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</si>
  <si>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</si>
  <si>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</si>
  <si>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</si>
  <si>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</si>
  <si>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</si>
  <si>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</si>
  <si>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</si>
  <si>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</si>
  <si>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</si>
  <si>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</si>
  <si>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</si>
  <si>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</si>
  <si>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</si>
  <si>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</si>
  <si>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</si>
  <si>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</si>
  <si>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</si>
  <si>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</si>
  <si>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</si>
  <si>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</si>
  <si>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</si>
  <si>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</si>
  <si>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</si>
  <si>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</si>
  <si>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</si>
  <si>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</si>
  <si>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</si>
  <si>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</si>
  <si>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</si>
  <si>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</si>
  <si>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</si>
  <si>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</si>
  <si>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</si>
  <si>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</si>
  <si>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</si>
  <si>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</si>
  <si>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</si>
  <si>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</si>
  <si>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</si>
  <si>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</si>
  <si>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</si>
  <si>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</si>
  <si>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</si>
  <si>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</si>
  <si>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</si>
  <si>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</si>
  <si>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</si>
  <si>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</si>
  <si>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</si>
  <si>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</si>
  <si>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</si>
  <si>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</si>
  <si>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</si>
  <si>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</si>
  <si>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</si>
  <si>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</si>
  <si>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</si>
  <si>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</si>
  <si>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</si>
  <si>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</si>
  <si>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</si>
  <si>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</si>
  <si>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</si>
  <si>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</si>
  <si>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</si>
  <si>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</si>
  <si>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</si>
  <si>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</si>
  <si>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</si>
  <si>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</si>
  <si>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</si>
  <si>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</si>
  <si>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</si>
  <si>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</si>
  <si>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</si>
  <si>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</si>
  <si>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</si>
  <si>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</si>
  <si>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</si>
  <si>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</si>
  <si>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</si>
  <si>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</si>
  <si>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</si>
  <si>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</si>
  <si>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</si>
  <si>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</si>
  <si>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</si>
  <si>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</si>
  <si>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</si>
  <si>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</si>
  <si>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</si>
  <si>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</si>
  <si>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</si>
  <si>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</si>
  <si>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</si>
  <si>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</si>
  <si>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</si>
  <si>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</si>
  <si>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</si>
  <si>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</si>
  <si>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</si>
  <si>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</si>
  <si>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</si>
  <si>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</si>
  <si>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</si>
  <si>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</si>
  <si>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</si>
  <si>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</si>
  <si>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</si>
  <si>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</si>
  <si>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</si>
  <si>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</si>
  <si>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</si>
  <si>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</si>
  <si>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</si>
  <si>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</si>
  <si>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</si>
  <si>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</si>
  <si>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</si>
  <si>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</si>
  <si>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</si>
  <si>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</si>
  <si>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</si>
  <si>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</si>
  <si>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</si>
  <si>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</si>
  <si>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</si>
  <si>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</si>
  <si>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</si>
  <si>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</si>
  <si>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</si>
  <si>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</si>
  <si>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</si>
  <si>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</si>
  <si>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</si>
  <si>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</si>
  <si>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</si>
  <si>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</si>
  <si>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</si>
  <si>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</si>
  <si>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</si>
  <si>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</si>
  <si>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</si>
  <si>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</si>
  <si>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</si>
  <si>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</si>
  <si>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</si>
  <si>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</si>
  <si>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</si>
  <si>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</si>
  <si>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</si>
  <si>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</si>
  <si>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</si>
  <si>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</si>
  <si>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</si>
  <si>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</si>
  <si>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</si>
  <si>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</si>
  <si>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</si>
  <si>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</si>
  <si>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</si>
  <si>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</si>
  <si>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</si>
  <si>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</si>
  <si>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</si>
  <si>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</si>
  <si>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</si>
  <si>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</si>
  <si>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</si>
  <si>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</si>
  <si>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</si>
  <si>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</si>
  <si>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</si>
  <si>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</si>
  <si>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</si>
  <si>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</si>
  <si>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</si>
  <si>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</si>
  <si>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</si>
  <si>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</si>
  <si>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</si>
  <si>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</si>
  <si>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</si>
  <si>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</si>
  <si>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</si>
  <si>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</si>
  <si>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</si>
  <si>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</si>
  <si>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</si>
  <si>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</si>
  <si>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</si>
  <si>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</si>
  <si>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</si>
  <si>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</si>
  <si>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</si>
  <si>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</si>
  <si>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</si>
  <si>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</si>
  <si>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</si>
  <si>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</si>
  <si>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</si>
  <si>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</si>
  <si>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</si>
  <si>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</si>
  <si>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</si>
  <si>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</si>
  <si>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</si>
  <si>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</si>
  <si>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</si>
  <si>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</si>
  <si>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</si>
  <si>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</si>
  <si>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</si>
  <si>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</si>
  <si>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</si>
  <si>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</si>
  <si>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</si>
  <si>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</si>
  <si>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</si>
  <si>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</si>
  <si>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</si>
  <si>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</si>
  <si>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</si>
  <si>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</si>
  <si>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</si>
  <si>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</si>
  <si>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</si>
  <si>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</si>
  <si>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</si>
  <si>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</si>
  <si>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</si>
  <si>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</si>
  <si>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</si>
  <si>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</si>
  <si>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</si>
  <si>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</si>
  <si>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</si>
  <si>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</si>
  <si>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</si>
  <si>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</si>
  <si>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</si>
  <si>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</si>
  <si>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</si>
  <si>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</si>
  <si>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</si>
  <si>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</si>
  <si>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</si>
  <si>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</si>
  <si>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</si>
  <si>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</si>
  <si>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</si>
  <si>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</si>
  <si>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</si>
  <si>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</si>
  <si>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</si>
  <si>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</si>
  <si>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</si>
  <si>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</si>
  <si>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</si>
  <si>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</si>
  <si>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</si>
  <si>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</si>
  <si>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</si>
  <si>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</si>
  <si>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</si>
  <si>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</si>
  <si>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</si>
  <si>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</si>
  <si>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</si>
  <si>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</si>
  <si>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</si>
  <si>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</si>
  <si>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</si>
  <si>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</si>
  <si>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</si>
  <si>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</si>
  <si>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</si>
  <si>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</si>
  <si>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</si>
  <si>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</si>
  <si>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</si>
  <si>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</si>
  <si>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</si>
  <si>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</si>
  <si>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</si>
  <si>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</si>
  <si>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</si>
  <si>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</si>
  <si>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</si>
  <si>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</si>
  <si>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</si>
  <si>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</si>
  <si>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</si>
  <si>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</si>
  <si>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</si>
  <si>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</si>
  <si>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</si>
  <si>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</si>
  <si>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</si>
  <si>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</si>
  <si>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</si>
  <si>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</si>
  <si>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</si>
  <si>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</si>
  <si>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</si>
  <si>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</si>
  <si>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</si>
  <si>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</si>
  <si>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</si>
  <si>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</si>
  <si>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</si>
  <si>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</si>
  <si>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</si>
  <si>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</si>
  <si>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</si>
  <si>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</si>
  <si>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</si>
  <si>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</si>
  <si>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</si>
  <si>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</si>
  <si>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</si>
  <si>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</si>
  <si>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</si>
  <si>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</si>
  <si>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</si>
  <si>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</si>
  <si>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</si>
  <si>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</si>
  <si>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</si>
  <si>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</si>
  <si>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</si>
  <si>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</si>
  <si>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</si>
  <si>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</si>
  <si>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</si>
  <si>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</si>
  <si>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</si>
  <si>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</si>
  <si>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</si>
  <si>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</si>
  <si>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</si>
  <si>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</si>
  <si>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</si>
  <si>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</si>
  <si>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</si>
  <si>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</si>
  <si>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</si>
  <si>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</si>
  <si>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</si>
  <si>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</si>
  <si>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</si>
  <si>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</si>
  <si>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</si>
  <si>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</si>
  <si>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</si>
  <si>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</si>
  <si>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</si>
  <si>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</si>
  <si>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</si>
  <si>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</si>
  <si>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</si>
  <si>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</si>
  <si>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</si>
  <si>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</si>
  <si>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</si>
  <si>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</si>
  <si>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</si>
  <si>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</si>
  <si>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</si>
  <si>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</si>
  <si>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</si>
  <si>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</si>
  <si>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</si>
  <si>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</si>
  <si>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</si>
  <si>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</si>
  <si>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</si>
  <si>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</si>
  <si>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</si>
  <si>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</si>
  <si>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</si>
  <si>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</si>
  <si>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</si>
  <si>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</si>
  <si>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</si>
  <si>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</si>
  <si>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</si>
  <si>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</si>
  <si>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</si>
  <si>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</si>
  <si>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</si>
  <si>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</si>
  <si>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</si>
  <si>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</si>
  <si>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</si>
  <si>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</si>
  <si>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</si>
  <si>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</si>
  <si>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</si>
  <si>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</si>
  <si>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</si>
  <si>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</si>
  <si>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</si>
  <si>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</si>
  <si>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</si>
  <si>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</si>
  <si>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</si>
  <si>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</si>
  <si>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</si>
  <si>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</si>
  <si>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</si>
  <si>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</si>
  <si>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</si>
  <si>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</si>
  <si>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</si>
  <si>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</si>
  <si>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</si>
  <si>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</si>
  <si>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</si>
  <si>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</si>
  <si>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</si>
  <si>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</si>
  <si>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</si>
  <si>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</si>
  <si>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</si>
  <si>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</si>
  <si>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</si>
  <si>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</si>
  <si>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</si>
  <si>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</si>
  <si>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</si>
  <si>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</si>
  <si>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</si>
  <si>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</si>
  <si>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</si>
  <si>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</si>
  <si>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</si>
  <si>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</si>
  <si>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</si>
  <si>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</si>
  <si>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</si>
  <si>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</si>
  <si>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</si>
  <si>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</si>
  <si>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</si>
  <si>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</si>
  <si>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</si>
  <si>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</si>
  <si>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</si>
  <si>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</si>
  <si>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</si>
  <si>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</si>
  <si>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</si>
  <si>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</si>
  <si>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</si>
  <si>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</si>
  <si>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</si>
  <si>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</si>
  <si>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</si>
  <si>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</si>
  <si>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</si>
  <si>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</si>
  <si>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</si>
  <si>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</si>
  <si>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</si>
  <si>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</si>
  <si>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</si>
  <si>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</si>
  <si>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</si>
  <si>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</si>
  <si>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</si>
  <si>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</si>
  <si>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</si>
  <si>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</si>
  <si>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</si>
  <si>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</si>
  <si>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</si>
  <si>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</si>
  <si>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</si>
  <si>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</si>
  <si>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</si>
  <si>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</si>
  <si>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</si>
  <si>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</si>
  <si>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</si>
  <si>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</si>
  <si>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</si>
  <si>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</si>
  <si>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</si>
  <si>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</si>
  <si>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</si>
  <si>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</si>
  <si>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</si>
  <si>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</si>
  <si>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</si>
  <si>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</si>
  <si>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</si>
  <si>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</si>
  <si>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</si>
  <si>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</si>
  <si>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</si>
  <si>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</si>
  <si>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</si>
  <si>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</si>
  <si>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</si>
  <si>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</si>
  <si>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</si>
  <si>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</si>
  <si>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</si>
  <si>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</si>
  <si>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</si>
  <si>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</si>
  <si>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</si>
  <si>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</si>
  <si>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</si>
  <si>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</si>
  <si>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</si>
  <si>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</si>
  <si>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</si>
  <si>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</si>
  <si>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</si>
  <si>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</si>
  <si>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</si>
  <si>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</si>
  <si>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</si>
  <si>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</si>
  <si>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</si>
  <si>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</si>
  <si>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</si>
  <si>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</si>
  <si>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</si>
  <si>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</si>
  <si>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</si>
  <si>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</si>
  <si>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</si>
  <si>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</si>
  <si>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</si>
  <si>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</si>
  <si>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</si>
  <si>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</si>
  <si>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</si>
  <si>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</si>
  <si>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</si>
  <si>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</si>
  <si>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</si>
  <si>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</si>
  <si>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</si>
  <si>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</si>
  <si>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</si>
  <si>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</si>
  <si>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</si>
  <si>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</si>
  <si>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</si>
  <si>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</si>
  <si>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</si>
  <si>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</si>
  <si>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</si>
  <si>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</si>
  <si>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</si>
  <si>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</si>
  <si>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</si>
  <si>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</si>
  <si>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</si>
  <si>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</si>
  <si>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</si>
  <si>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</si>
  <si>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</si>
  <si>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</si>
  <si>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</si>
  <si>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</si>
  <si>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</si>
  <si>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</si>
  <si>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</si>
  <si>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</si>
  <si>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</si>
  <si>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</si>
  <si>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</si>
  <si>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</si>
  <si>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</si>
  <si>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</si>
  <si>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</si>
  <si>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</si>
  <si>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</si>
  <si>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</si>
  <si>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</si>
  <si>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</si>
  <si>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</si>
  <si>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</si>
  <si>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</si>
  <si>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</si>
  <si>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</si>
  <si>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</si>
  <si>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</si>
  <si>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</si>
  <si>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</si>
  <si>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</si>
  <si>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</si>
  <si>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</si>
  <si>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</si>
  <si>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</si>
  <si>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</si>
  <si>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</si>
  <si>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</si>
  <si>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</si>
  <si>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</si>
  <si>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</si>
  <si>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</si>
  <si>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</si>
  <si>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</si>
  <si>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</si>
  <si>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</si>
  <si>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</si>
  <si>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</si>
  <si>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Kontaktná osoba zodpovedná za vyplnený formulár
meno a priezvisko: Martin Dait
e-mail:sztsv@sztsv.sk
tel. kontakt (mobil): 0903 385 888</t>
  </si>
  <si>
    <t>Martin Dait, prezident</t>
  </si>
  <si>
    <t>f - plnenie úloh verejného záujmu v športe</t>
  </si>
  <si>
    <t>202508121</t>
  </si>
  <si>
    <t>Nákup špeciálnych športových vozíčkov - 3 kusy</t>
  </si>
  <si>
    <t>37925008</t>
  </si>
  <si>
    <t>NIC, n. o.,Batkova 2, 84101 BA</t>
  </si>
  <si>
    <t>g - rozvoj športov, ktoré nie sú uznanými podľa zákona č. 440/2015 Z. z.</t>
  </si>
  <si>
    <t>192025</t>
  </si>
  <si>
    <t>Tlačoviny a propagačné materiálny na súťaž CUP OF NATIONS 2025</t>
  </si>
  <si>
    <t>47188189</t>
  </si>
  <si>
    <t>Katarína Lorinczová,Hviezdoslavov 1275, 93041 Hviezdoslavov</t>
  </si>
  <si>
    <t>SI10120003</t>
  </si>
  <si>
    <t>SI10120006</t>
  </si>
  <si>
    <t>SI10120007</t>
  </si>
  <si>
    <t>202529112</t>
  </si>
  <si>
    <t>Prenájom priestorov počas sústredenia 26. - 28.11. 2025</t>
  </si>
  <si>
    <t>SI10120004</t>
  </si>
  <si>
    <t>469458</t>
  </si>
  <si>
    <t>35838833</t>
  </si>
  <si>
    <t>DIAMOND HOTELS SLOVAKIA, s. r. o., Crowne plaza Bratislava, Hodzovoa nám. 2, 816 25 BA</t>
  </si>
  <si>
    <t>SI10120002</t>
  </si>
  <si>
    <t>202530111</t>
  </si>
  <si>
    <t>Prenájom priestorov počas súťaže CUP OF NATIONS 2025 v termíne 15. - 16.11. 2025</t>
  </si>
  <si>
    <t>Stravovanie účastníkov súťaže CUP OF NATIONS 2025 v termíne 14. - 17.11. 2025</t>
  </si>
  <si>
    <t>SI10120001</t>
  </si>
  <si>
    <t>20250012</t>
  </si>
  <si>
    <t>Stravovanie účastníkov sústredenia v termíne 26. - 28. 11. 2025</t>
  </si>
  <si>
    <t>52237460</t>
  </si>
  <si>
    <t>KORRK&amp;Co s. r. o., Mánesoov nám. 1, 851 01 BA</t>
  </si>
  <si>
    <t>SI10110009</t>
  </si>
  <si>
    <t>0001FV001431/25</t>
  </si>
  <si>
    <t>Medaile a trofeje na súťaž CUP OF NATIONS 2025</t>
  </si>
  <si>
    <t>35774282</t>
  </si>
  <si>
    <t>Vicotry sport, spol. s r. o., Junácka 6, 831 04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</si>
</sst>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1" val="14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5"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1674</v>
      </c>
      <c r="C6" s="205"/>
      <c r="D6" s="205"/>
    </row>
    <row r="7" spans="1:4" s="18" customFormat="1" ht="15" customHeight="1" x14ac:dyDescent="0.25">
      <c r="A7" s="293"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3" t="s">
        <v>1331</v>
      </c>
      <c r="C10" s="205"/>
      <c r="D10" s="205"/>
    </row>
    <row r="11" spans="1:4" s="18" customFormat="1" ht="42.75" customHeight="1" x14ac:dyDescent="0.25">
      <c r="A11" s="293" t="s">
        <v>1332</v>
      </c>
      <c r="C11" s="205"/>
      <c r="D11" s="205"/>
    </row>
    <row r="12" spans="1:4" s="18" customFormat="1" ht="20.399999999999999" customHeight="1" x14ac:dyDescent="0.25">
      <c r="A12" s="301" t="s">
        <v>1351</v>
      </c>
      <c r="C12" s="205"/>
      <c r="D12" s="205"/>
    </row>
    <row r="13" spans="1:4" s="18" customFormat="1" ht="23.4" customHeight="1" x14ac:dyDescent="0.25">
      <c r="A13" s="306"/>
      <c r="C13" s="205"/>
      <c r="D13" s="205"/>
    </row>
    <row r="14" spans="1:4" s="18" customFormat="1" ht="17.5" x14ac:dyDescent="0.25">
      <c r="A14" s="307" t="s">
        <v>5</v>
      </c>
      <c r="C14" s="205"/>
      <c r="D14" s="205"/>
    </row>
    <row r="15" spans="1:4" ht="16.25" customHeight="1" x14ac:dyDescent="0.25">
      <c r="A15" s="127"/>
      <c r="C15" s="21"/>
    </row>
    <row r="16" spans="1:4" ht="303" x14ac:dyDescent="0.25">
      <c r="A16" s="295" t="s">
        <v>6</v>
      </c>
      <c r="C16" s="21"/>
    </row>
    <row r="17" spans="1:4" ht="17.399999999999999" customHeight="1" x14ac:dyDescent="0.25">
      <c r="A17" s="21"/>
      <c r="C17" s="21"/>
    </row>
    <row r="18" spans="1:4" ht="205" customHeight="1" x14ac:dyDescent="0.25">
      <c r="A18" s="295" t="s">
        <v>7</v>
      </c>
      <c r="B18" s="257"/>
      <c r="C18" s="21"/>
    </row>
    <row r="19" spans="1:4" ht="30.65" customHeight="1" x14ac:dyDescent="0.25">
      <c r="A19" s="21"/>
      <c r="B19" s="257"/>
      <c r="C19" s="21"/>
    </row>
    <row r="20" spans="1:4" ht="26.25" customHeight="1" x14ac:dyDescent="0.25">
      <c r="A20" s="296" t="s">
        <v>8</v>
      </c>
      <c r="C20" s="21"/>
    </row>
    <row r="21" spans="1:4" ht="38" x14ac:dyDescent="0.25">
      <c r="A21" s="19" t="s">
        <v>9</v>
      </c>
      <c r="C21" s="329"/>
      <c r="D21" s="329"/>
    </row>
    <row r="22" spans="1:4" x14ac:dyDescent="0.25">
      <c r="C22" s="330"/>
      <c r="D22" s="329"/>
    </row>
    <row r="23" spans="1:4" ht="64" x14ac:dyDescent="0.25">
      <c r="A23" s="23" t="s">
        <v>1352</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1333</v>
      </c>
    </row>
    <row r="32" spans="1:4" ht="12.65" customHeight="1" x14ac:dyDescent="0.25"/>
    <row r="33" spans="1:3" ht="15.75" customHeight="1" x14ac:dyDescent="0.25">
      <c r="A33" s="19" t="s">
        <v>1334</v>
      </c>
    </row>
    <row r="34" spans="1:3" ht="12.65" customHeight="1" x14ac:dyDescent="0.25"/>
    <row r="35" spans="1:3" ht="52" x14ac:dyDescent="0.25">
      <c r="A35" s="19" t="s">
        <v>1336</v>
      </c>
    </row>
    <row r="36" spans="1:3" ht="12" customHeight="1" x14ac:dyDescent="0.25"/>
    <row r="37" spans="1:3" ht="25.5" x14ac:dyDescent="0.25">
      <c r="A37" s="271" t="s">
        <v>1335</v>
      </c>
    </row>
    <row r="39" spans="1:3" ht="77" x14ac:dyDescent="0.25">
      <c r="A39" s="23" t="s">
        <v>1337</v>
      </c>
    </row>
    <row r="40" spans="1:3" ht="12.75" customHeight="1" x14ac:dyDescent="0.25"/>
    <row r="41" spans="1:3" ht="26" x14ac:dyDescent="0.25">
      <c r="A41" s="19" t="s">
        <v>13</v>
      </c>
    </row>
    <row r="42" spans="1:3" ht="12.75" customHeight="1" x14ac:dyDescent="0.25"/>
    <row r="43" spans="1:3" ht="81.75" customHeight="1" x14ac:dyDescent="0.25">
      <c r="A43" s="291" t="s">
        <v>14</v>
      </c>
      <c r="C43" s="22"/>
    </row>
    <row r="44" spans="1:3" ht="64.5" customHeight="1" x14ac:dyDescent="0.25">
      <c r="A44" s="297" t="s">
        <v>1338</v>
      </c>
      <c r="C44" s="22"/>
    </row>
    <row r="45" spans="1:3" ht="12.75" customHeight="1" x14ac:dyDescent="0.25">
      <c r="A45" s="290"/>
      <c r="C45" s="22"/>
    </row>
    <row r="46" spans="1:3" ht="41.4" customHeight="1" x14ac:dyDescent="0.25">
      <c r="A46" s="298" t="s">
        <v>15</v>
      </c>
      <c r="C46" s="22"/>
    </row>
    <row r="47" spans="1:3" ht="11.4" customHeight="1" x14ac:dyDescent="0.25"/>
    <row r="48" spans="1:3" ht="13" x14ac:dyDescent="0.25">
      <c r="A48" s="299" t="s">
        <v>1339</v>
      </c>
    </row>
    <row r="49" spans="1:1" ht="12" customHeight="1" x14ac:dyDescent="0.25"/>
    <row r="50" spans="1:1" ht="39" x14ac:dyDescent="0.25">
      <c r="A50" s="19" t="s">
        <v>1340</v>
      </c>
    </row>
    <row r="51" spans="1:1" ht="12.75" customHeight="1" x14ac:dyDescent="0.25"/>
    <row r="52" spans="1:1" ht="75.5" x14ac:dyDescent="0.25">
      <c r="A52" s="19" t="s">
        <v>1341</v>
      </c>
    </row>
    <row r="53" spans="1:1" ht="12.75" customHeight="1" x14ac:dyDescent="0.25"/>
    <row r="54" spans="1:1" ht="38.5" x14ac:dyDescent="0.25">
      <c r="A54" s="19" t="s">
        <v>1342</v>
      </c>
    </row>
    <row r="56" spans="1:1" ht="13" x14ac:dyDescent="0.25">
      <c r="A56" s="19" t="s">
        <v>16</v>
      </c>
    </row>
    <row r="58" spans="1:1" ht="13" x14ac:dyDescent="0.25">
      <c r="A58" s="19" t="s">
        <v>17</v>
      </c>
    </row>
    <row r="60" spans="1:1" ht="121.75" customHeight="1" x14ac:dyDescent="0.25">
      <c r="A60" s="23" t="s">
        <v>1343</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1344</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8" t="s">
        <v>1362</v>
      </c>
    </row>
    <row r="73" spans="1:1" ht="37.5" x14ac:dyDescent="0.25">
      <c r="A73" s="23" t="s">
        <v>1363</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2"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1353</v>
      </c>
    </row>
    <row r="96" spans="1:2" x14ac:dyDescent="0.25">
      <c r="A96" s="23"/>
    </row>
    <row r="97" spans="1:4" ht="13" x14ac:dyDescent="0.25">
      <c r="A97" s="260" t="s">
        <v>40</v>
      </c>
    </row>
    <row r="98" spans="1:4" ht="68.400000000000006" customHeight="1" x14ac:dyDescent="0.25">
      <c r="A98" s="23" t="s">
        <v>1354</v>
      </c>
    </row>
    <row r="99" spans="1:4" x14ac:dyDescent="0.25">
      <c r="A99" s="23"/>
    </row>
    <row r="100" spans="1:4" ht="13" x14ac:dyDescent="0.25">
      <c r="A100" s="260" t="s">
        <v>41</v>
      </c>
    </row>
    <row r="101" spans="1:4" ht="75.5" x14ac:dyDescent="0.25">
      <c r="A101" s="23" t="s">
        <v>1355</v>
      </c>
    </row>
    <row r="102" spans="1:4" x14ac:dyDescent="0.25">
      <c r="A102" s="23"/>
    </row>
    <row r="103" spans="1:4" ht="13" x14ac:dyDescent="0.25">
      <c r="A103" s="294" t="s">
        <v>42</v>
      </c>
    </row>
    <row r="104" spans="1:4" ht="50.5" x14ac:dyDescent="0.25">
      <c r="A104" s="23" t="s">
        <v>1356</v>
      </c>
    </row>
    <row r="105" spans="1:4" x14ac:dyDescent="0.25">
      <c r="A105" s="23"/>
      <c r="B105" s="20" t="s">
        <v>43</v>
      </c>
    </row>
    <row r="106" spans="1:4" ht="13" x14ac:dyDescent="0.25">
      <c r="A106" s="260" t="s">
        <v>44</v>
      </c>
    </row>
    <row r="107" spans="1:4" ht="71.25" customHeight="1" x14ac:dyDescent="0.25">
      <c r="A107" s="19" t="s">
        <v>1357</v>
      </c>
    </row>
    <row r="108" spans="1:4" ht="37.5" x14ac:dyDescent="0.25">
      <c r="A108" s="19" t="s">
        <v>1347</v>
      </c>
    </row>
    <row r="109" spans="1:4" ht="25" x14ac:dyDescent="0.25">
      <c r="A109" s="19" t="s">
        <v>45</v>
      </c>
    </row>
    <row r="110" spans="1:4" ht="10.5" customHeight="1" x14ac:dyDescent="0.25">
      <c r="D110" s="20" t="s">
        <v>43</v>
      </c>
    </row>
    <row r="111" spans="1:4" ht="99.75" customHeight="1" x14ac:dyDescent="0.25">
      <c r="A111" s="23" t="s">
        <v>1346</v>
      </c>
    </row>
    <row r="112" spans="1:4" ht="26" x14ac:dyDescent="0.25">
      <c r="A112" s="19" t="s">
        <v>1345</v>
      </c>
    </row>
    <row r="114" spans="1:2" ht="175" x14ac:dyDescent="0.25">
      <c r="A114" s="23" t="s">
        <v>1358</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1359</v>
      </c>
    </row>
    <row r="128" spans="1:2" ht="12.75" customHeight="1" x14ac:dyDescent="0.25">
      <c r="A128" s="304" t="s">
        <v>23</v>
      </c>
    </row>
    <row r="129" spans="1:1" ht="15.75" customHeight="1" x14ac:dyDescent="0.25">
      <c r="A129" s="303" t="s">
        <v>55</v>
      </c>
    </row>
    <row r="130" spans="1:1" ht="12.75" customHeight="1" x14ac:dyDescent="0.25">
      <c r="A130" s="23"/>
    </row>
    <row r="131" spans="1:1" ht="13" x14ac:dyDescent="0.25">
      <c r="A131" s="294" t="s">
        <v>56</v>
      </c>
    </row>
    <row r="132" spans="1:1" ht="40.75" customHeight="1" x14ac:dyDescent="0.25">
      <c r="A132" s="23" t="s">
        <v>1348</v>
      </c>
    </row>
    <row r="133" spans="1:1" ht="61.5" customHeight="1" x14ac:dyDescent="0.25">
      <c r="A133" s="300" t="s">
        <v>1360</v>
      </c>
    </row>
    <row r="134" spans="1:1" ht="13" x14ac:dyDescent="0.25">
      <c r="A134" s="260" t="s">
        <v>1361</v>
      </c>
    </row>
    <row r="135" spans="1:1" ht="101" x14ac:dyDescent="0.25">
      <c r="A135" s="300" t="s">
        <v>1349</v>
      </c>
    </row>
    <row r="136" spans="1:1" x14ac:dyDescent="0.25">
      <c r="A136"/>
    </row>
    <row r="137" spans="1:1" ht="71.5" customHeight="1" x14ac:dyDescent="0.25">
      <c r="A137" s="299"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Slovenský zväz integrovaného tanca a tanečného športu, 	Janotova 14, Bratislava, 841 05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4" customHeight="1" x14ac:dyDescent="0.25">
      <c r="A14" s="139" t="s">
        <v>1266</v>
      </c>
      <c r="B14" s="385" t="s">
        <v>1284</v>
      </c>
      <c r="C14" s="386"/>
      <c r="F14" s="310"/>
      <c r="N14" s="137" t="str">
        <f t="shared" si="0"/>
        <v xml:space="preserve">n - </v>
      </c>
      <c r="O14" s="137" t="s">
        <v>364</v>
      </c>
    </row>
    <row r="15" spans="1:16" ht="34.4"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5" customHeight="1" x14ac:dyDescent="0.25">
      <c r="A17" s="139" t="s">
        <v>1272</v>
      </c>
      <c r="B17" s="142">
        <f>F9</f>
        <v>0</v>
      </c>
      <c r="C17" s="137"/>
      <c r="F17" s="388"/>
      <c r="N17" s="137" t="str">
        <f t="shared" si="0"/>
        <v xml:space="preserve">q - </v>
      </c>
      <c r="O17" s="137" t="s">
        <v>367</v>
      </c>
    </row>
    <row r="18" spans="1:16" ht="16" thickBot="1" x14ac:dyDescent="0.3">
      <c r="B18" s="193" t="s">
        <v>1286</v>
      </c>
      <c r="C18" s="194">
        <v>31</v>
      </c>
      <c r="N18" s="137" t="str">
        <f t="shared" si="0"/>
        <v xml:space="preserve">r - </v>
      </c>
      <c r="O18" s="137" t="s">
        <v>368</v>
      </c>
    </row>
    <row r="19" spans="1:16" x14ac:dyDescent="0.25">
      <c r="B19" s="193" t="s">
        <v>1274</v>
      </c>
      <c r="C19" s="142" t="str">
        <f>Spolu!C4</f>
        <v>36070351</v>
      </c>
      <c r="F19" s="145" t="s">
        <v>1270</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1275</v>
      </c>
      <c r="G21" s="283">
        <v>421947749446</v>
      </c>
      <c r="H21" s="148"/>
      <c r="N21" s="137" t="str">
        <f>O21&amp;" - "&amp;P21</f>
        <v>026 01 - Šport pre všetkých, školský a univerzitný šport</v>
      </c>
      <c r="O21" s="137" t="s">
        <v>317</v>
      </c>
      <c r="P21" s="137" t="s">
        <v>318</v>
      </c>
    </row>
    <row r="22" spans="1:16" x14ac:dyDescent="0.25">
      <c r="A22" s="137"/>
      <c r="B22" s="137"/>
      <c r="F22" s="147" t="s">
        <v>1276</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22"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1289</v>
      </c>
    </row>
    <row r="2" spans="1:2" ht="30" customHeight="1" x14ac:dyDescent="0.25">
      <c r="A2" s="389" t="s">
        <v>1290</v>
      </c>
      <c r="B2" s="389"/>
    </row>
    <row r="3" spans="1:2" ht="13"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topLeftCell="B1" zoomScaleNormal="100" workbookViewId="0">
      <pane ySplit="7" topLeftCell="A10"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45961</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Slovenský zväz integrovaného tanca a tanečného športu</v>
      </c>
      <c r="C3" s="338"/>
      <c r="D3" s="338"/>
      <c r="G3" s="252">
        <v>45747</v>
      </c>
    </row>
    <row r="4" spans="1:7" ht="14" x14ac:dyDescent="0.3">
      <c r="A4" s="30" t="s">
        <v>313</v>
      </c>
      <c r="B4" s="29" t="str">
        <f>RIGHT("0000"&amp;INDEX(Adr!A:A,Doklady!B102+1),8)</f>
        <v>36070351</v>
      </c>
      <c r="G4" s="252">
        <v>45777</v>
      </c>
    </row>
    <row r="5" spans="1:7" ht="14" x14ac:dyDescent="0.3">
      <c r="A5" s="30" t="s">
        <v>314</v>
      </c>
      <c r="B5" s="29" t="str">
        <f>INDEX(Adr!D:D,Doklady!B102+1)&amp;", "&amp;INDEX(Adr!E:E,Doklady!B102+1)</f>
        <v xml:space="preserve">	Janotova 14,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0</v>
      </c>
      <c r="G11" s="252">
        <v>45991</v>
      </c>
    </row>
    <row r="12" spans="1:7" ht="14" x14ac:dyDescent="0.3">
      <c r="A12" s="133" t="s">
        <v>321</v>
      </c>
      <c r="B12" s="134" t="s">
        <v>322</v>
      </c>
      <c r="C12" s="175">
        <v>35000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35000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86" zoomScaleNormal="100" workbookViewId="0">
      <selection sqref="A1:I132"/>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INDEX(Adr!B2:B244,Doklady!B102)</f>
        <v>Slovenský zväz integrovaného tanca a tanečného športu</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36070351</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 xml:space="preserve">	Janotova 14, Bratislava, 841 05</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35000</v>
      </c>
      <c r="D12" s="126">
        <f>C12-E12</f>
        <v>35000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10000</v>
      </c>
      <c r="T22" s="86"/>
    </row>
    <row r="23" spans="1:20" x14ac:dyDescent="0.2">
      <c r="A23" s="115" t="s">
        <v>351</v>
      </c>
      <c r="B23" s="346" t="s">
        <v>352</v>
      </c>
      <c r="C23" s="347"/>
      <c r="D23" s="347"/>
      <c r="E23" s="347"/>
      <c r="F23" s="347"/>
      <c r="G23" s="347"/>
      <c r="H23" s="348"/>
      <c r="I23" s="73">
        <f>SUMIF(FP!I:I,Doklady!$B$1&amp;A23,FP!D:D)</f>
        <v>25000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g</v>
      </c>
      <c r="B54" s="119" t="str">
        <f>Doklady!H2</f>
        <v>rozvoj športov, ktoré nie sú uznanými podľa zákona č. 440/2015 Z. z.</v>
      </c>
      <c r="C54" s="73">
        <f>IF(A54&lt;&gt;"",INDEX(FP!D:D,Doklady!B$2+(ROW()-53)),"")</f>
        <v>25000</v>
      </c>
      <c r="D54" s="73">
        <f>IF(A54&lt;&gt;"",Doklady!I2-Doklady!J2,"")</f>
        <v>25000</v>
      </c>
      <c r="E54" s="73">
        <f>IF(A54&lt;&gt;"",MIN(D54,C54)*Doklady!C2/(1-Doklady!C2),"")</f>
        <v>0</v>
      </c>
      <c r="F54" s="71">
        <f>IF(A54&lt;&gt;"",Doklady!J2,"")</f>
        <v>0</v>
      </c>
      <c r="G54" s="73">
        <f t="shared" ref="G54:G117" si="0">+IFERROR(HLOOKUP(IF(RIGHT(B54,15)="bežné transfery",LEFT(B54,LEN(B54)-18),0),$J$40:$K$42,3,0),MIN(C54,D54))</f>
        <v>25000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35000</v>
      </c>
      <c r="D130" s="228">
        <f t="shared" ref="D130:I130" si="9">SUM(D53:D129)</f>
        <v>35000</v>
      </c>
      <c r="E130" s="228">
        <f t="shared" si="9"/>
        <v>0</v>
      </c>
      <c r="F130" s="228">
        <f t="shared" si="9"/>
        <v>0</v>
      </c>
      <c r="G130" s="228">
        <f t="shared" si="9"/>
        <v>35000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325">
        <v>45760</v>
      </c>
      <c r="C140" s="229"/>
      <c r="D140" s="372" t="s">
        <v>2997</v>
      </c>
      <c r="E140" s="372"/>
      <c r="F140" s="372"/>
      <c r="G140" s="372"/>
      <c r="H140" s="372"/>
      <c r="I140" s="372"/>
      <c r="J140" s="85"/>
    </row>
    <row r="141" spans="1:26" ht="68.25" customHeight="1" x14ac:dyDescent="0.25">
      <c r="A141" s="9"/>
      <c r="B141" s="280" t="s">
        <v>2996</v>
      </c>
      <c r="C141" s="214"/>
      <c r="D141" s="356" t="s">
        <v>393</v>
      </c>
      <c r="E141" s="356"/>
      <c r="F141" s="356"/>
      <c r="G141" s="356"/>
      <c r="H141" s="356"/>
      <c r="I141" s="356"/>
      <c r="J141" s="85"/>
    </row>
    <row r="142" spans="1:26" ht="12.5" x14ac:dyDescent="0.25">
      <c r="A142" s="9"/>
      <c r="B142" s="279"/>
      <c r="C142" s="214"/>
      <c r="D142" s="263"/>
      <c r="E142" s="263"/>
      <c r="F142" s="263"/>
      <c r="G142" s="263"/>
      <c r="H142" s="263"/>
      <c r="I142" s="263"/>
      <c r="J142" s="85"/>
    </row>
    <row r="143" spans="1:26" ht="12.5" x14ac:dyDescent="0.25">
      <c r="A143" s="9"/>
      <c r="B143" s="279"/>
      <c r="C143" s="214"/>
      <c r="D143" s="263"/>
      <c r="E143" s="263"/>
      <c r="F143" s="263"/>
      <c r="G143" s="263"/>
      <c r="H143" s="263"/>
      <c r="I143" s="263"/>
      <c r="J143" s="85"/>
    </row>
    <row r="144" spans="1:26" ht="12.5" x14ac:dyDescent="0.25">
      <c r="A144" s="9"/>
      <c r="B144" s="280"/>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E116" sqref="E116"/>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f - plnenie úloh verejného záujmu v športe</v>
      </c>
      <c r="B1" s="232" t="str">
        <f>INDEX(Adr!A:A,B102+1)</f>
        <v>36070351</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10000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g - rozvoj športov, ktoré nie sú uznanými podľa zákona č. 440/2015 Z. z.</v>
      </c>
      <c r="B2" s="237">
        <f>MATCH(B1,FP!A:A,0)</f>
        <v>373</v>
      </c>
      <c r="C2" s="233">
        <f>IF(ROW()&lt;=B$3,INDEX(FP!E:E,B$2+ROW()-1),"")</f>
        <v>0</v>
      </c>
      <c r="D2" s="234" t="str">
        <f>IF(ROW()&lt;=B$3,INDEX(FP!F:F,B$2+ROW()-1),"")</f>
        <v>g</v>
      </c>
      <c r="E2" s="234"/>
      <c r="F2" s="234" t="str">
        <f>IF(ROW()&lt;=B$3,INDEX(FP!G:G,B$2+ROW()-1),"")</f>
        <v>026 03</v>
      </c>
      <c r="G2" s="234"/>
      <c r="H2" s="235" t="str">
        <f>IF(ROW()&lt;=B$3,INDEX(FP!C:C,B$2+ROW()-1),"")</f>
        <v>rozvoj športov, ktoré nie sú uznanými podľa zákona č. 440/2015 Z. z.</v>
      </c>
      <c r="I2" s="236">
        <f t="shared" si="0"/>
        <v>25000</v>
      </c>
      <c r="J2" s="236">
        <f t="shared" si="1"/>
        <v>0</v>
      </c>
      <c r="K2" s="110" t="str">
        <f>$A2</f>
        <v>g - rozvoj športov, ktoré nie sú uznanými podľa zákona č. 440/2015 Z. z.</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g - rozvoj športov, ktoré nie sú uznanými podľa zákona č. 440/2015 Z. z.</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2991</v>
      </c>
      <c r="J100" s="375"/>
      <c r="K100" s="89"/>
    </row>
    <row r="101" spans="1:25" ht="15.5" x14ac:dyDescent="0.35">
      <c r="A101" s="373"/>
      <c r="B101" s="373"/>
      <c r="C101" s="373"/>
      <c r="D101" s="373"/>
      <c r="E101" s="373"/>
      <c r="F101" s="373"/>
      <c r="G101" s="373"/>
      <c r="H101" s="373"/>
      <c r="I101" s="374">
        <v>45961</v>
      </c>
      <c r="J101" s="374"/>
    </row>
    <row r="102" spans="1:25" ht="14" x14ac:dyDescent="0.3">
      <c r="A102" s="249" t="s">
        <v>398</v>
      </c>
      <c r="B102" s="250">
        <v>161</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2998</v>
      </c>
      <c r="B107" s="14" t="s">
        <v>3010</v>
      </c>
      <c r="C107" s="14" t="s">
        <v>2999</v>
      </c>
      <c r="D107" s="16">
        <v>46000</v>
      </c>
      <c r="E107" s="16"/>
      <c r="F107" s="14" t="s">
        <v>3000</v>
      </c>
      <c r="G107" s="14" t="s">
        <v>3001</v>
      </c>
      <c r="H107" s="14" t="s">
        <v>3002</v>
      </c>
      <c r="I107" s="15">
        <v>10000</v>
      </c>
      <c r="J107" s="77"/>
      <c r="K107" s="92"/>
    </row>
    <row r="108" spans="1:25" ht="20" x14ac:dyDescent="0.25">
      <c r="A108" s="14" t="s">
        <v>3003</v>
      </c>
      <c r="B108" s="14" t="s">
        <v>3009</v>
      </c>
      <c r="C108" s="14" t="s">
        <v>3004</v>
      </c>
      <c r="D108" s="16">
        <v>45999</v>
      </c>
      <c r="E108" s="16"/>
      <c r="F108" s="14" t="s">
        <v>3005</v>
      </c>
      <c r="G108" s="14" t="s">
        <v>3006</v>
      </c>
      <c r="H108" s="14" t="s">
        <v>3007</v>
      </c>
      <c r="I108" s="15">
        <v>3985.2</v>
      </c>
      <c r="J108" s="77"/>
      <c r="K108" s="92"/>
    </row>
    <row r="109" spans="1:25" ht="20" x14ac:dyDescent="0.25">
      <c r="A109" s="14" t="s">
        <v>3003</v>
      </c>
      <c r="B109" s="14" t="s">
        <v>3008</v>
      </c>
      <c r="C109" s="14" t="s">
        <v>3011</v>
      </c>
      <c r="D109" s="16">
        <v>45994</v>
      </c>
      <c r="E109" s="16"/>
      <c r="F109" s="14" t="s">
        <v>3012</v>
      </c>
      <c r="G109" s="14" t="s">
        <v>3001</v>
      </c>
      <c r="H109" s="14" t="s">
        <v>3002</v>
      </c>
      <c r="I109" s="15">
        <v>7500</v>
      </c>
      <c r="J109" s="77"/>
      <c r="K109" s="92"/>
    </row>
    <row r="110" spans="1:25" ht="30" x14ac:dyDescent="0.25">
      <c r="A110" s="14" t="s">
        <v>3003</v>
      </c>
      <c r="B110" s="14" t="s">
        <v>3013</v>
      </c>
      <c r="C110" s="14" t="s">
        <v>3014</v>
      </c>
      <c r="D110" s="16">
        <v>45995</v>
      </c>
      <c r="E110" s="16"/>
      <c r="F110" s="14" t="s">
        <v>3020</v>
      </c>
      <c r="G110" s="14" t="s">
        <v>3015</v>
      </c>
      <c r="H110" s="14" t="s">
        <v>3016</v>
      </c>
      <c r="I110" s="15">
        <v>5983.44</v>
      </c>
      <c r="J110" s="77"/>
      <c r="K110" s="92"/>
    </row>
    <row r="111" spans="1:25" ht="20" x14ac:dyDescent="0.25">
      <c r="A111" s="14" t="s">
        <v>3003</v>
      </c>
      <c r="B111" s="14" t="s">
        <v>3017</v>
      </c>
      <c r="C111" s="14" t="s">
        <v>3018</v>
      </c>
      <c r="D111" s="16">
        <v>45993</v>
      </c>
      <c r="E111" s="16"/>
      <c r="F111" s="14" t="s">
        <v>3019</v>
      </c>
      <c r="G111" s="14" t="s">
        <v>3001</v>
      </c>
      <c r="H111" s="14" t="s">
        <v>3002</v>
      </c>
      <c r="I111" s="15">
        <v>5000</v>
      </c>
      <c r="J111" s="77"/>
      <c r="K111" s="92"/>
    </row>
    <row r="112" spans="1:25" ht="20" x14ac:dyDescent="0.25">
      <c r="A112" s="14" t="s">
        <v>3003</v>
      </c>
      <c r="B112" s="14" t="s">
        <v>3021</v>
      </c>
      <c r="C112" s="14" t="s">
        <v>3022</v>
      </c>
      <c r="D112" s="16">
        <v>45993</v>
      </c>
      <c r="E112" s="16"/>
      <c r="F112" s="14" t="s">
        <v>3023</v>
      </c>
      <c r="G112" s="14" t="s">
        <v>3024</v>
      </c>
      <c r="H112" s="14" t="s">
        <v>3025</v>
      </c>
      <c r="I112" s="15">
        <v>850.5</v>
      </c>
      <c r="J112" s="77"/>
      <c r="K112" s="92"/>
    </row>
    <row r="113" spans="1:11" ht="20" x14ac:dyDescent="0.25">
      <c r="A113" s="14" t="s">
        <v>3003</v>
      </c>
      <c r="B113" s="14" t="s">
        <v>3026</v>
      </c>
      <c r="C113" s="14" t="s">
        <v>3027</v>
      </c>
      <c r="D113" s="16">
        <v>45987</v>
      </c>
      <c r="E113" s="16"/>
      <c r="F113" s="14" t="s">
        <v>3028</v>
      </c>
      <c r="G113" s="14" t="s">
        <v>3029</v>
      </c>
      <c r="H113" s="14" t="s">
        <v>3030</v>
      </c>
      <c r="I113" s="15">
        <v>1680.86</v>
      </c>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5" x14ac:dyDescent="0.25">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5" x14ac:dyDescent="0.25">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5" x14ac:dyDescent="0.25">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5" x14ac:dyDescent="0.25">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5" x14ac:dyDescent="0.25">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5" x14ac:dyDescent="0.25">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5" x14ac:dyDescent="0.25">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0"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0"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203">
        <v>31744621</v>
      </c>
      <c r="B103" s="284" t="s">
        <v>539</v>
      </c>
      <c r="C103" s="284" t="s">
        <v>422</v>
      </c>
      <c r="D103" s="284" t="s">
        <v>540</v>
      </c>
      <c r="E103" s="284" t="s">
        <v>429</v>
      </c>
      <c r="F103" s="284" t="s">
        <v>541</v>
      </c>
      <c r="G103" s="284" t="s">
        <v>542</v>
      </c>
      <c r="H103" s="284" t="s">
        <v>543</v>
      </c>
      <c r="I103" s="284" t="s">
        <v>544</v>
      </c>
      <c r="J103" s="284" t="s">
        <v>426</v>
      </c>
      <c r="K103" s="284" t="s">
        <v>545</v>
      </c>
      <c r="L103" s="285">
        <v>421949246786</v>
      </c>
      <c r="M103" s="284" t="s">
        <v>546</v>
      </c>
      <c r="N103" s="284"/>
      <c r="O103" s="284"/>
      <c r="P103" s="284"/>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6"/>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7"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5">
        <v>421905380634</v>
      </c>
      <c r="M112" s="318" t="s">
        <v>573</v>
      </c>
      <c r="N112" s="199"/>
      <c r="O112" s="199"/>
      <c r="P112" s="318"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4" t="s">
        <v>579</v>
      </c>
      <c r="L113" s="315">
        <v>421907100191</v>
      </c>
      <c r="M113" s="200" t="s">
        <v>580</v>
      </c>
      <c r="N113" s="199"/>
      <c r="O113" s="200"/>
      <c r="P113" s="199"/>
    </row>
    <row r="114" spans="1:16" ht="12.5" x14ac:dyDescent="0.2">
      <c r="A114" s="198" t="s">
        <v>581</v>
      </c>
      <c r="B114" s="199" t="s">
        <v>582</v>
      </c>
      <c r="C114" s="200" t="s">
        <v>422</v>
      </c>
      <c r="D114" s="200" t="s">
        <v>473</v>
      </c>
      <c r="E114" s="199" t="s">
        <v>429</v>
      </c>
      <c r="F114" s="199" t="s">
        <v>524</v>
      </c>
      <c r="G114" s="199" t="s">
        <v>583</v>
      </c>
      <c r="H114" s="311" t="s">
        <v>1935</v>
      </c>
      <c r="I114" s="199" t="s">
        <v>1936</v>
      </c>
      <c r="J114" s="199" t="s">
        <v>426</v>
      </c>
      <c r="K114" s="275" t="s">
        <v>584</v>
      </c>
      <c r="L114" s="315">
        <v>421905659739</v>
      </c>
      <c r="M114" s="199" t="s">
        <v>585</v>
      </c>
      <c r="N114" s="309"/>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19"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5" x14ac:dyDescent="0.2">
      <c r="A129" s="198" t="s">
        <v>1954</v>
      </c>
      <c r="B129" s="199" t="s">
        <v>1955</v>
      </c>
      <c r="C129" s="200" t="s">
        <v>422</v>
      </c>
      <c r="D129" s="200" t="s">
        <v>473</v>
      </c>
      <c r="E129" s="199" t="s">
        <v>429</v>
      </c>
      <c r="F129" s="199" t="s">
        <v>474</v>
      </c>
      <c r="G129" s="320" t="s">
        <v>1956</v>
      </c>
      <c r="H129" s="320" t="s">
        <v>1957</v>
      </c>
      <c r="I129" s="199" t="s">
        <v>1958</v>
      </c>
      <c r="J129" s="199" t="s">
        <v>424</v>
      </c>
      <c r="K129" s="199" t="s">
        <v>1959</v>
      </c>
      <c r="L129" s="201">
        <v>421904260194</v>
      </c>
      <c r="M129" s="199" t="s">
        <v>1960</v>
      </c>
      <c r="N129" s="199"/>
      <c r="O129" s="199"/>
      <c r="P129" s="199"/>
    </row>
    <row r="130" spans="1:16" ht="12.5" x14ac:dyDescent="0.2">
      <c r="A130" s="198" t="s">
        <v>669</v>
      </c>
      <c r="B130" s="199" t="s">
        <v>670</v>
      </c>
      <c r="C130" s="200" t="s">
        <v>422</v>
      </c>
      <c r="D130" s="200" t="s">
        <v>473</v>
      </c>
      <c r="E130" s="199" t="s">
        <v>429</v>
      </c>
      <c r="F130" s="200" t="s">
        <v>524</v>
      </c>
      <c r="G130" s="311"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4" t="s">
        <v>694</v>
      </c>
      <c r="C136" s="284" t="s">
        <v>422</v>
      </c>
      <c r="D136" s="284" t="s">
        <v>695</v>
      </c>
      <c r="E136" s="284" t="s">
        <v>429</v>
      </c>
      <c r="F136" s="284" t="s">
        <v>440</v>
      </c>
      <c r="G136" s="284" t="s">
        <v>696</v>
      </c>
      <c r="H136" s="284" t="s">
        <v>697</v>
      </c>
      <c r="I136" s="284" t="s">
        <v>698</v>
      </c>
      <c r="J136" s="284" t="s">
        <v>426</v>
      </c>
      <c r="K136" s="284" t="s">
        <v>699</v>
      </c>
      <c r="L136" s="285">
        <v>421907984638</v>
      </c>
      <c r="M136" s="284" t="s">
        <v>700</v>
      </c>
      <c r="N136" s="284"/>
      <c r="O136" s="284"/>
      <c r="P136" s="284"/>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5">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1">
        <v>421905762340</v>
      </c>
      <c r="M138" s="277" t="s">
        <v>1972</v>
      </c>
      <c r="N138" s="277"/>
      <c r="O138" s="277"/>
      <c r="P138" s="277"/>
    </row>
    <row r="139" spans="1:16" x14ac:dyDescent="0.2">
      <c r="A139" s="203" t="s">
        <v>2708</v>
      </c>
      <c r="B139" s="284" t="s">
        <v>2709</v>
      </c>
      <c r="C139" s="284" t="s">
        <v>422</v>
      </c>
      <c r="D139" s="284" t="s">
        <v>2710</v>
      </c>
      <c r="E139" s="284" t="s">
        <v>435</v>
      </c>
      <c r="F139" s="284" t="s">
        <v>493</v>
      </c>
      <c r="G139" s="284" t="s">
        <v>2711</v>
      </c>
      <c r="H139" s="284" t="s">
        <v>495</v>
      </c>
      <c r="I139" s="284" t="s">
        <v>496</v>
      </c>
      <c r="J139" s="284" t="s">
        <v>424</v>
      </c>
      <c r="K139" s="284" t="s">
        <v>496</v>
      </c>
      <c r="L139" s="285">
        <v>421911361044</v>
      </c>
      <c r="M139" s="284" t="s">
        <v>2712</v>
      </c>
      <c r="N139" s="284"/>
      <c r="O139" s="284"/>
      <c r="P139" s="284"/>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1" t="s">
        <v>1441</v>
      </c>
      <c r="M144" s="277" t="s">
        <v>1442</v>
      </c>
      <c r="N144" s="277"/>
      <c r="O144" s="277"/>
      <c r="P144" s="277"/>
    </row>
    <row r="145" spans="1:16" x14ac:dyDescent="0.2">
      <c r="A145" s="203" t="s">
        <v>2713</v>
      </c>
      <c r="B145" s="284" t="s">
        <v>2714</v>
      </c>
      <c r="C145" s="284" t="s">
        <v>422</v>
      </c>
      <c r="D145" s="284" t="s">
        <v>952</v>
      </c>
      <c r="E145" s="284" t="s">
        <v>430</v>
      </c>
      <c r="F145" s="284" t="s">
        <v>2715</v>
      </c>
      <c r="G145" s="284" t="s">
        <v>2716</v>
      </c>
      <c r="H145" s="284" t="s">
        <v>2717</v>
      </c>
      <c r="I145" s="284" t="s">
        <v>2718</v>
      </c>
      <c r="J145" s="284" t="s">
        <v>2719</v>
      </c>
      <c r="K145" s="284" t="s">
        <v>2718</v>
      </c>
      <c r="L145" s="285">
        <v>421415073611</v>
      </c>
      <c r="M145" s="284" t="s">
        <v>2720</v>
      </c>
      <c r="N145" s="284"/>
      <c r="O145" s="284"/>
      <c r="P145" s="284"/>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09"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5">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5">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5">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4" t="s">
        <v>868</v>
      </c>
      <c r="C164" s="284" t="s">
        <v>422</v>
      </c>
      <c r="D164" s="284" t="s">
        <v>473</v>
      </c>
      <c r="E164" s="284" t="s">
        <v>429</v>
      </c>
      <c r="F164" s="284" t="s">
        <v>524</v>
      </c>
      <c r="G164" s="284" t="s">
        <v>869</v>
      </c>
      <c r="H164" s="284" t="s">
        <v>870</v>
      </c>
      <c r="I164" s="284" t="s">
        <v>1989</v>
      </c>
      <c r="J164" s="284" t="s">
        <v>871</v>
      </c>
      <c r="K164" s="284" t="s">
        <v>2722</v>
      </c>
      <c r="L164" s="285" t="s">
        <v>2723</v>
      </c>
      <c r="M164" s="284" t="s">
        <v>872</v>
      </c>
      <c r="N164" s="284"/>
      <c r="O164" s="284"/>
      <c r="P164" s="284"/>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1">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1">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1">
        <v>421905245008</v>
      </c>
      <c r="M180" s="277" t="s">
        <v>963</v>
      </c>
      <c r="N180" s="277"/>
      <c r="O180" s="277"/>
      <c r="P180" s="277"/>
    </row>
    <row r="181" spans="1:16" ht="20" x14ac:dyDescent="0.2">
      <c r="A181" s="178" t="s">
        <v>1452</v>
      </c>
      <c r="B181" s="317" t="s">
        <v>1453</v>
      </c>
      <c r="C181" s="200" t="s">
        <v>422</v>
      </c>
      <c r="D181" s="277" t="s">
        <v>1436</v>
      </c>
      <c r="E181" s="277" t="s">
        <v>429</v>
      </c>
      <c r="F181" s="277" t="s">
        <v>425</v>
      </c>
      <c r="G181" s="277" t="s">
        <v>1454</v>
      </c>
      <c r="H181" s="277" t="s">
        <v>1455</v>
      </c>
      <c r="I181" s="277" t="s">
        <v>1439</v>
      </c>
      <c r="J181" s="277" t="s">
        <v>424</v>
      </c>
      <c r="K181" s="277" t="s">
        <v>2017</v>
      </c>
      <c r="L181" s="322"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1">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3" t="s">
        <v>982</v>
      </c>
      <c r="I184" s="277" t="s">
        <v>983</v>
      </c>
      <c r="J184" s="277" t="s">
        <v>424</v>
      </c>
      <c r="K184" s="277" t="s">
        <v>983</v>
      </c>
      <c r="L184" s="321">
        <v>421915282858</v>
      </c>
      <c r="M184" s="277" t="s">
        <v>984</v>
      </c>
      <c r="N184" s="277"/>
      <c r="O184" s="277"/>
      <c r="P184" s="277"/>
    </row>
    <row r="185" spans="1:16" ht="12.5" x14ac:dyDescent="0.25">
      <c r="A185" s="178" t="s">
        <v>2018</v>
      </c>
      <c r="B185" s="277" t="s">
        <v>2019</v>
      </c>
      <c r="C185" s="277" t="s">
        <v>422</v>
      </c>
      <c r="D185" s="200" t="s">
        <v>2020</v>
      </c>
      <c r="E185" s="277" t="s">
        <v>429</v>
      </c>
      <c r="F185" s="200" t="s">
        <v>2021</v>
      </c>
      <c r="G185" s="324" t="s">
        <v>2022</v>
      </c>
      <c r="H185" s="323" t="s">
        <v>2023</v>
      </c>
      <c r="I185" s="277" t="s">
        <v>2024</v>
      </c>
      <c r="J185" s="277" t="s">
        <v>2025</v>
      </c>
      <c r="K185" s="277" t="s">
        <v>2026</v>
      </c>
      <c r="L185" s="321">
        <v>421905283021</v>
      </c>
      <c r="M185" s="277" t="s">
        <v>2027</v>
      </c>
      <c r="N185" s="277"/>
      <c r="O185" s="277"/>
      <c r="P185" s="277"/>
    </row>
    <row r="186" spans="1:16" x14ac:dyDescent="0.2">
      <c r="A186" s="203" t="s">
        <v>2725</v>
      </c>
      <c r="B186" s="284" t="s">
        <v>2726</v>
      </c>
      <c r="C186" s="284" t="s">
        <v>2727</v>
      </c>
      <c r="D186" s="284" t="s">
        <v>2728</v>
      </c>
      <c r="E186" s="284" t="s">
        <v>2729</v>
      </c>
      <c r="F186" s="284" t="s">
        <v>2730</v>
      </c>
      <c r="G186" s="284" t="s">
        <v>2731</v>
      </c>
      <c r="H186" s="284" t="s">
        <v>2732</v>
      </c>
      <c r="I186" s="284" t="s">
        <v>2733</v>
      </c>
      <c r="J186" s="284" t="s">
        <v>2734</v>
      </c>
      <c r="K186" s="284" t="s">
        <v>2733</v>
      </c>
      <c r="L186" s="285">
        <v>421905365513</v>
      </c>
      <c r="M186" s="284" t="s">
        <v>2735</v>
      </c>
      <c r="N186" s="284"/>
      <c r="O186" s="284"/>
      <c r="P186" s="284"/>
    </row>
    <row r="187" spans="1:16" x14ac:dyDescent="0.2">
      <c r="A187" s="203" t="s">
        <v>2736</v>
      </c>
      <c r="B187" s="284" t="s">
        <v>2737</v>
      </c>
      <c r="C187" s="284" t="s">
        <v>422</v>
      </c>
      <c r="D187" s="284" t="s">
        <v>2738</v>
      </c>
      <c r="E187" s="284" t="s">
        <v>2739</v>
      </c>
      <c r="F187" s="284" t="s">
        <v>2740</v>
      </c>
      <c r="G187" s="284" t="s">
        <v>2741</v>
      </c>
      <c r="H187" s="284" t="s">
        <v>2742</v>
      </c>
      <c r="I187" s="284" t="s">
        <v>2743</v>
      </c>
      <c r="J187" s="284" t="s">
        <v>424</v>
      </c>
      <c r="K187" s="284" t="s">
        <v>2744</v>
      </c>
      <c r="L187" s="285">
        <v>421944608826</v>
      </c>
      <c r="M187" s="284" t="s">
        <v>2359</v>
      </c>
      <c r="N187" s="284"/>
      <c r="O187" s="284"/>
      <c r="P187" s="284"/>
    </row>
    <row r="188" spans="1:16" x14ac:dyDescent="0.2">
      <c r="A188" s="203" t="s">
        <v>2745</v>
      </c>
      <c r="B188" s="284" t="s">
        <v>2746</v>
      </c>
      <c r="C188" s="284" t="s">
        <v>422</v>
      </c>
      <c r="D188" s="284" t="s">
        <v>2747</v>
      </c>
      <c r="E188" s="284" t="s">
        <v>2707</v>
      </c>
      <c r="F188" s="284" t="s">
        <v>1015</v>
      </c>
      <c r="G188" s="284" t="s">
        <v>2748</v>
      </c>
      <c r="H188" s="284" t="s">
        <v>2749</v>
      </c>
      <c r="I188" s="284" t="s">
        <v>2750</v>
      </c>
      <c r="J188" s="284" t="s">
        <v>424</v>
      </c>
      <c r="K188" s="284" t="s">
        <v>2750</v>
      </c>
      <c r="L188" s="285">
        <v>421903226107</v>
      </c>
      <c r="M188" s="284" t="s">
        <v>2751</v>
      </c>
      <c r="N188" s="284"/>
      <c r="O188" s="284"/>
      <c r="P188" s="284"/>
    </row>
    <row r="189" spans="1:16" x14ac:dyDescent="0.2">
      <c r="A189" s="203" t="s">
        <v>2752</v>
      </c>
      <c r="B189" s="284" t="s">
        <v>2753</v>
      </c>
      <c r="C189" s="284" t="s">
        <v>422</v>
      </c>
      <c r="D189" s="284" t="s">
        <v>2754</v>
      </c>
      <c r="E189" s="284" t="s">
        <v>2755</v>
      </c>
      <c r="F189" s="284" t="s">
        <v>2756</v>
      </c>
      <c r="G189" s="284" t="s">
        <v>2359</v>
      </c>
      <c r="H189" s="284" t="s">
        <v>2757</v>
      </c>
      <c r="I189" s="284" t="s">
        <v>2758</v>
      </c>
      <c r="J189" s="284" t="s">
        <v>424</v>
      </c>
      <c r="K189" s="284" t="s">
        <v>2359</v>
      </c>
      <c r="L189" s="285" t="s">
        <v>2359</v>
      </c>
      <c r="M189" s="284" t="s">
        <v>2759</v>
      </c>
      <c r="N189" s="284"/>
      <c r="O189" s="284"/>
      <c r="P189" s="284"/>
    </row>
    <row r="190" spans="1:16" ht="12.5" x14ac:dyDescent="0.25">
      <c r="A190" s="203" t="s">
        <v>2028</v>
      </c>
      <c r="B190" s="284" t="s">
        <v>2029</v>
      </c>
      <c r="C190" s="284" t="s">
        <v>2030</v>
      </c>
      <c r="D190" s="284" t="s">
        <v>2031</v>
      </c>
      <c r="E190" s="284" t="s">
        <v>429</v>
      </c>
      <c r="F190" s="284" t="s">
        <v>524</v>
      </c>
      <c r="G190" s="312" t="s">
        <v>2032</v>
      </c>
      <c r="H190" s="284" t="s">
        <v>2033</v>
      </c>
      <c r="I190" s="284" t="s">
        <v>2034</v>
      </c>
      <c r="J190" s="284" t="s">
        <v>1706</v>
      </c>
      <c r="K190" s="284" t="s">
        <v>2035</v>
      </c>
      <c r="L190" s="285">
        <v>421917905248</v>
      </c>
      <c r="M190" s="284" t="s">
        <v>2036</v>
      </c>
      <c r="N190" s="284"/>
      <c r="O190" s="284"/>
      <c r="P190" s="284"/>
    </row>
    <row r="191" spans="1:16" x14ac:dyDescent="0.2">
      <c r="A191" s="203" t="s">
        <v>2037</v>
      </c>
      <c r="B191" s="284" t="s">
        <v>2038</v>
      </c>
      <c r="C191" s="284" t="s">
        <v>422</v>
      </c>
      <c r="D191" s="284" t="s">
        <v>2039</v>
      </c>
      <c r="E191" s="284" t="s">
        <v>429</v>
      </c>
      <c r="F191" s="284" t="s">
        <v>550</v>
      </c>
      <c r="G191" s="284" t="s">
        <v>2040</v>
      </c>
      <c r="H191" s="284" t="s">
        <v>2041</v>
      </c>
      <c r="I191" s="284" t="s">
        <v>751</v>
      </c>
      <c r="J191" s="284" t="s">
        <v>424</v>
      </c>
      <c r="K191" s="284" t="s">
        <v>751</v>
      </c>
      <c r="L191" s="285">
        <v>421905245825</v>
      </c>
      <c r="M191" s="284" t="s">
        <v>2042</v>
      </c>
      <c r="N191" s="284"/>
      <c r="O191" s="284"/>
      <c r="P191" s="284"/>
    </row>
    <row r="192" spans="1:16" x14ac:dyDescent="0.2">
      <c r="A192" s="203" t="s">
        <v>2237</v>
      </c>
      <c r="B192" s="284" t="s">
        <v>2238</v>
      </c>
      <c r="C192" s="284" t="s">
        <v>422</v>
      </c>
      <c r="D192" s="284" t="s">
        <v>2239</v>
      </c>
      <c r="E192" s="284" t="s">
        <v>429</v>
      </c>
      <c r="F192" s="284" t="s">
        <v>2240</v>
      </c>
      <c r="G192" s="284" t="s">
        <v>2241</v>
      </c>
      <c r="H192" s="284" t="s">
        <v>2242</v>
      </c>
      <c r="I192" s="284" t="s">
        <v>2243</v>
      </c>
      <c r="J192" s="277" t="s">
        <v>426</v>
      </c>
      <c r="K192" s="284"/>
      <c r="L192" s="285"/>
      <c r="M192" s="284" t="s">
        <v>2244</v>
      </c>
      <c r="N192" s="284"/>
      <c r="O192" s="284"/>
      <c r="P192" s="284"/>
    </row>
    <row r="193" spans="1:16" x14ac:dyDescent="0.2">
      <c r="A193" s="203" t="s">
        <v>2760</v>
      </c>
      <c r="B193" s="284" t="s">
        <v>2761</v>
      </c>
      <c r="C193" s="284" t="s">
        <v>422</v>
      </c>
      <c r="D193" s="284" t="s">
        <v>2762</v>
      </c>
      <c r="E193" s="284" t="s">
        <v>433</v>
      </c>
      <c r="F193" s="284" t="s">
        <v>434</v>
      </c>
      <c r="G193" s="284" t="s">
        <v>2763</v>
      </c>
      <c r="H193" s="284" t="s">
        <v>2764</v>
      </c>
      <c r="I193" s="284" t="s">
        <v>2765</v>
      </c>
      <c r="J193" s="284" t="s">
        <v>426</v>
      </c>
      <c r="K193" s="284" t="s">
        <v>2765</v>
      </c>
      <c r="L193" s="285">
        <v>421911830220</v>
      </c>
      <c r="M193" s="284" t="s">
        <v>2766</v>
      </c>
      <c r="N193" s="284"/>
      <c r="O193" s="284"/>
      <c r="P193" s="284"/>
    </row>
    <row r="194" spans="1:16" x14ac:dyDescent="0.2">
      <c r="A194" s="203" t="s">
        <v>2767</v>
      </c>
      <c r="B194" s="284" t="s">
        <v>2768</v>
      </c>
      <c r="C194" s="284" t="s">
        <v>422</v>
      </c>
      <c r="D194" s="284" t="s">
        <v>2769</v>
      </c>
      <c r="E194" s="284" t="s">
        <v>429</v>
      </c>
      <c r="F194" s="284" t="s">
        <v>757</v>
      </c>
      <c r="G194" s="284" t="s">
        <v>2770</v>
      </c>
      <c r="H194" s="284" t="s">
        <v>2771</v>
      </c>
      <c r="I194" s="284" t="s">
        <v>2772</v>
      </c>
      <c r="J194" s="284" t="s">
        <v>2523</v>
      </c>
      <c r="K194" s="284" t="s">
        <v>2772</v>
      </c>
      <c r="L194" s="285">
        <v>421915714821</v>
      </c>
      <c r="M194" s="284" t="s">
        <v>2773</v>
      </c>
      <c r="N194" s="284"/>
      <c r="O194" s="284"/>
      <c r="P194" s="284"/>
    </row>
    <row r="195" spans="1:16" x14ac:dyDescent="0.2">
      <c r="A195" s="203" t="s">
        <v>2774</v>
      </c>
      <c r="B195" s="284" t="s">
        <v>2775</v>
      </c>
      <c r="C195" s="284" t="s">
        <v>422</v>
      </c>
      <c r="D195" s="284" t="s">
        <v>2776</v>
      </c>
      <c r="E195" s="284" t="s">
        <v>1710</v>
      </c>
      <c r="F195" s="284" t="s">
        <v>1779</v>
      </c>
      <c r="G195" s="284" t="s">
        <v>2777</v>
      </c>
      <c r="H195" s="284" t="s">
        <v>2778</v>
      </c>
      <c r="I195" s="284" t="s">
        <v>2779</v>
      </c>
      <c r="J195" s="284" t="s">
        <v>424</v>
      </c>
      <c r="K195" s="284" t="s">
        <v>2779</v>
      </c>
      <c r="L195" s="285">
        <v>421905315540</v>
      </c>
      <c r="M195" s="284" t="s">
        <v>2780</v>
      </c>
      <c r="N195" s="284"/>
      <c r="O195" s="284"/>
      <c r="P195" s="284"/>
    </row>
    <row r="196" spans="1:16" x14ac:dyDescent="0.2">
      <c r="A196" s="203" t="s">
        <v>2781</v>
      </c>
      <c r="B196" s="284" t="s">
        <v>2782</v>
      </c>
      <c r="C196" s="284" t="s">
        <v>422</v>
      </c>
      <c r="D196" s="284" t="s">
        <v>2783</v>
      </c>
      <c r="E196" s="284" t="s">
        <v>1873</v>
      </c>
      <c r="F196" s="284" t="s">
        <v>1874</v>
      </c>
      <c r="G196" s="284" t="s">
        <v>2359</v>
      </c>
      <c r="H196" s="284" t="s">
        <v>2784</v>
      </c>
      <c r="I196" s="284" t="s">
        <v>2785</v>
      </c>
      <c r="J196" s="284" t="s">
        <v>426</v>
      </c>
      <c r="K196" s="284" t="s">
        <v>2785</v>
      </c>
      <c r="L196" s="285">
        <v>421948137172</v>
      </c>
      <c r="M196" s="284" t="s">
        <v>2359</v>
      </c>
      <c r="N196" s="284"/>
      <c r="O196" s="284"/>
      <c r="P196" s="284"/>
    </row>
    <row r="197" spans="1:16" x14ac:dyDescent="0.2">
      <c r="A197" s="203" t="s">
        <v>2786</v>
      </c>
      <c r="B197" s="284" t="s">
        <v>2787</v>
      </c>
      <c r="C197" s="284" t="s">
        <v>422</v>
      </c>
      <c r="D197" s="284" t="s">
        <v>2788</v>
      </c>
      <c r="E197" s="284" t="s">
        <v>433</v>
      </c>
      <c r="F197" s="284" t="s">
        <v>432</v>
      </c>
      <c r="G197" s="284" t="s">
        <v>2789</v>
      </c>
      <c r="H197" s="284" t="s">
        <v>2790</v>
      </c>
      <c r="I197" s="284" t="s">
        <v>2791</v>
      </c>
      <c r="J197" s="284" t="s">
        <v>426</v>
      </c>
      <c r="K197" s="284" t="s">
        <v>2792</v>
      </c>
      <c r="L197" s="285">
        <v>421918766009</v>
      </c>
      <c r="M197" s="284" t="s">
        <v>2793</v>
      </c>
      <c r="N197" s="284"/>
      <c r="O197" s="284"/>
      <c r="P197" s="284"/>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4" t="s">
        <v>2795</v>
      </c>
      <c r="C199" s="284" t="s">
        <v>422</v>
      </c>
      <c r="D199" s="284" t="s">
        <v>2796</v>
      </c>
      <c r="E199" s="284" t="s">
        <v>2797</v>
      </c>
      <c r="F199" s="284" t="s">
        <v>432</v>
      </c>
      <c r="G199" s="284" t="s">
        <v>2359</v>
      </c>
      <c r="H199" s="284" t="s">
        <v>2798</v>
      </c>
      <c r="I199" s="284" t="s">
        <v>2799</v>
      </c>
      <c r="J199" s="284" t="s">
        <v>2800</v>
      </c>
      <c r="K199" s="284" t="s">
        <v>2799</v>
      </c>
      <c r="L199" s="285">
        <v>421948633996</v>
      </c>
      <c r="M199" s="284" t="s">
        <v>2359</v>
      </c>
      <c r="N199" s="284"/>
      <c r="O199" s="284"/>
      <c r="P199" s="284"/>
    </row>
    <row r="200" spans="1:16" x14ac:dyDescent="0.2">
      <c r="A200" s="203" t="s">
        <v>2801</v>
      </c>
      <c r="B200" s="284" t="s">
        <v>2802</v>
      </c>
      <c r="C200" s="284" t="s">
        <v>422</v>
      </c>
      <c r="D200" s="284" t="s">
        <v>2803</v>
      </c>
      <c r="E200" s="284" t="s">
        <v>2804</v>
      </c>
      <c r="F200" s="284" t="s">
        <v>2805</v>
      </c>
      <c r="G200" s="284" t="s">
        <v>2806</v>
      </c>
      <c r="H200" s="284" t="s">
        <v>2807</v>
      </c>
      <c r="I200" s="284" t="s">
        <v>2808</v>
      </c>
      <c r="J200" s="284" t="s">
        <v>424</v>
      </c>
      <c r="K200" s="284" t="s">
        <v>2809</v>
      </c>
      <c r="L200" s="285">
        <v>421908470934</v>
      </c>
      <c r="M200" s="284" t="s">
        <v>2810</v>
      </c>
      <c r="N200" s="284"/>
      <c r="O200" s="284"/>
      <c r="P200" s="284"/>
    </row>
    <row r="201" spans="1:16" x14ac:dyDescent="0.2">
      <c r="A201" s="203" t="s">
        <v>2811</v>
      </c>
      <c r="B201" s="284" t="s">
        <v>2812</v>
      </c>
      <c r="C201" s="284" t="s">
        <v>422</v>
      </c>
      <c r="D201" s="284" t="s">
        <v>2813</v>
      </c>
      <c r="E201" s="284" t="s">
        <v>2814</v>
      </c>
      <c r="F201" s="284" t="s">
        <v>2815</v>
      </c>
      <c r="G201" s="284" t="s">
        <v>2816</v>
      </c>
      <c r="H201" s="284" t="s">
        <v>2817</v>
      </c>
      <c r="I201" s="284" t="s">
        <v>2818</v>
      </c>
      <c r="J201" s="284" t="s">
        <v>426</v>
      </c>
      <c r="K201" s="284" t="s">
        <v>2819</v>
      </c>
      <c r="L201" s="285">
        <v>421903544565</v>
      </c>
      <c r="M201" s="284" t="s">
        <v>2359</v>
      </c>
      <c r="N201" s="284"/>
      <c r="O201" s="284"/>
      <c r="P201" s="284"/>
    </row>
    <row r="202" spans="1:16" x14ac:dyDescent="0.2">
      <c r="A202" s="203" t="s">
        <v>2820</v>
      </c>
      <c r="B202" s="284" t="s">
        <v>2821</v>
      </c>
      <c r="C202" s="284" t="s">
        <v>422</v>
      </c>
      <c r="D202" s="284" t="s">
        <v>2822</v>
      </c>
      <c r="E202" s="284" t="s">
        <v>429</v>
      </c>
      <c r="F202" s="284" t="s">
        <v>550</v>
      </c>
      <c r="G202" s="284" t="s">
        <v>2823</v>
      </c>
      <c r="H202" s="284" t="s">
        <v>2824</v>
      </c>
      <c r="I202" s="284" t="s">
        <v>2825</v>
      </c>
      <c r="J202" s="284" t="s">
        <v>2523</v>
      </c>
      <c r="K202" s="284" t="s">
        <v>2826</v>
      </c>
      <c r="L202" s="285">
        <v>421911787770</v>
      </c>
      <c r="M202" s="284" t="s">
        <v>2827</v>
      </c>
      <c r="N202" s="284"/>
      <c r="O202" s="284"/>
      <c r="P202" s="284"/>
    </row>
    <row r="203" spans="1:16" x14ac:dyDescent="0.2">
      <c r="A203" s="203" t="s">
        <v>2828</v>
      </c>
      <c r="B203" s="284" t="s">
        <v>2829</v>
      </c>
      <c r="C203" s="284" t="s">
        <v>422</v>
      </c>
      <c r="D203" s="284" t="s">
        <v>2830</v>
      </c>
      <c r="E203" s="284" t="s">
        <v>429</v>
      </c>
      <c r="F203" s="284" t="s">
        <v>2831</v>
      </c>
      <c r="G203" s="284" t="s">
        <v>2832</v>
      </c>
      <c r="H203" s="284" t="s">
        <v>2833</v>
      </c>
      <c r="I203" s="284" t="s">
        <v>2834</v>
      </c>
      <c r="J203" s="284" t="s">
        <v>424</v>
      </c>
      <c r="K203" s="284" t="s">
        <v>2834</v>
      </c>
      <c r="L203" s="285">
        <v>421903408371</v>
      </c>
      <c r="M203" s="284" t="s">
        <v>2835</v>
      </c>
      <c r="N203" s="284"/>
      <c r="O203" s="284"/>
      <c r="P203" s="284"/>
    </row>
    <row r="204" spans="1:16" x14ac:dyDescent="0.2">
      <c r="A204" s="203" t="s">
        <v>2836</v>
      </c>
      <c r="B204" s="284" t="s">
        <v>2837</v>
      </c>
      <c r="C204" s="284" t="s">
        <v>422</v>
      </c>
      <c r="D204" s="284" t="s">
        <v>2838</v>
      </c>
      <c r="E204" s="284" t="s">
        <v>429</v>
      </c>
      <c r="F204" s="284" t="s">
        <v>825</v>
      </c>
      <c r="G204" s="284" t="s">
        <v>2839</v>
      </c>
      <c r="H204" s="284" t="s">
        <v>2840</v>
      </c>
      <c r="I204" s="284" t="s">
        <v>2841</v>
      </c>
      <c r="J204" s="284" t="s">
        <v>424</v>
      </c>
      <c r="K204" s="284" t="s">
        <v>2841</v>
      </c>
      <c r="L204" s="285">
        <v>421905710859</v>
      </c>
      <c r="M204" s="284" t="s">
        <v>2842</v>
      </c>
      <c r="N204" s="284"/>
      <c r="O204" s="284"/>
      <c r="P204" s="284"/>
    </row>
    <row r="205" spans="1:16" x14ac:dyDescent="0.2">
      <c r="A205" s="203" t="s">
        <v>2843</v>
      </c>
      <c r="B205" s="284" t="s">
        <v>2844</v>
      </c>
      <c r="C205" s="284" t="s">
        <v>422</v>
      </c>
      <c r="D205" s="284" t="s">
        <v>2845</v>
      </c>
      <c r="E205" s="284" t="s">
        <v>2846</v>
      </c>
      <c r="F205" s="284" t="s">
        <v>2847</v>
      </c>
      <c r="G205" s="284" t="s">
        <v>2848</v>
      </c>
      <c r="H205" s="284" t="s">
        <v>2849</v>
      </c>
      <c r="I205" s="284" t="s">
        <v>2850</v>
      </c>
      <c r="J205" s="284" t="s">
        <v>424</v>
      </c>
      <c r="K205" s="284" t="s">
        <v>2850</v>
      </c>
      <c r="L205" s="285">
        <v>421907725303</v>
      </c>
      <c r="M205" s="284" t="s">
        <v>2851</v>
      </c>
      <c r="N205" s="284"/>
      <c r="O205" s="284"/>
      <c r="P205" s="284"/>
    </row>
    <row r="206" spans="1:16" x14ac:dyDescent="0.2">
      <c r="A206" s="203" t="s">
        <v>2043</v>
      </c>
      <c r="B206" s="284" t="s">
        <v>2044</v>
      </c>
      <c r="C206" s="284" t="s">
        <v>422</v>
      </c>
      <c r="D206" s="284" t="s">
        <v>2045</v>
      </c>
      <c r="E206" s="284" t="s">
        <v>433</v>
      </c>
      <c r="F206" s="284" t="s">
        <v>434</v>
      </c>
      <c r="G206" s="284" t="s">
        <v>2046</v>
      </c>
      <c r="H206" s="284" t="s">
        <v>2047</v>
      </c>
      <c r="I206" s="284" t="s">
        <v>2048</v>
      </c>
      <c r="J206" s="284" t="s">
        <v>424</v>
      </c>
      <c r="K206" s="284" t="s">
        <v>2994</v>
      </c>
      <c r="L206" s="285" t="s">
        <v>2995</v>
      </c>
      <c r="M206" s="284" t="s">
        <v>2049</v>
      </c>
      <c r="N206" s="284"/>
      <c r="O206" s="284"/>
      <c r="P206" s="284"/>
    </row>
    <row r="207" spans="1:16" x14ac:dyDescent="0.2">
      <c r="A207" s="203" t="s">
        <v>2852</v>
      </c>
      <c r="B207" s="284" t="s">
        <v>2853</v>
      </c>
      <c r="C207" s="284" t="s">
        <v>422</v>
      </c>
      <c r="D207" s="284" t="s">
        <v>2854</v>
      </c>
      <c r="E207" s="284" t="s">
        <v>2374</v>
      </c>
      <c r="F207" s="284" t="s">
        <v>2855</v>
      </c>
      <c r="G207" s="284" t="s">
        <v>2856</v>
      </c>
      <c r="H207" s="284" t="s">
        <v>2857</v>
      </c>
      <c r="I207" s="284" t="s">
        <v>2858</v>
      </c>
      <c r="J207" s="284" t="s">
        <v>2523</v>
      </c>
      <c r="K207" s="284" t="s">
        <v>2858</v>
      </c>
      <c r="L207" s="285">
        <v>421903769454</v>
      </c>
      <c r="M207" s="284" t="s">
        <v>2859</v>
      </c>
      <c r="N207" s="284"/>
      <c r="O207" s="284"/>
      <c r="P207" s="284"/>
    </row>
    <row r="208" spans="1:16" x14ac:dyDescent="0.2">
      <c r="A208" s="203" t="s">
        <v>2860</v>
      </c>
      <c r="B208" s="284" t="s">
        <v>2861</v>
      </c>
      <c r="C208" s="284" t="s">
        <v>422</v>
      </c>
      <c r="D208" s="284" t="s">
        <v>2862</v>
      </c>
      <c r="E208" s="284" t="s">
        <v>1895</v>
      </c>
      <c r="F208" s="284" t="s">
        <v>1896</v>
      </c>
      <c r="G208" s="284" t="s">
        <v>2359</v>
      </c>
      <c r="H208" s="284" t="s">
        <v>2863</v>
      </c>
      <c r="I208" s="284" t="s">
        <v>2864</v>
      </c>
      <c r="J208" s="284" t="s">
        <v>426</v>
      </c>
      <c r="K208" s="284" t="s">
        <v>2359</v>
      </c>
      <c r="L208" s="285" t="s">
        <v>2359</v>
      </c>
      <c r="M208" s="284" t="s">
        <v>2865</v>
      </c>
      <c r="N208" s="284"/>
      <c r="O208" s="284"/>
      <c r="P208" s="284"/>
    </row>
    <row r="209" spans="1:16" x14ac:dyDescent="0.2">
      <c r="A209" s="203" t="s">
        <v>2050</v>
      </c>
      <c r="B209" s="284" t="s">
        <v>2051</v>
      </c>
      <c r="C209" s="284" t="s">
        <v>422</v>
      </c>
      <c r="D209" s="284" t="s">
        <v>2052</v>
      </c>
      <c r="E209" s="284" t="s">
        <v>1873</v>
      </c>
      <c r="F209" s="284" t="s">
        <v>1874</v>
      </c>
      <c r="G209" s="284" t="s">
        <v>2053</v>
      </c>
      <c r="H209" s="284" t="s">
        <v>2992</v>
      </c>
      <c r="I209" s="284" t="s">
        <v>2054</v>
      </c>
      <c r="J209" s="284" t="s">
        <v>424</v>
      </c>
      <c r="K209" s="284" t="s">
        <v>2055</v>
      </c>
      <c r="L209" s="285">
        <v>421949335971</v>
      </c>
      <c r="M209" s="284" t="s">
        <v>2056</v>
      </c>
      <c r="N209" s="284" t="s">
        <v>2866</v>
      </c>
      <c r="O209" s="284"/>
      <c r="P209" s="284"/>
    </row>
    <row r="210" spans="1:16" x14ac:dyDescent="0.2">
      <c r="A210" s="203" t="s">
        <v>2867</v>
      </c>
      <c r="B210" s="284" t="s">
        <v>2868</v>
      </c>
      <c r="C210" s="284" t="s">
        <v>422</v>
      </c>
      <c r="D210" s="284" t="s">
        <v>2869</v>
      </c>
      <c r="E210" s="284" t="s">
        <v>2870</v>
      </c>
      <c r="F210" s="284" t="s">
        <v>2871</v>
      </c>
      <c r="G210" s="284" t="s">
        <v>2359</v>
      </c>
      <c r="H210" s="284" t="s">
        <v>2872</v>
      </c>
      <c r="I210" s="284" t="s">
        <v>2873</v>
      </c>
      <c r="J210" s="284" t="s">
        <v>2800</v>
      </c>
      <c r="K210" s="284" t="s">
        <v>2873</v>
      </c>
      <c r="L210" s="285">
        <v>421918394244</v>
      </c>
      <c r="M210" s="284" t="s">
        <v>2874</v>
      </c>
      <c r="N210" s="284"/>
      <c r="O210" s="284"/>
      <c r="P210" s="284"/>
    </row>
    <row r="211" spans="1:16" x14ac:dyDescent="0.2">
      <c r="A211" s="203" t="s">
        <v>2875</v>
      </c>
      <c r="B211" s="284" t="s">
        <v>2876</v>
      </c>
      <c r="C211" s="284" t="s">
        <v>422</v>
      </c>
      <c r="D211" s="284" t="s">
        <v>2877</v>
      </c>
      <c r="E211" s="284" t="s">
        <v>423</v>
      </c>
      <c r="F211" s="284" t="s">
        <v>816</v>
      </c>
      <c r="G211" s="284" t="s">
        <v>2878</v>
      </c>
      <c r="H211" s="284" t="s">
        <v>2879</v>
      </c>
      <c r="I211" s="284" t="s">
        <v>2880</v>
      </c>
      <c r="J211" s="284" t="s">
        <v>424</v>
      </c>
      <c r="K211" s="284" t="s">
        <v>2880</v>
      </c>
      <c r="L211" s="285">
        <v>421903551810</v>
      </c>
      <c r="M211" s="284" t="s">
        <v>2881</v>
      </c>
      <c r="N211" s="284"/>
      <c r="O211" s="284"/>
      <c r="P211" s="284"/>
    </row>
    <row r="212" spans="1:16" x14ac:dyDescent="0.2">
      <c r="A212" s="203" t="s">
        <v>2057</v>
      </c>
      <c r="B212" s="284" t="s">
        <v>2058</v>
      </c>
      <c r="C212" s="284" t="s">
        <v>422</v>
      </c>
      <c r="D212" s="284" t="s">
        <v>2059</v>
      </c>
      <c r="E212" s="284" t="s">
        <v>2060</v>
      </c>
      <c r="F212" s="284" t="s">
        <v>2061</v>
      </c>
      <c r="G212" s="284" t="s">
        <v>2882</v>
      </c>
      <c r="H212" s="284" t="s">
        <v>2062</v>
      </c>
      <c r="I212" s="284" t="s">
        <v>2063</v>
      </c>
      <c r="J212" s="284" t="s">
        <v>2064</v>
      </c>
      <c r="K212" s="284" t="s">
        <v>2063</v>
      </c>
      <c r="L212" s="285">
        <v>421905264228</v>
      </c>
      <c r="M212" s="284" t="s">
        <v>2065</v>
      </c>
      <c r="N212" s="284"/>
      <c r="O212" s="284"/>
      <c r="P212" s="284"/>
    </row>
    <row r="213" spans="1:16" ht="12.5" x14ac:dyDescent="0.25">
      <c r="A213" s="203" t="s">
        <v>2066</v>
      </c>
      <c r="B213" s="284" t="s">
        <v>2067</v>
      </c>
      <c r="C213" s="284" t="s">
        <v>422</v>
      </c>
      <c r="D213" s="284" t="s">
        <v>2068</v>
      </c>
      <c r="E213" s="199" t="s">
        <v>429</v>
      </c>
      <c r="F213" s="284" t="s">
        <v>541</v>
      </c>
      <c r="G213" s="312" t="s">
        <v>2069</v>
      </c>
      <c r="H213" s="312" t="s">
        <v>2070</v>
      </c>
      <c r="I213" s="284" t="s">
        <v>2071</v>
      </c>
      <c r="J213" s="284" t="s">
        <v>424</v>
      </c>
      <c r="K213" s="284" t="s">
        <v>2071</v>
      </c>
      <c r="L213" s="285">
        <v>421903851953</v>
      </c>
      <c r="M213" s="284" t="s">
        <v>2072</v>
      </c>
      <c r="N213" s="284"/>
      <c r="O213" s="284"/>
      <c r="P213" s="284"/>
    </row>
    <row r="214" spans="1:16" x14ac:dyDescent="0.2">
      <c r="A214" s="203" t="s">
        <v>2883</v>
      </c>
      <c r="B214" s="284" t="s">
        <v>2884</v>
      </c>
      <c r="C214" s="284" t="s">
        <v>422</v>
      </c>
      <c r="D214" s="284" t="s">
        <v>2885</v>
      </c>
      <c r="E214" s="284" t="s">
        <v>2886</v>
      </c>
      <c r="F214" s="284" t="s">
        <v>2887</v>
      </c>
      <c r="G214" s="284" t="s">
        <v>2888</v>
      </c>
      <c r="H214" s="284" t="s">
        <v>2889</v>
      </c>
      <c r="I214" s="284" t="s">
        <v>2890</v>
      </c>
      <c r="J214" s="284" t="s">
        <v>424</v>
      </c>
      <c r="K214" s="284" t="s">
        <v>2890</v>
      </c>
      <c r="L214" s="285">
        <v>421902366400</v>
      </c>
      <c r="M214" s="284" t="s">
        <v>2891</v>
      </c>
      <c r="N214" s="284"/>
      <c r="O214" s="284"/>
      <c r="P214" s="284"/>
    </row>
    <row r="215" spans="1:16" x14ac:dyDescent="0.2">
      <c r="A215" s="203" t="s">
        <v>2892</v>
      </c>
      <c r="B215" s="284" t="s">
        <v>2893</v>
      </c>
      <c r="C215" s="284" t="s">
        <v>422</v>
      </c>
      <c r="D215" s="284" t="s">
        <v>2894</v>
      </c>
      <c r="E215" s="284" t="s">
        <v>2895</v>
      </c>
      <c r="F215" s="284" t="s">
        <v>2896</v>
      </c>
      <c r="G215" s="284" t="s">
        <v>2897</v>
      </c>
      <c r="H215" s="284" t="s">
        <v>2898</v>
      </c>
      <c r="I215" s="284" t="s">
        <v>2899</v>
      </c>
      <c r="J215" s="284" t="s">
        <v>424</v>
      </c>
      <c r="K215" s="284" t="s">
        <v>2899</v>
      </c>
      <c r="L215" s="285">
        <v>421905495820</v>
      </c>
      <c r="M215" s="284" t="s">
        <v>2900</v>
      </c>
      <c r="N215" s="284"/>
      <c r="O215" s="284"/>
      <c r="P215" s="284"/>
    </row>
    <row r="216" spans="1:16" x14ac:dyDescent="0.2">
      <c r="A216" s="203" t="s">
        <v>2901</v>
      </c>
      <c r="B216" s="284" t="s">
        <v>2902</v>
      </c>
      <c r="C216" s="284" t="s">
        <v>422</v>
      </c>
      <c r="D216" s="284" t="s">
        <v>2903</v>
      </c>
      <c r="E216" s="284" t="s">
        <v>2904</v>
      </c>
      <c r="F216" s="284" t="s">
        <v>2905</v>
      </c>
      <c r="G216" s="284" t="s">
        <v>2906</v>
      </c>
      <c r="H216" s="284" t="s">
        <v>2907</v>
      </c>
      <c r="I216" s="284" t="s">
        <v>2908</v>
      </c>
      <c r="J216" s="284" t="s">
        <v>424</v>
      </c>
      <c r="K216" s="284" t="s">
        <v>2908</v>
      </c>
      <c r="L216" s="285">
        <v>421905356370</v>
      </c>
      <c r="M216" s="284" t="s">
        <v>2909</v>
      </c>
      <c r="N216" s="284"/>
      <c r="O216" s="284"/>
      <c r="P216" s="284"/>
    </row>
    <row r="217" spans="1:16" ht="12.5" x14ac:dyDescent="0.25">
      <c r="A217" s="203" t="s">
        <v>2073</v>
      </c>
      <c r="B217" s="284" t="s">
        <v>2074</v>
      </c>
      <c r="C217" s="284" t="s">
        <v>422</v>
      </c>
      <c r="D217" s="284" t="s">
        <v>2075</v>
      </c>
      <c r="E217" s="284" t="s">
        <v>1427</v>
      </c>
      <c r="F217" s="284" t="s">
        <v>1428</v>
      </c>
      <c r="G217" s="312" t="s">
        <v>2076</v>
      </c>
      <c r="H217" s="284" t="s">
        <v>2077</v>
      </c>
      <c r="I217" s="284" t="s">
        <v>2078</v>
      </c>
      <c r="J217" s="284" t="s">
        <v>424</v>
      </c>
      <c r="K217" s="284" t="s">
        <v>2079</v>
      </c>
      <c r="L217" s="285">
        <v>421907641634</v>
      </c>
      <c r="M217" s="284" t="s">
        <v>2080</v>
      </c>
      <c r="N217" s="284"/>
      <c r="O217" s="284"/>
      <c r="P217" s="284"/>
    </row>
    <row r="218" spans="1:16" x14ac:dyDescent="0.2">
      <c r="A218" s="203" t="s">
        <v>2910</v>
      </c>
      <c r="B218" s="284" t="s">
        <v>2911</v>
      </c>
      <c r="C218" s="284" t="s">
        <v>422</v>
      </c>
      <c r="D218" s="284" t="s">
        <v>2912</v>
      </c>
      <c r="E218" s="284" t="s">
        <v>2374</v>
      </c>
      <c r="F218" s="284" t="s">
        <v>2375</v>
      </c>
      <c r="G218" s="284" t="s">
        <v>2913</v>
      </c>
      <c r="H218" s="284" t="s">
        <v>2914</v>
      </c>
      <c r="I218" s="284" t="s">
        <v>2915</v>
      </c>
      <c r="J218" s="284" t="s">
        <v>424</v>
      </c>
      <c r="K218" s="284" t="s">
        <v>2915</v>
      </c>
      <c r="L218" s="285">
        <v>421903820974</v>
      </c>
      <c r="M218" s="284" t="s">
        <v>2916</v>
      </c>
      <c r="N218" s="284"/>
      <c r="O218" s="284"/>
      <c r="P218" s="284"/>
    </row>
    <row r="219" spans="1:16" ht="12.5" x14ac:dyDescent="0.25">
      <c r="A219" s="203" t="s">
        <v>2081</v>
      </c>
      <c r="B219" s="284" t="s">
        <v>2082</v>
      </c>
      <c r="C219" s="284" t="s">
        <v>422</v>
      </c>
      <c r="D219" s="284" t="s">
        <v>2083</v>
      </c>
      <c r="E219" s="284" t="s">
        <v>2084</v>
      </c>
      <c r="F219" s="284" t="s">
        <v>2085</v>
      </c>
      <c r="G219" s="312" t="s">
        <v>2086</v>
      </c>
      <c r="H219" s="284" t="s">
        <v>2087</v>
      </c>
      <c r="I219" s="284" t="s">
        <v>2088</v>
      </c>
      <c r="J219" s="284" t="s">
        <v>424</v>
      </c>
      <c r="K219" s="284" t="s">
        <v>2089</v>
      </c>
      <c r="L219" s="285">
        <v>421911466881</v>
      </c>
      <c r="M219" s="284" t="s">
        <v>2090</v>
      </c>
      <c r="N219" s="284"/>
      <c r="O219" s="284"/>
      <c r="P219" s="284"/>
    </row>
    <row r="220" spans="1:16" ht="12.5" x14ac:dyDescent="0.25">
      <c r="A220" s="203" t="s">
        <v>2091</v>
      </c>
      <c r="B220" s="284" t="s">
        <v>2092</v>
      </c>
      <c r="C220" s="284" t="s">
        <v>422</v>
      </c>
      <c r="D220" s="284" t="s">
        <v>2093</v>
      </c>
      <c r="E220" s="284" t="s">
        <v>2094</v>
      </c>
      <c r="F220" s="284" t="s">
        <v>2095</v>
      </c>
      <c r="G220" s="312" t="s">
        <v>2096</v>
      </c>
      <c r="H220" s="284" t="s">
        <v>2097</v>
      </c>
      <c r="I220" s="284" t="s">
        <v>2098</v>
      </c>
      <c r="J220" s="284" t="s">
        <v>424</v>
      </c>
      <c r="K220" s="284" t="s">
        <v>2098</v>
      </c>
      <c r="L220" s="285">
        <v>421904435321</v>
      </c>
      <c r="M220" s="284" t="s">
        <v>2099</v>
      </c>
      <c r="N220" s="284"/>
      <c r="O220" s="284"/>
      <c r="P220" s="284"/>
    </row>
    <row r="221" spans="1:16" ht="12.5" x14ac:dyDescent="0.25">
      <c r="A221" s="203" t="s">
        <v>2100</v>
      </c>
      <c r="B221" s="284" t="s">
        <v>2101</v>
      </c>
      <c r="C221" s="284" t="s">
        <v>422</v>
      </c>
      <c r="D221" s="284" t="s">
        <v>2102</v>
      </c>
      <c r="E221" s="284" t="s">
        <v>2103</v>
      </c>
      <c r="F221" s="284" t="s">
        <v>2104</v>
      </c>
      <c r="G221" s="312" t="s">
        <v>2105</v>
      </c>
      <c r="H221" s="284" t="s">
        <v>2106</v>
      </c>
      <c r="I221" s="284" t="s">
        <v>2107</v>
      </c>
      <c r="J221" s="284" t="s">
        <v>424</v>
      </c>
      <c r="K221" s="284" t="s">
        <v>2108</v>
      </c>
      <c r="L221" s="285">
        <v>421910690922</v>
      </c>
      <c r="M221" s="284" t="s">
        <v>2109</v>
      </c>
      <c r="N221" s="284"/>
      <c r="O221" s="284"/>
      <c r="P221" s="284"/>
    </row>
    <row r="222" spans="1:16" x14ac:dyDescent="0.2">
      <c r="A222" s="203" t="s">
        <v>2917</v>
      </c>
      <c r="B222" s="284" t="s">
        <v>2918</v>
      </c>
      <c r="C222" s="284" t="s">
        <v>422</v>
      </c>
      <c r="D222" s="284" t="s">
        <v>2919</v>
      </c>
      <c r="E222" s="284" t="s">
        <v>433</v>
      </c>
      <c r="F222" s="284" t="s">
        <v>434</v>
      </c>
      <c r="G222" s="284" t="s">
        <v>2920</v>
      </c>
      <c r="H222" s="284" t="s">
        <v>2921</v>
      </c>
      <c r="I222" s="284" t="s">
        <v>2922</v>
      </c>
      <c r="J222" s="284" t="s">
        <v>424</v>
      </c>
      <c r="K222" s="284" t="s">
        <v>2923</v>
      </c>
      <c r="L222" s="285">
        <v>421905644686</v>
      </c>
      <c r="M222" s="284" t="s">
        <v>2924</v>
      </c>
      <c r="N222" s="284"/>
      <c r="O222" s="284"/>
      <c r="P222" s="284"/>
    </row>
    <row r="223" spans="1:16" x14ac:dyDescent="0.2">
      <c r="A223" s="203" t="s">
        <v>2925</v>
      </c>
      <c r="B223" s="284" t="s">
        <v>2926</v>
      </c>
      <c r="C223" s="284" t="s">
        <v>422</v>
      </c>
      <c r="D223" s="284" t="s">
        <v>2927</v>
      </c>
      <c r="E223" s="284" t="s">
        <v>2928</v>
      </c>
      <c r="F223" s="284" t="s">
        <v>2929</v>
      </c>
      <c r="G223" s="284" t="s">
        <v>2930</v>
      </c>
      <c r="H223" s="284" t="s">
        <v>2931</v>
      </c>
      <c r="I223" s="284" t="s">
        <v>2932</v>
      </c>
      <c r="J223" s="284" t="s">
        <v>2933</v>
      </c>
      <c r="K223" s="284" t="s">
        <v>2932</v>
      </c>
      <c r="L223" s="285">
        <v>421908729128</v>
      </c>
      <c r="M223" s="284" t="s">
        <v>2934</v>
      </c>
      <c r="N223" s="284"/>
      <c r="O223" s="284"/>
      <c r="P223" s="284"/>
    </row>
    <row r="224" spans="1:16" x14ac:dyDescent="0.2">
      <c r="A224" s="203" t="s">
        <v>2110</v>
      </c>
      <c r="B224" s="284" t="s">
        <v>2111</v>
      </c>
      <c r="C224" s="284" t="s">
        <v>422</v>
      </c>
      <c r="D224" s="284" t="s">
        <v>2112</v>
      </c>
      <c r="E224" s="284" t="s">
        <v>2113</v>
      </c>
      <c r="F224" s="284" t="s">
        <v>2114</v>
      </c>
      <c r="G224" s="284" t="s">
        <v>2935</v>
      </c>
      <c r="H224" s="284" t="s">
        <v>2115</v>
      </c>
      <c r="I224" s="284" t="s">
        <v>2936</v>
      </c>
      <c r="J224" s="284" t="s">
        <v>2937</v>
      </c>
      <c r="K224" s="284" t="s">
        <v>2116</v>
      </c>
      <c r="L224" s="285">
        <v>421903543319</v>
      </c>
      <c r="M224" s="284" t="s">
        <v>2938</v>
      </c>
      <c r="N224" s="284"/>
      <c r="O224" s="284"/>
      <c r="P224" s="284"/>
    </row>
    <row r="225" spans="1:16" ht="12.5" x14ac:dyDescent="0.25">
      <c r="A225" s="203" t="s">
        <v>2117</v>
      </c>
      <c r="B225" s="284" t="s">
        <v>2118</v>
      </c>
      <c r="C225" s="284" t="s">
        <v>422</v>
      </c>
      <c r="D225" s="284" t="s">
        <v>2119</v>
      </c>
      <c r="E225" s="284" t="s">
        <v>2120</v>
      </c>
      <c r="F225" s="284" t="s">
        <v>2121</v>
      </c>
      <c r="G225" s="312" t="s">
        <v>2122</v>
      </c>
      <c r="H225" s="284" t="s">
        <v>2123</v>
      </c>
      <c r="I225" s="284" t="s">
        <v>2124</v>
      </c>
      <c r="J225" s="284" t="s">
        <v>424</v>
      </c>
      <c r="K225" s="284" t="s">
        <v>2124</v>
      </c>
      <c r="L225" s="285">
        <v>421904823578</v>
      </c>
      <c r="M225" s="284" t="s">
        <v>2125</v>
      </c>
      <c r="N225" s="284"/>
      <c r="O225" s="284"/>
      <c r="P225" s="284"/>
    </row>
    <row r="226" spans="1:16" x14ac:dyDescent="0.2">
      <c r="A226" s="203" t="s">
        <v>2939</v>
      </c>
      <c r="B226" s="284" t="s">
        <v>2940</v>
      </c>
      <c r="C226" s="284" t="s">
        <v>422</v>
      </c>
      <c r="D226" s="284" t="s">
        <v>2941</v>
      </c>
      <c r="E226" s="284" t="s">
        <v>2942</v>
      </c>
      <c r="F226" s="284" t="s">
        <v>2943</v>
      </c>
      <c r="G226" s="284" t="s">
        <v>2944</v>
      </c>
      <c r="H226" s="284" t="s">
        <v>2945</v>
      </c>
      <c r="I226" s="284" t="s">
        <v>2946</v>
      </c>
      <c r="J226" s="284" t="s">
        <v>426</v>
      </c>
      <c r="K226" s="284" t="s">
        <v>2946</v>
      </c>
      <c r="L226" s="285">
        <v>421915740248</v>
      </c>
      <c r="M226" s="284" t="s">
        <v>2947</v>
      </c>
      <c r="N226" s="284"/>
      <c r="O226" s="284"/>
      <c r="P226" s="284"/>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5" x14ac:dyDescent="0.25">
      <c r="A228" s="203" t="s">
        <v>2127</v>
      </c>
      <c r="B228" s="284" t="s">
        <v>2128</v>
      </c>
      <c r="C228" s="284" t="s">
        <v>422</v>
      </c>
      <c r="D228" s="284" t="s">
        <v>2129</v>
      </c>
      <c r="E228" s="284" t="s">
        <v>429</v>
      </c>
      <c r="F228" s="284" t="s">
        <v>436</v>
      </c>
      <c r="G228" s="312" t="s">
        <v>2130</v>
      </c>
      <c r="H228" s="284" t="s">
        <v>2131</v>
      </c>
      <c r="I228" s="284" t="s">
        <v>1997</v>
      </c>
      <c r="J228" s="284" t="s">
        <v>426</v>
      </c>
      <c r="K228" s="284" t="s">
        <v>1997</v>
      </c>
      <c r="L228" s="285">
        <v>421905706999</v>
      </c>
      <c r="M228" s="284" t="s">
        <v>2132</v>
      </c>
      <c r="N228" s="284"/>
      <c r="O228" s="284"/>
      <c r="P228" s="284"/>
    </row>
    <row r="229" spans="1:16" ht="12.5" x14ac:dyDescent="0.25">
      <c r="A229" s="203" t="s">
        <v>2133</v>
      </c>
      <c r="B229" s="284" t="s">
        <v>2134</v>
      </c>
      <c r="C229" s="284" t="s">
        <v>422</v>
      </c>
      <c r="D229" s="284" t="s">
        <v>2135</v>
      </c>
      <c r="E229" s="284" t="s">
        <v>433</v>
      </c>
      <c r="F229" s="284" t="s">
        <v>434</v>
      </c>
      <c r="G229" s="312" t="s">
        <v>2136</v>
      </c>
      <c r="H229" s="284" t="s">
        <v>2948</v>
      </c>
      <c r="I229" s="284" t="s">
        <v>2137</v>
      </c>
      <c r="J229" s="284" t="s">
        <v>424</v>
      </c>
      <c r="K229" s="284" t="s">
        <v>2137</v>
      </c>
      <c r="L229" s="285">
        <v>421918560175</v>
      </c>
      <c r="M229" s="284" t="s">
        <v>2138</v>
      </c>
      <c r="N229" s="284"/>
      <c r="O229" s="284"/>
      <c r="P229" s="284"/>
    </row>
    <row r="230" spans="1:16" x14ac:dyDescent="0.2">
      <c r="A230" s="203" t="s">
        <v>2949</v>
      </c>
      <c r="B230" s="284" t="s">
        <v>2950</v>
      </c>
      <c r="C230" s="284" t="s">
        <v>422</v>
      </c>
      <c r="D230" s="284" t="s">
        <v>2951</v>
      </c>
      <c r="E230" s="284" t="s">
        <v>2952</v>
      </c>
      <c r="F230" s="284" t="s">
        <v>2953</v>
      </c>
      <c r="G230" s="284" t="s">
        <v>2954</v>
      </c>
      <c r="H230" s="284" t="s">
        <v>2955</v>
      </c>
      <c r="I230" s="284" t="s">
        <v>2956</v>
      </c>
      <c r="J230" s="284" t="s">
        <v>2523</v>
      </c>
      <c r="K230" s="284" t="s">
        <v>2956</v>
      </c>
      <c r="L230" s="285">
        <v>421905892235</v>
      </c>
      <c r="M230" s="284" t="s">
        <v>2957</v>
      </c>
      <c r="N230" s="284"/>
      <c r="O230" s="284"/>
      <c r="P230" s="284"/>
    </row>
    <row r="231" spans="1:16" x14ac:dyDescent="0.2">
      <c r="A231" s="203" t="s">
        <v>2958</v>
      </c>
      <c r="B231" s="284" t="s">
        <v>2959</v>
      </c>
      <c r="C231" s="284" t="s">
        <v>422</v>
      </c>
      <c r="D231" s="284" t="s">
        <v>2960</v>
      </c>
      <c r="E231" s="284" t="s">
        <v>429</v>
      </c>
      <c r="F231" s="284" t="s">
        <v>1921</v>
      </c>
      <c r="G231" s="284" t="s">
        <v>2961</v>
      </c>
      <c r="H231" s="284" t="s">
        <v>2962</v>
      </c>
      <c r="I231" s="284" t="s">
        <v>2963</v>
      </c>
      <c r="J231" s="284" t="s">
        <v>2523</v>
      </c>
      <c r="K231" s="284" t="s">
        <v>2963</v>
      </c>
      <c r="L231" s="285">
        <v>421905491171</v>
      </c>
      <c r="M231" s="284" t="s">
        <v>2964</v>
      </c>
      <c r="N231" s="284"/>
      <c r="O231" s="284"/>
      <c r="P231" s="284"/>
    </row>
    <row r="232" spans="1:16" x14ac:dyDescent="0.2">
      <c r="A232" s="203" t="s">
        <v>2965</v>
      </c>
      <c r="B232" s="284" t="s">
        <v>2966</v>
      </c>
      <c r="C232" s="284" t="s">
        <v>422</v>
      </c>
      <c r="D232" s="284" t="s">
        <v>2967</v>
      </c>
      <c r="E232" s="284" t="s">
        <v>1767</v>
      </c>
      <c r="F232" s="284" t="s">
        <v>1768</v>
      </c>
      <c r="G232" s="284" t="s">
        <v>2968</v>
      </c>
      <c r="H232" s="284" t="s">
        <v>2969</v>
      </c>
      <c r="I232" s="284" t="s">
        <v>2970</v>
      </c>
      <c r="J232" s="284" t="s">
        <v>424</v>
      </c>
      <c r="K232" s="284" t="s">
        <v>2970</v>
      </c>
      <c r="L232" s="285">
        <v>421905731109</v>
      </c>
      <c r="M232" s="284" t="s">
        <v>2971</v>
      </c>
      <c r="N232" s="284"/>
      <c r="O232" s="284"/>
      <c r="P232" s="284"/>
    </row>
    <row r="233" spans="1:16" ht="12.5" x14ac:dyDescent="0.25">
      <c r="A233" s="203" t="s">
        <v>2139</v>
      </c>
      <c r="B233" s="284" t="s">
        <v>2140</v>
      </c>
      <c r="C233" s="284" t="s">
        <v>422</v>
      </c>
      <c r="D233" s="284" t="s">
        <v>2141</v>
      </c>
      <c r="E233" s="284" t="s">
        <v>435</v>
      </c>
      <c r="F233" s="284" t="s">
        <v>493</v>
      </c>
      <c r="G233" s="312" t="s">
        <v>2142</v>
      </c>
      <c r="H233" s="284" t="s">
        <v>2143</v>
      </c>
      <c r="I233" s="284" t="s">
        <v>2144</v>
      </c>
      <c r="J233" s="284" t="s">
        <v>426</v>
      </c>
      <c r="K233" s="284" t="s">
        <v>2145</v>
      </c>
      <c r="L233" s="285">
        <v>421915867076</v>
      </c>
      <c r="M233" s="284" t="s">
        <v>2146</v>
      </c>
      <c r="N233" s="284"/>
      <c r="O233" s="284"/>
      <c r="P233" s="284"/>
    </row>
    <row r="234" spans="1:16" x14ac:dyDescent="0.2">
      <c r="A234" s="203" t="s">
        <v>2972</v>
      </c>
      <c r="B234" s="284" t="s">
        <v>2973</v>
      </c>
      <c r="C234" s="284" t="s">
        <v>422</v>
      </c>
      <c r="D234" s="284" t="s">
        <v>2974</v>
      </c>
      <c r="E234" s="284" t="s">
        <v>2975</v>
      </c>
      <c r="F234" s="284" t="s">
        <v>2976</v>
      </c>
      <c r="G234" s="284" t="s">
        <v>2977</v>
      </c>
      <c r="H234" s="284" t="s">
        <v>2978</v>
      </c>
      <c r="I234" s="284" t="s">
        <v>2979</v>
      </c>
      <c r="J234" s="284" t="s">
        <v>424</v>
      </c>
      <c r="K234" s="284" t="s">
        <v>2979</v>
      </c>
      <c r="L234" s="285">
        <v>421905417209</v>
      </c>
      <c r="M234" s="284" t="s">
        <v>2980</v>
      </c>
      <c r="N234" s="284"/>
      <c r="O234" s="284"/>
      <c r="P234" s="284"/>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1">
        <v>421918737877</v>
      </c>
      <c r="M236" s="277" t="s">
        <v>1004</v>
      </c>
      <c r="N236" s="277"/>
      <c r="O236" s="277"/>
      <c r="P236" s="277"/>
    </row>
    <row r="237" spans="1:16" x14ac:dyDescent="0.2">
      <c r="A237" s="178" t="s">
        <v>1005</v>
      </c>
      <c r="B237" s="277" t="s">
        <v>1006</v>
      </c>
      <c r="C237" s="200" t="s">
        <v>422</v>
      </c>
      <c r="D237" s="277" t="s">
        <v>1007</v>
      </c>
      <c r="E237" s="277" t="s">
        <v>429</v>
      </c>
      <c r="F237" s="277" t="s">
        <v>524</v>
      </c>
      <c r="G237" s="323" t="s">
        <v>1008</v>
      </c>
      <c r="H237" s="323" t="s">
        <v>1009</v>
      </c>
      <c r="I237" s="277" t="s">
        <v>1010</v>
      </c>
      <c r="J237" s="277" t="s">
        <v>424</v>
      </c>
      <c r="K237" s="277" t="s">
        <v>1010</v>
      </c>
      <c r="L237" s="321">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4" t="s">
        <v>2150</v>
      </c>
      <c r="C239" s="284" t="s">
        <v>422</v>
      </c>
      <c r="D239" s="284" t="s">
        <v>2151</v>
      </c>
      <c r="E239" s="284" t="s">
        <v>423</v>
      </c>
      <c r="F239" s="284" t="s">
        <v>816</v>
      </c>
      <c r="G239" s="284" t="s">
        <v>2152</v>
      </c>
      <c r="H239" s="284" t="s">
        <v>2153</v>
      </c>
      <c r="I239" s="284" t="s">
        <v>2154</v>
      </c>
      <c r="J239" s="284" t="s">
        <v>426</v>
      </c>
      <c r="K239" s="284" t="s">
        <v>2155</v>
      </c>
      <c r="L239" s="285">
        <v>421902821904</v>
      </c>
      <c r="M239" s="284" t="s">
        <v>2156</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8">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8">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8">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7">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8">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6">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6">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7">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7">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6">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6">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6">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6">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8">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8">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6">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8">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6">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8">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6">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7">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8">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6">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6">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6">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6">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8">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6">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6">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7">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8">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6">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6">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6">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8">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7">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7">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6">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8">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6">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6">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7">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6">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6">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6">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8">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6">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8">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6">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6">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6">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6">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7">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8">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6">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8">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8">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6">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8">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7">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6">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6">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6">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6">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6">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6">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6">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6">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6">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6">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7">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7">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7">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6">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6">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7">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6">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6">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6">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8">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6">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8">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6">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6">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6">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6">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6">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7">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6">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8">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8">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8">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6">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89">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6">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6">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6">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8">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8">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7">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6">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6">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6">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6">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8">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6">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6">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8">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6">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8">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8">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6">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6">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6">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8">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8">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6">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6">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8">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7">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6">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8">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6">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7">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7">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6">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8">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6">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7">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6">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8">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880</v>
      </c>
      <c r="B393" s="204" t="str">
        <f>VLOOKUP(A393,Adr!A:B,2,FALSE)</f>
        <v>Slovenský zväz kickboxu</v>
      </c>
      <c r="C393" s="197" t="s">
        <v>2236</v>
      </c>
      <c r="D393" s="289">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6">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7">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8">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8">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6">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6">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6">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89">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6">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6">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8">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6">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6">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6">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6">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6">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6">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6">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7">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6">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89">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8">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6">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6">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7">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6">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8">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8">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6">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6">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8">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6">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8">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6">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7">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6">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6">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7">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8">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7">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7">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6">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6">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6">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6">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6">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6">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6">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7">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8">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6">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8">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6">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6">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7">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6">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6">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7">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6">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8">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6">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7">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6">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8">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7">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6">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8">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6">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2066</v>
      </c>
      <c r="B471" s="204" t="str">
        <f>VLOOKUP(A471,Adr!A:B,2,FALSE)</f>
        <v>TANEČNO ŠPORTOVÝ KLUB M+M BRATISLAVA pri ZŠ Ostredková</v>
      </c>
      <c r="C471" s="190" t="s">
        <v>2221</v>
      </c>
      <c r="D471" s="287">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7">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6">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8">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6">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8">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7">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8">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7">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89">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6">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7">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6">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8">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8">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8">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6">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7">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2139</v>
      </c>
      <c r="B491" s="204" t="str">
        <f>VLOOKUP(A491,Adr!A:B,2,FALSE)</f>
        <v>Zápasnícky klub Baník Prievidza, o. z.</v>
      </c>
      <c r="C491" s="196" t="s">
        <v>2229</v>
      </c>
      <c r="D491" s="286">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6">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6">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6">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89">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8">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8">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6">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6">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6">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8">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8">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6">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7">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8">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7">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1027</v>
      </c>
      <c r="B1" s="2"/>
      <c r="C1" s="2" t="s">
        <v>336</v>
      </c>
      <c r="D1" s="2" t="s">
        <v>1194</v>
      </c>
      <c r="E1" s="2" t="s">
        <v>1195</v>
      </c>
      <c r="F1" s="2" t="s">
        <v>315</v>
      </c>
      <c r="G1" s="2" t="s">
        <v>1196</v>
      </c>
      <c r="H1" s="2"/>
      <c r="I1" s="2" t="s">
        <v>315</v>
      </c>
      <c r="J1" s="2" t="s">
        <v>1197</v>
      </c>
      <c r="K1" s="2"/>
      <c r="L1" s="2"/>
      <c r="M1" s="2"/>
      <c r="N1" s="2"/>
    </row>
    <row r="2" spans="1:14" ht="13.25" x14ac:dyDescent="0.25">
      <c r="A2" t="s">
        <v>1198</v>
      </c>
      <c r="C2" t="s">
        <v>339</v>
      </c>
      <c r="D2" t="s">
        <v>1199</v>
      </c>
      <c r="E2">
        <v>1</v>
      </c>
      <c r="F2" t="s">
        <v>319</v>
      </c>
      <c r="G2" t="s">
        <v>1200</v>
      </c>
      <c r="I2" t="s">
        <v>317</v>
      </c>
      <c r="J2" t="s">
        <v>1201</v>
      </c>
    </row>
    <row r="3" spans="1:14" ht="13.25" x14ac:dyDescent="0.25">
      <c r="A3" t="s">
        <v>1033</v>
      </c>
      <c r="C3" t="s">
        <v>341</v>
      </c>
      <c r="D3" t="s">
        <v>1202</v>
      </c>
      <c r="E3">
        <v>1</v>
      </c>
      <c r="F3" t="s">
        <v>319</v>
      </c>
      <c r="G3" t="s">
        <v>1200</v>
      </c>
      <c r="I3" t="s">
        <v>319</v>
      </c>
      <c r="J3" t="s">
        <v>320</v>
      </c>
    </row>
    <row r="4" spans="1:14" ht="13.25" x14ac:dyDescent="0.25">
      <c r="A4" t="s">
        <v>1098</v>
      </c>
      <c r="C4" t="s">
        <v>343</v>
      </c>
      <c r="D4" t="s">
        <v>1203</v>
      </c>
      <c r="E4">
        <v>1</v>
      </c>
      <c r="F4" t="s">
        <v>319</v>
      </c>
      <c r="G4" t="s">
        <v>1200</v>
      </c>
      <c r="I4" t="s">
        <v>321</v>
      </c>
      <c r="J4" t="s">
        <v>322</v>
      </c>
    </row>
    <row r="5" spans="1:14" ht="13.25" x14ac:dyDescent="0.25">
      <c r="A5" t="s">
        <v>1053</v>
      </c>
      <c r="C5" t="s">
        <v>345</v>
      </c>
      <c r="D5" t="s">
        <v>1204</v>
      </c>
      <c r="E5">
        <v>1</v>
      </c>
      <c r="F5" t="s">
        <v>319</v>
      </c>
      <c r="G5" t="s">
        <v>1200</v>
      </c>
      <c r="I5" t="s">
        <v>323</v>
      </c>
      <c r="J5" t="s">
        <v>324</v>
      </c>
    </row>
    <row r="6" spans="1:14" ht="13.25" x14ac:dyDescent="0.25">
      <c r="A6" t="s">
        <v>1205</v>
      </c>
      <c r="C6" t="s">
        <v>347</v>
      </c>
      <c r="D6" t="s">
        <v>1206</v>
      </c>
      <c r="E6">
        <v>1</v>
      </c>
      <c r="F6" t="s">
        <v>319</v>
      </c>
      <c r="G6" t="s">
        <v>1200</v>
      </c>
      <c r="I6" t="s">
        <v>325</v>
      </c>
      <c r="J6" t="s">
        <v>1207</v>
      </c>
    </row>
    <row r="7" spans="1:14" ht="13.25" x14ac:dyDescent="0.25">
      <c r="A7" t="s">
        <v>1208</v>
      </c>
      <c r="C7" t="s">
        <v>349</v>
      </c>
      <c r="D7" t="s">
        <v>1209</v>
      </c>
      <c r="E7">
        <v>2</v>
      </c>
      <c r="F7" t="s">
        <v>321</v>
      </c>
      <c r="G7" t="s">
        <v>1210</v>
      </c>
    </row>
    <row r="8" spans="1:14" ht="13.25" x14ac:dyDescent="0.25">
      <c r="A8" t="s">
        <v>1062</v>
      </c>
      <c r="C8" t="s">
        <v>351</v>
      </c>
      <c r="D8" t="s">
        <v>1211</v>
      </c>
      <c r="E8">
        <v>3</v>
      </c>
      <c r="F8" t="s">
        <v>321</v>
      </c>
      <c r="G8" t="s">
        <v>1212</v>
      </c>
    </row>
    <row r="9" spans="1:14" ht="13.25" x14ac:dyDescent="0.25">
      <c r="A9" t="s">
        <v>1213</v>
      </c>
      <c r="C9" t="s">
        <v>353</v>
      </c>
      <c r="D9" t="s">
        <v>1214</v>
      </c>
      <c r="E9">
        <v>3</v>
      </c>
      <c r="F9" t="s">
        <v>321</v>
      </c>
      <c r="G9" t="s">
        <v>1215</v>
      </c>
    </row>
    <row r="10" spans="1:14" ht="13.25" x14ac:dyDescent="0.25">
      <c r="A10" t="s">
        <v>1137</v>
      </c>
      <c r="C10" t="s">
        <v>355</v>
      </c>
      <c r="D10" t="s">
        <v>1216</v>
      </c>
      <c r="E10">
        <v>4</v>
      </c>
      <c r="F10" t="s">
        <v>321</v>
      </c>
      <c r="G10" t="s">
        <v>1217</v>
      </c>
    </row>
    <row r="11" spans="1:14" ht="13.25" x14ac:dyDescent="0.25">
      <c r="A11" t="s">
        <v>1139</v>
      </c>
      <c r="C11" t="s">
        <v>356</v>
      </c>
      <c r="D11" t="s">
        <v>1218</v>
      </c>
      <c r="E11">
        <v>4</v>
      </c>
      <c r="F11" t="s">
        <v>317</v>
      </c>
      <c r="G11" t="s">
        <v>1217</v>
      </c>
    </row>
    <row r="12" spans="1:14" ht="13.25" x14ac:dyDescent="0.25">
      <c r="A12" t="s">
        <v>1100</v>
      </c>
      <c r="C12" t="s">
        <v>358</v>
      </c>
      <c r="D12" t="s">
        <v>1219</v>
      </c>
      <c r="E12">
        <v>4</v>
      </c>
      <c r="F12" t="s">
        <v>317</v>
      </c>
      <c r="G12" t="s">
        <v>1217</v>
      </c>
    </row>
    <row r="13" spans="1:14" ht="13.25" x14ac:dyDescent="0.25">
      <c r="A13" t="s">
        <v>1141</v>
      </c>
      <c r="C13" t="s">
        <v>360</v>
      </c>
      <c r="D13" t="s">
        <v>1220</v>
      </c>
      <c r="E13">
        <v>4</v>
      </c>
      <c r="F13" t="s">
        <v>325</v>
      </c>
      <c r="G13" t="s">
        <v>1217</v>
      </c>
    </row>
    <row r="14" spans="1:14" ht="13.25" x14ac:dyDescent="0.25">
      <c r="A14" t="s">
        <v>1035</v>
      </c>
      <c r="C14" t="s">
        <v>362</v>
      </c>
      <c r="D14" t="s">
        <v>1221</v>
      </c>
      <c r="E14">
        <v>4</v>
      </c>
      <c r="F14" t="s">
        <v>321</v>
      </c>
      <c r="G14" t="s">
        <v>1217</v>
      </c>
    </row>
    <row r="15" spans="1:14" ht="13.25" x14ac:dyDescent="0.25">
      <c r="A15" t="s">
        <v>1037</v>
      </c>
      <c r="C15" t="s">
        <v>364</v>
      </c>
    </row>
    <row r="16" spans="1:14" ht="13.25" x14ac:dyDescent="0.25">
      <c r="A16" t="s">
        <v>1102</v>
      </c>
      <c r="C16" t="s">
        <v>365</v>
      </c>
    </row>
    <row r="17" spans="1:3" ht="13.25" x14ac:dyDescent="0.25">
      <c r="A17" t="s">
        <v>1064</v>
      </c>
      <c r="C17" t="s">
        <v>366</v>
      </c>
    </row>
    <row r="18" spans="1:3" ht="13.25" x14ac:dyDescent="0.25">
      <c r="A18" t="s">
        <v>1104</v>
      </c>
      <c r="C18" t="s">
        <v>367</v>
      </c>
    </row>
    <row r="19" spans="1:3" ht="13.25" x14ac:dyDescent="0.25">
      <c r="A19" t="s">
        <v>1106</v>
      </c>
      <c r="C19" t="s">
        <v>368</v>
      </c>
    </row>
    <row r="20" spans="1:3" ht="13.25" x14ac:dyDescent="0.25">
      <c r="A20" t="s">
        <v>1143</v>
      </c>
      <c r="C20" t="s">
        <v>1222</v>
      </c>
    </row>
    <row r="21" spans="1:3" ht="13.25" x14ac:dyDescent="0.25">
      <c r="A21" t="s">
        <v>1223</v>
      </c>
      <c r="C21" t="s">
        <v>1224</v>
      </c>
    </row>
    <row r="22" spans="1:3" ht="13.25" x14ac:dyDescent="0.25">
      <c r="A22" t="s">
        <v>1225</v>
      </c>
      <c r="C22" t="s">
        <v>1226</v>
      </c>
    </row>
    <row r="23" spans="1:3" ht="13.25" x14ac:dyDescent="0.25">
      <c r="A23" t="s">
        <v>1145</v>
      </c>
      <c r="C23" t="s">
        <v>1227</v>
      </c>
    </row>
    <row r="24" spans="1:3" ht="13.25" x14ac:dyDescent="0.25">
      <c r="A24" t="s">
        <v>1228</v>
      </c>
      <c r="C24" t="s">
        <v>1229</v>
      </c>
    </row>
    <row r="25" spans="1:3" ht="13.25" x14ac:dyDescent="0.25">
      <c r="A25" t="s">
        <v>1147</v>
      </c>
      <c r="C25" t="s">
        <v>1230</v>
      </c>
    </row>
    <row r="26" spans="1:3" ht="13.25" x14ac:dyDescent="0.25">
      <c r="A26" t="s">
        <v>1108</v>
      </c>
      <c r="C26" t="s">
        <v>1231</v>
      </c>
    </row>
    <row r="27" spans="1:3" ht="13.25" x14ac:dyDescent="0.25">
      <c r="A27" t="s">
        <v>1049</v>
      </c>
      <c r="C27" t="s">
        <v>1232</v>
      </c>
    </row>
    <row r="28" spans="1:3" ht="13.25" x14ac:dyDescent="0.25">
      <c r="A28" t="s">
        <v>1068</v>
      </c>
    </row>
    <row r="29" spans="1:3" ht="13.25" x14ac:dyDescent="0.25">
      <c r="A29" t="s">
        <v>1070</v>
      </c>
    </row>
    <row r="30" spans="1:3" ht="13.25" x14ac:dyDescent="0.25">
      <c r="A30" t="s">
        <v>1149</v>
      </c>
    </row>
    <row r="31" spans="1:3" ht="13.25" x14ac:dyDescent="0.25">
      <c r="A31" t="s">
        <v>1110</v>
      </c>
    </row>
    <row r="32" spans="1:3" ht="13.25" x14ac:dyDescent="0.25">
      <c r="A32" t="s">
        <v>1151</v>
      </c>
    </row>
    <row r="33" spans="1:1" ht="13.25" x14ac:dyDescent="0.25">
      <c r="A33" t="s">
        <v>1074</v>
      </c>
    </row>
    <row r="34" spans="1:1" ht="13.25" x14ac:dyDescent="0.25">
      <c r="A34" t="s">
        <v>1153</v>
      </c>
    </row>
    <row r="35" spans="1:1" ht="13.25" x14ac:dyDescent="0.25">
      <c r="A35" t="s">
        <v>1173</v>
      </c>
    </row>
    <row r="36" spans="1:1" ht="13.25" x14ac:dyDescent="0.25">
      <c r="A36" t="s">
        <v>1076</v>
      </c>
    </row>
    <row r="37" spans="1:1" ht="13.25" x14ac:dyDescent="0.25">
      <c r="A37" t="s">
        <v>1155</v>
      </c>
    </row>
    <row r="38" spans="1:1" ht="13.25" x14ac:dyDescent="0.25">
      <c r="A38" t="s">
        <v>1233</v>
      </c>
    </row>
    <row r="39" spans="1:1" ht="13.25" x14ac:dyDescent="0.25">
      <c r="A39" t="s">
        <v>1157</v>
      </c>
    </row>
    <row r="40" spans="1:1" ht="13.25" x14ac:dyDescent="0.25">
      <c r="A40" t="s">
        <v>1191</v>
      </c>
    </row>
    <row r="41" spans="1:1" ht="13.25" x14ac:dyDescent="0.25">
      <c r="A41" t="s">
        <v>1051</v>
      </c>
    </row>
    <row r="42" spans="1:1" ht="13.25" x14ac:dyDescent="0.25">
      <c r="A42" t="s">
        <v>1114</v>
      </c>
    </row>
    <row r="43" spans="1:1" ht="13.25" x14ac:dyDescent="0.25">
      <c r="A43" t="s">
        <v>1234</v>
      </c>
    </row>
    <row r="44" spans="1:1" ht="13.25" x14ac:dyDescent="0.25">
      <c r="A44" t="s">
        <v>1235</v>
      </c>
    </row>
    <row r="45" spans="1:1" ht="13.25" x14ac:dyDescent="0.25">
      <c r="A45" t="s">
        <v>1236</v>
      </c>
    </row>
    <row r="46" spans="1:1" ht="13.25" x14ac:dyDescent="0.25">
      <c r="A46" t="s">
        <v>1159</v>
      </c>
    </row>
    <row r="47" spans="1:1" ht="13.25" x14ac:dyDescent="0.25">
      <c r="A47" t="s">
        <v>1078</v>
      </c>
    </row>
    <row r="48" spans="1:1" ht="13.25" x14ac:dyDescent="0.25">
      <c r="A48" t="s">
        <v>1118</v>
      </c>
    </row>
    <row r="49" spans="1:1" ht="13.25"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Slovenský zväz integrovaného tanca a tanečného športu, 	Janotova 14, Bratislava, 841 05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1"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5"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1"/>
      <c r="N17" s="137" t="str">
        <f t="shared" si="0"/>
        <v xml:space="preserve">q - </v>
      </c>
      <c r="O17" s="137" t="s">
        <v>367</v>
      </c>
    </row>
    <row r="18" spans="1:16" x14ac:dyDescent="0.25">
      <c r="B18" s="193" t="s">
        <v>1274</v>
      </c>
      <c r="C18" s="142" t="str">
        <f>Spolu!C4</f>
        <v>36070351</v>
      </c>
      <c r="E18" s="147" t="s">
        <v>1275</v>
      </c>
      <c r="F18" s="281">
        <v>421947749446</v>
      </c>
      <c r="N18" s="137" t="str">
        <f t="shared" si="0"/>
        <v xml:space="preserve">r - </v>
      </c>
      <c r="O18" s="137" t="s">
        <v>368</v>
      </c>
    </row>
    <row r="19" spans="1:16" x14ac:dyDescent="0.25">
      <c r="E19" s="147" t="s">
        <v>1276</v>
      </c>
      <c r="F19" s="281">
        <v>421947749756</v>
      </c>
    </row>
    <row r="20" spans="1:16" ht="16" thickBot="1" x14ac:dyDescent="0.3">
      <c r="A20" s="139" t="s">
        <v>392</v>
      </c>
      <c r="B20" s="143">
        <f>F6</f>
        <v>0</v>
      </c>
      <c r="E20" s="208"/>
      <c r="F20" s="282"/>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2026-04-13T12:20:19Z</cp:lastPrinted>
  <dcterms:created xsi:type="dcterms:W3CDTF">2017-02-20T06:20:12Z</dcterms:created>
  <dcterms:modified xsi:type="dcterms:W3CDTF">2026-04-13T12:20:41Z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