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Admin\Documents\Výror MO SRZ\Výbor 2025\Mladý rybár 2025\Dotácia Mladý Rybár MO\"/>
    </mc:Choice>
  </mc:AlternateContent>
  <bookViews>
    <workbookView xWindow="-38520" yWindow="-3636" windowWidth="38640" windowHeight="2112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<sst xmlns="http://schemas.openxmlformats.org/spreadsheetml/2006/main" count="6550" uniqueCount="3006">
  <si>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</si>
  <si>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</si>
  <si>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</si>
  <si>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</si>
  <si>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</si>
  <si>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</si>
  <si>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</si>
  <si>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</si>
  <si>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</si>
  <si>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</si>
  <si>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</si>
  <si>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</si>
  <si>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</si>
  <si>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</si>
  <si>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</si>
  <si>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</si>
  <si>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</si>
  <si>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</si>
  <si>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</si>
  <si>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</si>
  <si>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</si>
  <si>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</si>
  <si>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</si>
  <si>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</si>
  <si>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</si>
  <si>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</si>
  <si>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</si>
  <si>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</si>
  <si>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</si>
  <si>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</si>
  <si>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</si>
  <si>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</si>
  <si>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</si>
  <si>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</si>
  <si>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</si>
  <si>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</si>
  <si>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</si>
  <si>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</si>
  <si>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</si>
  <si>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</si>
  <si>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</si>
  <si>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</si>
  <si>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</si>
  <si>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</si>
  <si>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</si>
  <si>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</si>
  <si>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</si>
  <si>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</si>
  <si>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</si>
  <si>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</si>
  <si>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</si>
  <si>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</si>
  <si>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</si>
  <si>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</si>
  <si>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</si>
  <si>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</si>
  <si>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</si>
  <si>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</si>
  <si>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</si>
  <si>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</si>
  <si>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</si>
  <si>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</si>
  <si>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</si>
  <si>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</si>
  <si>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</si>
  <si>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</si>
  <si>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</si>
  <si>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</si>
  <si>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</si>
  <si>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</si>
  <si>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</si>
  <si>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</si>
  <si>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</si>
  <si>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</si>
  <si>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</si>
  <si>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</si>
  <si>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</si>
  <si>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</si>
  <si>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</si>
  <si>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</si>
  <si>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</si>
  <si>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</si>
  <si>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</si>
  <si>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</si>
  <si>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</si>
  <si>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</si>
  <si>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</si>
  <si>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</si>
  <si>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</si>
  <si>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</si>
  <si>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</si>
  <si>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</si>
  <si>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</si>
  <si>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</si>
  <si>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</si>
  <si>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</si>
  <si>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</si>
  <si>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</si>
  <si>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</si>
  <si>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</si>
  <si>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</si>
  <si>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</si>
  <si>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</si>
  <si>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</si>
  <si>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</si>
  <si>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</si>
  <si>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</si>
  <si>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</si>
  <si>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</si>
  <si>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</si>
  <si>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</si>
  <si>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</si>
  <si>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</si>
  <si>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</si>
  <si>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</si>
  <si>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</si>
  <si>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</si>
  <si>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</si>
  <si>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</si>
  <si>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</si>
  <si>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</si>
  <si>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</si>
  <si>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</si>
  <si>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</si>
  <si>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</si>
  <si>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</si>
  <si>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</si>
  <si>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</si>
  <si>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</si>
  <si>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</si>
  <si>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</si>
  <si>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</si>
  <si>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</si>
  <si>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</si>
  <si>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</si>
  <si>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</si>
  <si>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</si>
  <si>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</si>
  <si>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</si>
  <si>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</si>
  <si>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</si>
  <si>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</si>
  <si>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</si>
  <si>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</si>
  <si>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</si>
  <si>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</si>
  <si>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</si>
  <si>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</si>
  <si>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</si>
  <si>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</si>
  <si>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</si>
  <si>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</si>
  <si>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</si>
  <si>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</si>
  <si>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</si>
  <si>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</si>
  <si>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</si>
  <si>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</si>
  <si>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</si>
  <si>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</si>
  <si>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</si>
  <si>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</si>
  <si>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</si>
  <si>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</si>
  <si>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</si>
  <si>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</si>
  <si>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</si>
  <si>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</si>
  <si>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</si>
  <si>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</si>
  <si>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</si>
  <si>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</si>
  <si>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</si>
  <si>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</si>
  <si>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</si>
  <si>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</si>
  <si>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</si>
  <si>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</si>
  <si>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</si>
  <si>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</si>
  <si>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</si>
  <si>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</si>
  <si>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</si>
  <si>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</si>
  <si>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</si>
  <si>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</si>
  <si>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</si>
  <si>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</si>
  <si>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</si>
  <si>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</si>
  <si>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</si>
  <si>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</si>
  <si>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</si>
  <si>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</si>
  <si>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</si>
  <si>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</si>
  <si>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</si>
  <si>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</si>
  <si>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</si>
  <si>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</si>
  <si>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</si>
  <si>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</si>
  <si>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</si>
  <si>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</si>
  <si>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</si>
  <si>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</si>
  <si>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</si>
  <si>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</si>
  <si>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</si>
  <si>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</si>
  <si>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</si>
  <si>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</si>
  <si>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</si>
  <si>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</si>
  <si>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</si>
  <si>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</si>
  <si>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</si>
  <si>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</si>
  <si>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</si>
  <si>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</si>
  <si>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</si>
  <si>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</si>
  <si>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</si>
  <si>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</si>
  <si>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</si>
  <si>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</si>
  <si>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</si>
  <si>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</si>
  <si>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</si>
  <si>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</si>
  <si>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</si>
  <si>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</si>
  <si>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</si>
  <si>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</si>
  <si>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</si>
  <si>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</si>
  <si>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</si>
  <si>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</si>
  <si>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</si>
  <si>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</si>
  <si>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</si>
  <si>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</si>
  <si>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</si>
  <si>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</si>
  <si>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</si>
  <si>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</si>
  <si>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</si>
  <si>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</si>
  <si>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</si>
  <si>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</si>
  <si>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</si>
  <si>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</si>
  <si>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</si>
  <si>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</si>
  <si>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</si>
  <si>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</si>
  <si>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</si>
  <si>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</si>
  <si>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</si>
  <si>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</si>
  <si>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</si>
  <si>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</si>
  <si>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</si>
  <si>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</si>
  <si>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</si>
  <si>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</si>
  <si>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</si>
  <si>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</si>
  <si>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</si>
  <si>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</si>
  <si>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</si>
  <si>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</si>
  <si>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</si>
  <si>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</si>
  <si>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</si>
  <si>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</si>
  <si>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</si>
  <si>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</si>
  <si>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</si>
  <si>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</si>
  <si>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</si>
  <si>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</si>
  <si>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</si>
  <si>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</si>
  <si>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</si>
  <si>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</si>
  <si>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</si>
  <si>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</si>
  <si>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</si>
  <si>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</si>
  <si>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</si>
  <si>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</si>
  <si>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</si>
  <si>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</si>
  <si>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</si>
  <si>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</si>
  <si>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</si>
  <si>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</si>
  <si>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</si>
  <si>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</si>
  <si>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</si>
  <si>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</si>
  <si>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</si>
  <si>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</si>
  <si>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</si>
  <si>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</si>
  <si>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</si>
  <si>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</si>
  <si>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</si>
  <si>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</si>
  <si>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</si>
  <si>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</si>
  <si>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</si>
  <si>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</si>
  <si>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</si>
  <si>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</si>
  <si>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</si>
  <si>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</si>
  <si>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</si>
  <si>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</si>
  <si>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</si>
  <si>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</si>
  <si>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</si>
  <si>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</si>
  <si>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</si>
  <si>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</si>
  <si>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</si>
  <si>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</si>
  <si>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</si>
  <si>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</si>
  <si>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</si>
  <si>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</si>
  <si>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</si>
  <si>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</si>
  <si>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</si>
  <si>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</si>
  <si>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</si>
  <si>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</si>
  <si>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</si>
  <si>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</si>
  <si>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</si>
  <si>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</si>
  <si>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</si>
  <si>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</si>
  <si>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</si>
  <si>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</si>
  <si>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</si>
  <si>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</si>
  <si>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</si>
  <si>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</si>
  <si>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</si>
  <si>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</si>
  <si>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</si>
  <si>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</si>
  <si>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</si>
  <si>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</si>
  <si>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</si>
  <si>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</si>
  <si>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</si>
  <si>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</si>
  <si>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</si>
  <si>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</si>
  <si>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</si>
  <si>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</si>
  <si>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</si>
  <si>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</si>
  <si>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</si>
  <si>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</si>
  <si>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</si>
  <si>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</si>
  <si>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</si>
  <si>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</si>
  <si>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</si>
  <si>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</si>
  <si>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</si>
  <si>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</si>
  <si>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</si>
  <si>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</si>
  <si>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</si>
  <si>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</si>
  <si>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</si>
  <si>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</si>
  <si>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</si>
  <si>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</si>
  <si>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</si>
  <si>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</si>
  <si>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</si>
  <si>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</si>
  <si>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</si>
  <si>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</si>
  <si>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</si>
  <si>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</si>
  <si>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</si>
  <si>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</si>
  <si>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</si>
  <si>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</si>
  <si>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</si>
  <si>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</si>
  <si>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</si>
  <si>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</si>
  <si>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</si>
  <si>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</si>
  <si>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</si>
  <si>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</si>
  <si>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</si>
  <si>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</si>
  <si>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</si>
  <si>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</si>
  <si>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</si>
  <si>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</si>
  <si>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</si>
  <si>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</si>
  <si>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</si>
  <si>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</si>
  <si>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</si>
  <si>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</si>
  <si>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</si>
  <si>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</si>
  <si>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</si>
  <si>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</si>
  <si>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</si>
  <si>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</si>
  <si>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</si>
  <si>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</si>
  <si>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</si>
  <si>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</si>
  <si>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</si>
  <si>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</si>
  <si>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</si>
  <si>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</si>
  <si>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</si>
  <si>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</si>
  <si>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</si>
  <si>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</si>
  <si>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</si>
  <si>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</si>
  <si>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</si>
  <si>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</si>
  <si>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</si>
  <si>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</si>
  <si>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</si>
  <si>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</si>
  <si>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</si>
  <si>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</si>
  <si>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</si>
  <si>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</si>
  <si>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</si>
  <si>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</si>
  <si>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</si>
  <si>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</si>
  <si>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</si>
  <si>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</si>
  <si>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</si>
  <si>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</si>
  <si>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</si>
  <si>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</si>
  <si>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</si>
  <si>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</si>
  <si>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</si>
  <si>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</si>
  <si>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</si>
  <si>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</si>
  <si>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</si>
  <si>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</si>
  <si>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</si>
  <si>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</si>
  <si>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</si>
  <si>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</si>
  <si>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</si>
  <si>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</si>
  <si>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</si>
  <si>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</si>
  <si>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</si>
  <si>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</si>
  <si>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</si>
  <si>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</si>
  <si>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</si>
  <si>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</si>
  <si>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</si>
  <si>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</si>
  <si>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</si>
  <si>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</si>
  <si>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</si>
  <si>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</si>
  <si>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</si>
  <si>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</si>
  <si>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</si>
  <si>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</si>
  <si>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</si>
  <si>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</si>
  <si>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</si>
  <si>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</si>
  <si>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</si>
  <si>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</si>
  <si>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</si>
  <si>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</si>
  <si>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</si>
  <si>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</si>
  <si>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</si>
  <si>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</si>
  <si>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</si>
  <si>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</si>
  <si>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</si>
  <si>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</si>
  <si>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</si>
  <si>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</si>
  <si>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</si>
  <si>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</si>
  <si>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</si>
  <si>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</si>
  <si>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</si>
  <si>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</si>
  <si>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</si>
  <si>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</si>
  <si>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</si>
  <si>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</si>
  <si>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</si>
  <si>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</si>
  <si>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</si>
  <si>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</si>
  <si>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</si>
  <si>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</si>
  <si>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</si>
  <si>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</si>
  <si>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</si>
  <si>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</si>
  <si>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</si>
  <si>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</si>
  <si>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</si>
  <si>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</si>
  <si>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</si>
  <si>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</si>
  <si>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</si>
  <si>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</si>
  <si>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</si>
  <si>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</si>
  <si>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</si>
  <si>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</si>
  <si>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</si>
  <si>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</si>
  <si>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</si>
  <si>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</si>
  <si>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</si>
  <si>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</si>
  <si>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</si>
  <si>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</si>
  <si>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</si>
  <si>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</si>
  <si>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</si>
  <si>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</si>
  <si>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</si>
  <si>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</si>
  <si>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</si>
  <si>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</si>
  <si>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</si>
  <si>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</si>
  <si>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</si>
  <si>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</si>
  <si>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</si>
  <si>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</si>
  <si>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</si>
  <si>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</si>
  <si>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</si>
  <si>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</si>
  <si>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</si>
  <si>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</si>
  <si>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</si>
  <si>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</si>
  <si>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</si>
  <si>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</si>
  <si>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</si>
  <si>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</si>
  <si>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</si>
  <si>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</si>
  <si>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</si>
  <si>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</si>
  <si>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</si>
  <si>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</si>
  <si>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</si>
  <si>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</si>
  <si>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</si>
  <si>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</si>
  <si>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</si>
  <si>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</si>
  <si>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</si>
  <si>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</si>
  <si>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</si>
  <si>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</si>
  <si>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</si>
  <si>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</si>
  <si>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</si>
  <si>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</si>
  <si>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</si>
  <si>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</si>
  <si>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</si>
  <si>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</si>
  <si>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</si>
  <si>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</si>
  <si>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</si>
  <si>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</si>
  <si>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</si>
  <si>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</si>
  <si>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</si>
  <si>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</si>
  <si>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</si>
  <si>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</si>
  <si>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</si>
  <si>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</si>
  <si>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</si>
  <si>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</si>
  <si>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</si>
  <si>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</si>
  <si>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</si>
  <si>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</si>
  <si>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</si>
  <si>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</si>
  <si>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</si>
  <si>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</si>
  <si>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</si>
  <si>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</si>
  <si>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</si>
  <si>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</si>
  <si>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</si>
  <si>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</si>
  <si>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</si>
  <si>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</si>
  <si>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</si>
  <si>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</si>
  <si>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</si>
  <si>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</si>
  <si>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</si>
  <si>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</si>
  <si>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</si>
  <si>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</si>
  <si>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</si>
  <si>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</si>
  <si>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</si>
  <si>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</si>
  <si>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</si>
  <si>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</si>
  <si>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</si>
  <si>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</si>
  <si>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</si>
  <si>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</si>
  <si>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</si>
  <si>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</si>
  <si>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</si>
  <si>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</si>
  <si>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</si>
  <si>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</si>
  <si>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</si>
  <si>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</si>
  <si>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</si>
  <si>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</si>
  <si>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</si>
  <si>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</si>
  <si>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</si>
  <si>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</si>
  <si>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</si>
  <si>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</si>
  <si>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</si>
  <si>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</si>
  <si>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</si>
  <si>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</si>
  <si>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</si>
  <si>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</si>
  <si>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</si>
  <si>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</si>
  <si>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</si>
  <si>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</si>
  <si>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</si>
  <si>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</si>
  <si>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</si>
  <si>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</si>
  <si>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</si>
  <si>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</si>
  <si>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</si>
  <si>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</si>
  <si>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</si>
  <si>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</si>
  <si>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</si>
  <si>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</si>
  <si>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</si>
  <si>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</si>
  <si>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</si>
  <si>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</si>
  <si>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</si>
  <si>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</si>
  <si>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</si>
  <si>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</si>
  <si>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</si>
  <si>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</si>
  <si>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</si>
  <si>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</si>
  <si>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</si>
  <si>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</si>
  <si>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</si>
  <si>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</si>
  <si>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</si>
  <si>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</si>
  <si>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</si>
  <si>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</si>
  <si>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</si>
  <si>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</si>
  <si>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</si>
  <si>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</si>
  <si>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</si>
  <si>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</si>
  <si>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</si>
  <si>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</si>
  <si>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</si>
  <si>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</si>
  <si>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</si>
  <si>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</si>
  <si>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</si>
  <si>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</si>
  <si>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</si>
  <si>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</si>
  <si>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</si>
  <si>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</si>
  <si>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</si>
  <si>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</si>
  <si>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</si>
  <si>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</si>
  <si>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</si>
  <si>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</si>
  <si>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</si>
  <si>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</si>
  <si>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</si>
  <si>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</si>
  <si>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</si>
  <si>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</si>
  <si>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</si>
  <si>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</si>
  <si>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</si>
  <si>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</si>
  <si>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</si>
  <si>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</si>
  <si>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</si>
  <si>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</si>
  <si>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</si>
  <si>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</si>
  <si>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</si>
  <si>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</si>
  <si>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</si>
  <si>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</si>
  <si>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</si>
  <si>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</si>
  <si>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</si>
  <si>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</si>
  <si>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</si>
  <si>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</si>
  <si>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</si>
  <si>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</si>
  <si>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</si>
  <si>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</si>
  <si>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</si>
  <si>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</si>
  <si>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</si>
  <si>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</si>
  <si>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</si>
  <si>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</si>
  <si>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</si>
  <si>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</si>
  <si>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</si>
  <si>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</si>
  <si>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</si>
  <si>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</si>
  <si>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</si>
  <si>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</si>
  <si>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</si>
  <si>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</si>
  <si>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</si>
  <si>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</si>
  <si>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</si>
  <si>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</si>
  <si>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</si>
  <si>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</si>
  <si>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</si>
  <si>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</si>
  <si>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</si>
  <si>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</si>
  <si>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</si>
  <si>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</si>
  <si>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</si>
  <si>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</si>
  <si>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</si>
  <si>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</si>
  <si>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</si>
  <si>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</si>
  <si>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</si>
  <si>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</si>
  <si>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</si>
  <si>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</si>
  <si>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</si>
  <si>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</si>
  <si>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</si>
  <si>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</si>
  <si>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</si>
  <si>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</si>
  <si>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</si>
  <si>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</si>
  <si>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</si>
  <si>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</si>
  <si>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</si>
  <si>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</si>
  <si>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</si>
  <si>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</si>
  <si>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</si>
  <si>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</si>
  <si>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</si>
  <si>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</si>
  <si>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</si>
  <si>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</si>
  <si>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</si>
  <si>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</si>
  <si>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</si>
  <si>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</si>
  <si>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</si>
  <si>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</si>
  <si>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</si>
  <si>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</si>
  <si>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</si>
  <si>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</si>
  <si>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</si>
  <si>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</si>
  <si>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</si>
  <si>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</si>
  <si>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</si>
  <si>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</si>
  <si>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</si>
  <si>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</si>
  <si>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</si>
  <si>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</si>
  <si>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</si>
  <si>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</si>
  <si>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</si>
  <si>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</si>
  <si>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</si>
  <si>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</si>
  <si>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</si>
  <si>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</si>
  <si>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</si>
  <si>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</si>
  <si>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</si>
  <si>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</si>
  <si>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</si>
  <si>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</si>
  <si>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</si>
  <si>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</si>
  <si>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</si>
  <si>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</si>
  <si>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</si>
  <si>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</si>
  <si>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</si>
  <si>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</si>
  <si>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</si>
  <si>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</si>
  <si>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</si>
  <si>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</si>
  <si>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</si>
  <si>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</si>
  <si>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</si>
  <si>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</si>
  <si>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</si>
  <si>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</si>
  <si>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</si>
  <si>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</si>
  <si>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</si>
  <si>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</si>
  <si>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</si>
  <si>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</si>
  <si>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</si>
  <si>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</si>
  <si>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</si>
  <si>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</si>
  <si>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</si>
  <si>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</si>
  <si>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</si>
  <si>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</si>
  <si>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</si>
  <si>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</si>
  <si>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</si>
  <si>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</si>
  <si>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</si>
  <si>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</si>
  <si>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</si>
  <si>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</si>
  <si>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</si>
  <si>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</si>
  <si>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</si>
  <si>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</si>
  <si>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</si>
  <si>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</si>
  <si>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</si>
  <si>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</si>
  <si>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</si>
  <si>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</si>
  <si>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</si>
  <si>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</si>
  <si>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</si>
  <si>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</si>
  <si>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</si>
  <si>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</si>
  <si>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</si>
  <si>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</si>
  <si>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</si>
  <si>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</si>
  <si>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</si>
  <si>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</si>
  <si>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</si>
  <si>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</si>
  <si>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</si>
  <si>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</si>
  <si>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</si>
  <si>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</si>
  <si>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</si>
  <si>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</si>
  <si>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</si>
  <si>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</si>
  <si>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</si>
  <si>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</si>
  <si>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</si>
  <si>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</si>
  <si>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</si>
  <si>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</si>
  <si>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</si>
  <si>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</si>
  <si>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</si>
  <si>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</si>
  <si>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</si>
  <si>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</si>
  <si>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</si>
  <si>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</si>
  <si>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</si>
  <si>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</si>
  <si>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</si>
  <si>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</si>
  <si>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</si>
  <si>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</si>
  <si>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</si>
  <si>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</si>
  <si>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</si>
  <si>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</si>
  <si>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</si>
  <si>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</si>
  <si>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</si>
  <si>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</si>
  <si>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</si>
  <si>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</si>
  <si>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</si>
  <si>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</si>
  <si>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</si>
  <si>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</si>
  <si>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</si>
  <si>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</si>
  <si>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</si>
  <si>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</si>
  <si>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</si>
  <si>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</si>
  <si>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</si>
  <si>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</si>
  <si>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</si>
  <si>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</si>
  <si>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</si>
  <si>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</si>
  <si>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</si>
  <si>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</si>
  <si>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</si>
  <si>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</si>
  <si>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</si>
  <si>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</si>
  <si>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</si>
  <si>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</si>
  <si>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</si>
  <si>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</si>
  <si>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</si>
  <si>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</si>
  <si>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</si>
  <si>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</si>
  <si>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</si>
  <si>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</si>
  <si>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</si>
  <si>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</si>
  <si>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</si>
  <si>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</si>
  <si>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</si>
  <si>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</si>
  <si>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</si>
  <si>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</si>
  <si>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</si>
  <si>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</si>
  <si>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</si>
  <si>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</si>
  <si>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</si>
  <si>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</si>
  <si>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</si>
  <si>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</si>
  <si>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</si>
  <si>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</si>
  <si>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</si>
  <si>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</si>
  <si>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</si>
  <si>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</si>
  <si>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</si>
  <si>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</si>
  <si>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</si>
  <si>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</si>
  <si>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</si>
  <si>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</si>
  <si>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</si>
  <si>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</si>
  <si>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</si>
  <si>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</si>
  <si>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</si>
  <si>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</si>
  <si>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</si>
  <si>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</si>
  <si>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</si>
  <si>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</si>
  <si>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</si>
  <si>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</si>
  <si>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</si>
  <si>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</si>
  <si>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</si>
  <si>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</si>
  <si>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</si>
  <si>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</si>
  <si>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</si>
  <si>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</si>
  <si>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</si>
  <si>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</si>
  <si>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</si>
  <si>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</si>
  <si>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</si>
  <si>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</si>
  <si>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</si>
  <si>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</si>
  <si>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</si>
  <si>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</si>
  <si>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</si>
  <si>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</si>
  <si>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</si>
  <si>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</si>
  <si>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</si>
  <si>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</si>
  <si>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</si>
  <si>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</si>
  <si>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</si>
  <si>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</si>
  <si>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</si>
  <si>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</si>
  <si>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</si>
  <si>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</si>
  <si>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</si>
  <si>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</si>
  <si>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</si>
  <si>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</si>
  <si>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</si>
  <si>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</si>
  <si>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</si>
  <si>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</si>
  <si>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</si>
  <si>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</si>
  <si>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</si>
  <si>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</si>
  <si>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</si>
  <si>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</si>
  <si>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</si>
  <si>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</si>
  <si>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</si>
  <si>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</si>
  <si>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</si>
  <si>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</si>
  <si>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</si>
  <si>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</si>
  <si>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</si>
  <si>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</si>
  <si>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</si>
  <si>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</si>
  <si>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</si>
  <si>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</si>
  <si>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</si>
  <si>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</si>
  <si>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</si>
  <si>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</si>
  <si>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</si>
  <si>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</si>
  <si>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</si>
  <si>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</si>
  <si>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</si>
  <si>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</si>
  <si>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</si>
  <si>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</si>
  <si>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</si>
  <si>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</si>
  <si>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</si>
  <si>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</si>
  <si>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</si>
  <si>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</si>
  <si>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</si>
  <si>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</si>
  <si>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</si>
  <si>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</si>
  <si>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</si>
  <si>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</si>
  <si>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</si>
  <si>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</si>
  <si>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</si>
  <si>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</si>
  <si>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</si>
  <si>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</si>
  <si>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</si>
  <si>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</si>
  <si>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</si>
  <si>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</si>
  <si>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</si>
  <si>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</si>
  <si>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</si>
  <si>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</si>
  <si>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</si>
  <si>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</si>
  <si>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</si>
  <si>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</si>
  <si>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</si>
  <si>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</si>
  <si>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</si>
  <si>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</si>
  <si>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</si>
  <si>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</si>
  <si>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</si>
  <si>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</si>
  <si>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</si>
  <si>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</si>
  <si>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</si>
  <si>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</si>
  <si>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</si>
  <si>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</si>
  <si>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</si>
  <si>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</si>
  <si>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</si>
  <si>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</si>
  <si>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</si>
  <si>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</si>
  <si>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</si>
  <si>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</si>
  <si>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</si>
  <si>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</si>
  <si>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</si>
  <si>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</si>
  <si>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</si>
  <si>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</si>
  <si>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</si>
  <si>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</si>
  <si>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</si>
  <si>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</si>
  <si>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</si>
  <si>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</si>
  <si>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</si>
  <si>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</si>
  <si>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</si>
  <si>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</si>
  <si>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</si>
  <si>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</si>
  <si>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</si>
  <si>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</si>
  <si>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</si>
  <si>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</si>
  <si>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</si>
  <si>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</si>
  <si>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</si>
  <si>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</si>
  <si>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</si>
  <si>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</si>
  <si>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</si>
  <si>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</si>
  <si>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</si>
  <si>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</si>
  <si>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</si>
  <si>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</si>
  <si>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</si>
  <si>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</si>
  <si>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</si>
  <si>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</si>
  <si>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</si>
  <si>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</si>
  <si>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</si>
  <si>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</si>
  <si>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</si>
  <si>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</si>
  <si>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</si>
  <si>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</si>
  <si>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</si>
  <si>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</si>
  <si>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</si>
  <si>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</si>
  <si>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</si>
  <si>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</si>
  <si>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</si>
  <si>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</si>
  <si>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</si>
  <si>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</si>
  <si>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</si>
  <si>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</si>
  <si>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</si>
  <si>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</si>
  <si>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</si>
  <si>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</si>
  <si>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</si>
  <si>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</si>
  <si>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</si>
  <si>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</si>
  <si>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</si>
  <si>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</si>
  <si>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</si>
  <si>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</si>
  <si>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</si>
  <si>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</si>
  <si>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</si>
  <si>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</si>
  <si>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</si>
  <si>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</si>
  <si>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</si>
  <si>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</si>
  <si>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</si>
  <si>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</si>
  <si>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</si>
  <si>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</si>
  <si>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</si>
  <si>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</si>
  <si>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</si>
  <si>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</si>
  <si>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</si>
  <si>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</si>
  <si>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</si>
  <si>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</si>
  <si>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</si>
  <si>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</si>
  <si>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</si>
  <si>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</si>
  <si>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</si>
  <si>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</si>
  <si>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</si>
  <si>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</si>
  <si>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</si>
  <si>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</si>
  <si>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</si>
  <si>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</si>
  <si>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</si>
  <si>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</si>
  <si>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</si>
  <si>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</si>
  <si>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</si>
  <si>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</si>
  <si>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</si>
  <si>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</si>
  <si>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</si>
  <si>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</si>
  <si>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</si>
  <si>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</si>
  <si>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</si>
  <si>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</si>
  <si>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</si>
  <si>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</si>
  <si>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</si>
  <si>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</si>
  <si>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</si>
  <si>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</si>
  <si>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</si>
  <si>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</si>
  <si>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</si>
  <si>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</si>
  <si>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</si>
  <si>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</si>
  <si>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</si>
  <si>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</si>
  <si>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</si>
  <si>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</si>
  <si>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</si>
  <si>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</si>
  <si>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</si>
  <si>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</si>
  <si>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</si>
  <si>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</si>
  <si>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</si>
  <si>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</si>
  <si>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</si>
  <si>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</si>
  <si>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</si>
  <si>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</si>
  <si>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</si>
  <si>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</si>
  <si>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</si>
  <si>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</si>
  <si>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</si>
  <si>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</si>
  <si>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</si>
  <si>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</si>
  <si>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</si>
  <si>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</si>
  <si>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</si>
  <si>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</si>
  <si>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</si>
  <si>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</si>
  <si>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</si>
  <si>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</si>
  <si>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</si>
  <si>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</si>
  <si>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</si>
  <si>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</si>
  <si>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</si>
  <si>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</si>
  <si>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</si>
  <si>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</si>
  <si>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</si>
  <si>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</si>
  <si>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</si>
  <si>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</si>
  <si>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</si>
  <si>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</si>
  <si>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</si>
  <si>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</si>
  <si>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</si>
  <si>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</si>
  <si>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</si>
  <si>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</si>
  <si>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</si>
  <si>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</si>
  <si>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</si>
  <si>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</si>
  <si>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</si>
  <si>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</si>
  <si>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</si>
  <si>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</si>
  <si>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</si>
  <si>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</si>
  <si>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</si>
  <si>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</si>
  <si>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</si>
  <si>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</si>
  <si>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</si>
  <si>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</si>
  <si>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</si>
  <si>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</si>
  <si>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</si>
  <si>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</si>
  <si>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</si>
  <si>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</si>
  <si>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</si>
  <si>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</si>
  <si>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</si>
  <si>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</si>
  <si>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</si>
  <si>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</si>
  <si>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</si>
  <si>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</si>
  <si>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</si>
  <si>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</si>
  <si>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</si>
  <si>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</si>
  <si>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</si>
  <si>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</si>
  <si>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</si>
  <si>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</si>
  <si>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</si>
  <si>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</si>
  <si>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</si>
  <si>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</si>
  <si>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</si>
  <si>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</si>
  <si>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</si>
  <si>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</si>
  <si>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</si>
  <si>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</si>
  <si>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</si>
  <si>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</si>
  <si>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</si>
  <si>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</si>
  <si>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</si>
  <si>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</si>
  <si>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</si>
  <si>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</si>
  <si>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</si>
  <si>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</si>
  <si>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</si>
  <si>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</si>
  <si>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</si>
  <si>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</si>
  <si>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</si>
  <si>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</si>
  <si>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</si>
  <si>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</si>
  <si>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</si>
  <si>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</si>
  <si>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</si>
  <si>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</si>
  <si>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</si>
  <si>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</si>
  <si>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</si>
  <si>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</si>
  <si>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</si>
  <si>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</si>
  <si>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</si>
  <si>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</si>
  <si>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</si>
  <si>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</si>
  <si>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</si>
  <si>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</si>
  <si>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</si>
  <si>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</si>
  <si>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</si>
  <si>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</si>
  <si>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</si>
  <si>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</si>
  <si>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</si>
  <si>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</si>
  <si>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</si>
  <si>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</si>
  <si>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</si>
  <si>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</si>
  <si>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</si>
  <si>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</si>
  <si>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</si>
  <si>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</si>
  <si>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</si>
  <si>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</si>
  <si>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</si>
  <si>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</si>
  <si>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</si>
  <si>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</si>
  <si>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</si>
  <si>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</si>
  <si>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</si>
  <si>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</si>
  <si>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</si>
  <si>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</si>
  <si>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</si>
  <si>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</si>
  <si>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</si>
  <si>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</si>
  <si>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</si>
  <si>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</si>
  <si>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</si>
  <si>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</si>
  <si>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</si>
  <si>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</si>
  <si>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</si>
  <si>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</si>
  <si>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</si>
  <si>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</si>
  <si>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</si>
  <si>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</si>
  <si>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</si>
  <si>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</si>
  <si>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</si>
  <si>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</si>
  <si>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</si>
  <si>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</si>
  <si>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</si>
  <si>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</si>
  <si>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</si>
  <si>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</si>
  <si>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</si>
  <si>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</si>
  <si>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</si>
  <si>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</si>
  <si>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</si>
  <si>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</si>
  <si>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</si>
  <si>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</si>
  <si>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</si>
  <si>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</si>
  <si>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</si>
  <si>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</si>
  <si>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</si>
  <si>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</si>
  <si>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</si>
  <si>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</si>
  <si>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</si>
  <si>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</si>
  <si>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</si>
  <si>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</si>
  <si>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</si>
  <si>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</si>
  <si>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</si>
  <si>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</si>
  <si>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</si>
  <si>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</si>
  <si>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</si>
  <si>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</si>
  <si>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</si>
  <si>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</si>
  <si>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</si>
  <si>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</si>
  <si>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</si>
  <si>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</si>
  <si>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</si>
  <si>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</si>
  <si>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</si>
  <si>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</si>
  <si>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</si>
  <si>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</si>
  <si>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</si>
  <si>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</si>
  <si>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</si>
  <si>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</si>
  <si>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</si>
  <si>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</si>
  <si>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</si>
  <si>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</si>
  <si>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</si>
  <si>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</si>
  <si>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</si>
  <si>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</si>
  <si>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</si>
  <si>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</si>
  <si>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</si>
  <si>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</si>
  <si>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</si>
  <si>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</si>
  <si>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</si>
  <si>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</si>
  <si>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</si>
  <si>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</si>
  <si>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</si>
  <si>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</si>
  <si>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</si>
  <si>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</si>
  <si>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</si>
  <si>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</si>
  <si>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</si>
  <si>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</si>
  <si>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</si>
  <si>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</si>
  <si>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</si>
  <si>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</si>
  <si>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</si>
  <si>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</si>
  <si>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</si>
  <si>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</si>
  <si>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</si>
  <si>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</si>
  <si>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</si>
  <si>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</si>
  <si>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</si>
  <si>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</si>
  <si>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</si>
  <si>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</si>
  <si>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</si>
  <si>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</si>
  <si>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</si>
  <si>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</si>
  <si>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</si>
  <si>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</si>
  <si>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</si>
  <si>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</si>
  <si>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</si>
  <si>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</si>
  <si>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</si>
  <si>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</si>
  <si>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</si>
  <si>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</si>
  <si>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</si>
  <si>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</si>
  <si>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</si>
  <si>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</si>
  <si>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</si>
  <si>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</si>
  <si>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</si>
  <si>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</si>
  <si>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</si>
  <si>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</si>
  <si>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</si>
  <si>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</si>
  <si>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</si>
  <si>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</si>
  <si>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</si>
  <si>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</si>
  <si>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</si>
  <si>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</si>
  <si>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</si>
  <si>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</si>
  <si>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</si>
  <si>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</si>
  <si>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</si>
  <si>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</si>
  <si>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</si>
  <si>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</si>
  <si>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</si>
  <si>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</si>
  <si>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</si>
  <si>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</si>
  <si>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</si>
  <si>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</si>
  <si>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</si>
  <si>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</si>
  <si>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</si>
  <si>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</si>
  <si>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</si>
  <si>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</si>
  <si>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</si>
  <si>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</si>
  <si>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</si>
  <si>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</si>
  <si>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</si>
  <si>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</si>
  <si>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</si>
  <si>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</si>
  <si>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</si>
  <si>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</si>
  <si>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</si>
  <si>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</si>
  <si>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</si>
  <si>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</si>
  <si>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</si>
  <si>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</si>
  <si>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</si>
  <si>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</si>
  <si>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</si>
  <si>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</si>
  <si>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</si>
  <si>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</si>
  <si>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</si>
  <si>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</si>
  <si>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</si>
  <si>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</si>
  <si>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</si>
  <si>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</si>
  <si>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</si>
  <si>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</si>
  <si>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</si>
  <si>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</si>
  <si>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</si>
  <si>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</si>
  <si>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</si>
  <si>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</si>
  <si>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</si>
  <si>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</si>
  <si>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</si>
  <si>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</si>
  <si>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</si>
  <si>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</si>
  <si>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</si>
  <si>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</si>
  <si>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</si>
  <si>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</si>
  <si>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</si>
  <si>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</si>
  <si>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</si>
  <si>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</si>
  <si>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</si>
  <si>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</si>
  <si>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</si>
  <si>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</si>
  <si>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</si>
  <si>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</si>
  <si>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</si>
  <si>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</si>
  <si>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</si>
  <si>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</si>
  <si>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</si>
  <si>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</si>
  <si>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</si>
  <si>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</si>
  <si>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</si>
  <si>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</si>
  <si>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</si>
  <si>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</si>
  <si>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</si>
  <si>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</si>
  <si>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</si>
  <si>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</si>
  <si>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</si>
  <si>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</si>
  <si>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</si>
  <si>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</si>
  <si>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</si>
  <si>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</si>
  <si>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</si>
  <si>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</si>
  <si>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</si>
  <si>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</si>
  <si>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</si>
  <si>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</si>
  <si>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</si>
  <si>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</si>
  <si>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</si>
  <si>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</si>
  <si>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</si>
  <si>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</si>
  <si>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</si>
  <si>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</si>
  <si>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</si>
  <si>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</si>
  <si>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</si>
  <si>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</si>
  <si>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</si>
  <si>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</si>
  <si>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</si>
  <si>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</si>
  <si>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</si>
  <si>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</si>
  <si>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</si>
  <si>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</si>
  <si>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</si>
  <si>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</si>
  <si>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</si>
  <si>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</si>
  <si>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</si>
  <si>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</si>
  <si>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</si>
  <si>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</si>
  <si>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</si>
  <si>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</si>
  <si>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</si>
  <si>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</si>
  <si>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</si>
  <si>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</si>
  <si>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</si>
  <si>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</si>
  <si>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</si>
  <si>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</si>
  <si>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</si>
  <si>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</si>
  <si>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</si>
  <si>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</si>
  <si>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</si>
  <si>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</si>
  <si>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</si>
  <si>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</si>
  <si>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</si>
  <si>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</si>
  <si>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</si>
  <si>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</si>
  <si>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</si>
  <si>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</si>
  <si>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</si>
  <si>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</si>
  <si>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</si>
  <si>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</si>
  <si>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</si>
  <si>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</si>
  <si>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</si>
  <si>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</si>
  <si>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</si>
  <si>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</si>
  <si>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</si>
  <si>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</si>
  <si>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</si>
  <si>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</si>
  <si>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</si>
  <si>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</si>
  <si>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</si>
  <si>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</si>
  <si>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</si>
  <si>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</si>
  <si>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</si>
  <si>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</si>
  <si>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</si>
  <si>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</si>
  <si>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</si>
  <si>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</si>
  <si>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</si>
  <si>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</si>
  <si>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</si>
  <si>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</si>
  <si>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</si>
  <si>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</si>
  <si>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</si>
  <si>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</si>
  <si>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</si>
  <si>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</si>
  <si>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</si>
  <si>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</si>
  <si>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</si>
  <si>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</si>
  <si>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</si>
  <si>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</si>
  <si>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</si>
  <si>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</si>
  <si>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</si>
  <si>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</si>
  <si>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</si>
  <si>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</si>
  <si>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</si>
  <si>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</si>
  <si>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</si>
  <si>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</si>
  <si>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</si>
  <si>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</si>
  <si>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</si>
  <si>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</si>
  <si>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</si>
  <si>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</si>
  <si>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</si>
  <si>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</si>
  <si>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</si>
  <si>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</si>
  <si>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</si>
  <si>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</si>
  <si>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</si>
  <si>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</si>
  <si>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</si>
  <si>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</si>
  <si>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</si>
  <si>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</si>
  <si>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</si>
  <si>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</si>
  <si>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</si>
  <si>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</si>
  <si>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</si>
  <si>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</si>
  <si>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</si>
  <si>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</si>
  <si>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</si>
  <si>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</si>
  <si>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</si>
  <si>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</si>
  <si>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</si>
  <si>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</si>
  <si>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</si>
  <si>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</si>
  <si>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</si>
  <si>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</si>
  <si>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</si>
  <si>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</si>
  <si>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</si>
  <si>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</si>
  <si>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</si>
  <si>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</si>
  <si>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</si>
  <si>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</si>
  <si>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</si>
  <si>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</si>
  <si>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</si>
  <si>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</si>
  <si>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</si>
  <si>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</si>
  <si>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</si>
  <si>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</si>
  <si>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</si>
  <si>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</si>
  <si>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</si>
  <si>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</si>
  <si>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</si>
  <si>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</si>
  <si>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</si>
  <si>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</si>
  <si>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</si>
  <si>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</si>
  <si>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</si>
  <si>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</si>
  <si>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</si>
  <si>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</si>
  <si>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</si>
  <si>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</si>
  <si>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</si>
  <si>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</si>
  <si>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</si>
  <si>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</si>
  <si>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</si>
  <si>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</si>
  <si>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</si>
  <si>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</si>
  <si>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</si>
  <si>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</si>
  <si>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</si>
  <si>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</si>
  <si>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</si>
  <si>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</si>
  <si>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</si>
  <si>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</si>
  <si>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</si>
  <si>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</si>
  <si>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</si>
  <si>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</si>
  <si>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</si>
  <si>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</si>
  <si>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</si>
  <si>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</si>
  <si>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</si>
  <si>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</si>
  <si>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</si>
  <si>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</si>
  <si>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</si>
  <si>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</si>
  <si>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</si>
  <si>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</si>
  <si>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</si>
  <si>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</si>
  <si>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</si>
  <si>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</si>
  <si>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</si>
  <si>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</si>
  <si>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</si>
  <si>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</si>
  <si>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</si>
  <si>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</si>
  <si>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</si>
  <si>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</si>
  <si>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</si>
  <si>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</si>
  <si>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</si>
  <si>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</si>
  <si>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</si>
  <si>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</si>
  <si>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</si>
  <si>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</si>
  <si>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</si>
  <si>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</si>
  <si>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</si>
  <si>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</si>
  <si>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</si>
  <si>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</si>
  <si>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</si>
  <si>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</si>
  <si>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</si>
  <si>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</si>
  <si>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</si>
  <si>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</si>
  <si>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</si>
  <si>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</si>
  <si>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</si>
  <si>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</si>
  <si>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</si>
  <si>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</si>
  <si>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</si>
  <si>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</si>
  <si>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</si>
  <si>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</si>
  <si>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</si>
  <si>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</si>
  <si>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</si>
  <si>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</si>
  <si>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</si>
  <si>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</si>
  <si>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</si>
  <si>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</si>
  <si>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</si>
  <si>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</si>
  <si>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</si>
  <si>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</si>
  <si>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</si>
  <si>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</si>
  <si>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</si>
  <si>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</si>
  <si>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</si>
  <si>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</si>
  <si>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</si>
  <si>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</si>
  <si>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</si>
  <si>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</si>
  <si>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</si>
  <si>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</si>
  <si>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</si>
  <si>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</si>
  <si>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</si>
  <si>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</si>
  <si>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</si>
  <si>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</si>
  <si>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</si>
  <si>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</si>
  <si>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</si>
  <si>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</si>
  <si>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</si>
  <si>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</si>
  <si>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</si>
  <si>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</si>
  <si>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</si>
  <si>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</si>
  <si>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</si>
  <si>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</si>
  <si>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</si>
  <si>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</si>
  <si>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</si>
  <si>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</si>
  <si>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</si>
  <si>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</si>
  <si>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</si>
  <si>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</si>
  <si>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</si>
  <si>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</si>
  <si>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</si>
  <si>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</si>
  <si>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</si>
  <si>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</si>
  <si>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</si>
  <si>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</si>
  <si>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</si>
  <si>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</si>
  <si>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</si>
  <si>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</si>
  <si>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</si>
  <si>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</si>
  <si>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</si>
  <si>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</si>
  <si>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</si>
  <si>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</si>
  <si>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</si>
  <si>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</si>
  <si>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</si>
  <si>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</si>
  <si>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</si>
  <si>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</si>
  <si>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</si>
  <si>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</si>
  <si>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</si>
  <si>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</si>
  <si>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</si>
  <si>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</si>
  <si>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</si>
  <si>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</si>
  <si>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</si>
  <si>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</si>
  <si>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</si>
  <si>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</si>
  <si>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</si>
  <si>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</si>
  <si>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</si>
  <si>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</si>
  <si>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</si>
  <si>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</si>
  <si>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</si>
  <si>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</si>
  <si>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</si>
  <si>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</si>
  <si>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</si>
  <si>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</si>
  <si>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</si>
  <si>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</si>
  <si>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</si>
  <si>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</si>
  <si>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</si>
  <si>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</si>
  <si>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</si>
  <si>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</si>
  <si>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</si>
  <si>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</si>
  <si>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</si>
  <si>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</si>
  <si>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</si>
  <si>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</si>
  <si>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</si>
  <si>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</si>
  <si>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</si>
  <si>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</si>
  <si>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</si>
  <si>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</si>
  <si>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</si>
  <si>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</si>
  <si>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</si>
  <si>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</si>
  <si>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</si>
  <si>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</si>
  <si>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</si>
  <si>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</si>
  <si>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</si>
  <si>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</si>
  <si>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</si>
  <si>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</si>
  <si>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</si>
  <si>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</si>
  <si>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</si>
  <si>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</si>
  <si>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</si>
  <si>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</si>
  <si>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</si>
  <si>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</si>
  <si>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</si>
  <si>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</si>
  <si>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</si>
  <si>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</si>
  <si>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</si>
  <si>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</si>
  <si>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</si>
  <si>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</si>
  <si>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</si>
  <si>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</si>
  <si>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</si>
  <si>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</si>
  <si>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</si>
  <si>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</si>
  <si>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</si>
  <si>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</si>
  <si>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</si>
  <si>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</si>
  <si>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</si>
  <si>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</si>
  <si>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</si>
  <si>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</si>
  <si>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</si>
  <si>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</si>
  <si>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</si>
  <si>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</si>
  <si>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</si>
  <si>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</si>
  <si>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</si>
  <si>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</si>
  <si>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</si>
  <si>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</si>
  <si>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</si>
  <si>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</si>
  <si>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</si>
  <si>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</si>
  <si>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</si>
  <si>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</si>
  <si>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</si>
  <si>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</si>
  <si>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</si>
  <si>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</si>
  <si>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</si>
  <si>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</si>
  <si>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</si>
  <si>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</si>
  <si>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</si>
  <si>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</si>
  <si>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</si>
  <si>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</si>
  <si>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</si>
  <si>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</si>
  <si>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</si>
  <si>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</si>
  <si>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</si>
  <si>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</si>
  <si>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</si>
  <si>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</si>
  <si>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</si>
  <si>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</si>
  <si>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</si>
  <si>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</si>
  <si>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</si>
  <si>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</si>
  <si>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</si>
  <si>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</si>
  <si>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</si>
  <si>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</si>
  <si>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</si>
  <si>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</si>
  <si>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</si>
  <si>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</si>
  <si>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</si>
  <si>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</si>
  <si>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</si>
  <si>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</si>
  <si>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</si>
  <si>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</si>
  <si>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</si>
  <si>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</si>
  <si>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</si>
  <si>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</si>
  <si>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</si>
  <si>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</si>
  <si>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</si>
  <si>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</si>
  <si>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</si>
  <si>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</si>
  <si>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</si>
  <si>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</si>
  <si>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</si>
  <si>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</si>
  <si>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</si>
  <si>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</si>
  <si>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</si>
  <si>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</si>
  <si>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</si>
  <si>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</si>
  <si>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</si>
  <si>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</si>
  <si>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</si>
  <si>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</si>
  <si>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</si>
  <si>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</si>
  <si>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</si>
  <si>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</si>
  <si>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</si>
  <si>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</si>
  <si>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</si>
  <si>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</si>
  <si>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</si>
  <si>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</si>
  <si>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</si>
  <si>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</si>
  <si>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</si>
  <si>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</si>
  <si>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</si>
  <si>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</si>
  <si>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</si>
  <si>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</si>
  <si>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</si>
  <si>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</si>
  <si>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</si>
  <si>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</si>
  <si>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</si>
  <si>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</si>
  <si>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</si>
  <si>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</si>
  <si>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</si>
  <si>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</si>
  <si>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</si>
  <si>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</si>
  <si>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</si>
  <si>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</si>
  <si>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</si>
  <si>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</si>
  <si>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</si>
  <si>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</si>
  <si>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</si>
  <si>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</si>
  <si>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</si>
  <si>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</si>
  <si>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</si>
  <si>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</si>
  <si>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</si>
  <si>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</si>
  <si>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</si>
  <si>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</si>
  <si>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</si>
  <si>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</si>
  <si>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</si>
  <si>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</si>
  <si>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</si>
  <si>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</si>
  <si>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</si>
  <si>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</si>
  <si>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</si>
  <si>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</si>
  <si>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</si>
  <si>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</si>
  <si>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</si>
  <si>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</si>
  <si>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</si>
  <si>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</si>
  <si>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</si>
  <si>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</si>
  <si>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</si>
  <si>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</si>
  <si>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</si>
  <si>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</si>
  <si>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</si>
  <si>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</si>
  <si>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</si>
  <si>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</si>
  <si>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</si>
  <si>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</si>
  <si>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</si>
  <si>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</si>
  <si>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</si>
  <si>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</si>
  <si>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</si>
  <si>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</si>
  <si>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</si>
  <si>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</si>
  <si>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</si>
  <si>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</si>
  <si>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</si>
  <si>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</si>
  <si>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</si>
  <si>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</si>
  <si>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</si>
  <si>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</si>
  <si>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</si>
  <si>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</si>
  <si>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</si>
  <si>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</si>
  <si>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</si>
  <si>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</si>
  <si>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</si>
  <si>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</si>
  <si>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</si>
  <si>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</si>
  <si>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</si>
  <si>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</si>
  <si>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</si>
  <si>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</si>
  <si>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</si>
  <si>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</si>
  <si>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</si>
  <si>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</si>
  <si>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</si>
  <si>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</si>
  <si>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</si>
  <si>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</si>
  <si>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</si>
  <si>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</si>
  <si>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</si>
  <si>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</si>
  <si>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</si>
  <si>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</si>
  <si>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</si>
  <si>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</si>
  <si>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</si>
  <si>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</si>
  <si>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</si>
  <si>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</si>
  <si>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</si>
  <si>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</si>
  <si>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</si>
  <si>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</si>
  <si>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</si>
  <si>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</si>
  <si>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</si>
  <si>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</si>
  <si>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</si>
  <si>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</si>
  <si>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</si>
  <si>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</si>
  <si>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</si>
  <si>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</si>
  <si>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</si>
  <si>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</si>
  <si>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</si>
  <si>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</si>
  <si>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</si>
  <si>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</si>
  <si>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</si>
  <si>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</si>
  <si>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</si>
  <si>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</si>
  <si>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</si>
  <si>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</si>
  <si>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</si>
  <si>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</si>
  <si>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</si>
  <si>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</si>
  <si>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</si>
  <si>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</si>
  <si>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</si>
  <si>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</si>
  <si>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</si>
  <si>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</si>
  <si>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</si>
  <si>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</si>
  <si>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</si>
  <si>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</si>
  <si>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</si>
  <si>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</si>
  <si>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</si>
  <si>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</si>
  <si>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</si>
  <si>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</si>
  <si>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</si>
  <si>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</si>
  <si>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</si>
  <si>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</si>
  <si>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</si>
  <si>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</si>
  <si>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</si>
  <si>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</si>
  <si>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</si>
  <si>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</si>
  <si>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</si>
  <si>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</si>
  <si>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</si>
  <si>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</si>
  <si>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</si>
  <si>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</si>
  <si>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</si>
  <si>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</si>
  <si>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</si>
  <si>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</si>
  <si>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</si>
  <si>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</si>
  <si>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</si>
  <si>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</si>
  <si>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</si>
  <si>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</si>
  <si>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</si>
  <si>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</si>
  <si>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</si>
  <si>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</si>
  <si>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</si>
  <si>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</si>
  <si>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</si>
  <si>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</si>
  <si>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</si>
  <si>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</si>
  <si>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</si>
  <si>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</si>
  <si>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</si>
  <si>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</si>
  <si>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</si>
  <si>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</si>
  <si>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</si>
  <si>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</si>
  <si>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</si>
  <si>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</si>
  <si>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</si>
  <si>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</si>
  <si>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</si>
  <si>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</si>
  <si>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</si>
  <si>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</si>
  <si>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</si>
  <si>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</si>
  <si>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</si>
  <si>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</si>
  <si>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</si>
  <si>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</si>
  <si>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</si>
  <si>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</si>
  <si>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</si>
  <si>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</si>
  <si>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</si>
  <si>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</si>
  <si>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</si>
  <si>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</si>
  <si>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</si>
  <si>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</si>
  <si>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</si>
  <si>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</si>
  <si>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</si>
  <si>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</si>
  <si>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</si>
  <si>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</si>
  <si>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</si>
  <si>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</si>
  <si>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</si>
  <si>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</si>
  <si>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</si>
  <si>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</si>
  <si>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</si>
  <si>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</si>
  <si>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</si>
  <si>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</si>
  <si>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</si>
  <si>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</si>
  <si>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</si>
  <si>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</si>
  <si>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</si>
  <si>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</si>
  <si>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</si>
  <si>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</si>
  <si>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</si>
  <si>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</si>
  <si>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</si>
  <si>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</si>
  <si>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</si>
  <si>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</si>
  <si>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</si>
  <si>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</si>
  <si>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</si>
  <si>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</si>
  <si>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</si>
  <si>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</si>
  <si>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</si>
  <si>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</si>
  <si>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</si>
  <si>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</si>
  <si>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</si>
  <si>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</si>
  <si>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</si>
  <si>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</si>
  <si>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</si>
  <si>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</si>
  <si>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</si>
  <si>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</si>
  <si>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</si>
  <si>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</si>
  <si>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</si>
  <si>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</si>
  <si>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</si>
  <si>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</si>
  <si>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</si>
  <si>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</si>
  <si>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</si>
  <si>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</si>
  <si>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</si>
  <si>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</si>
  <si>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</si>
  <si>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</si>
  <si>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</si>
  <si>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</si>
  <si>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</si>
  <si>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</si>
  <si>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</si>
  <si>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</si>
  <si>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</si>
  <si>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</si>
  <si>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</si>
  <si>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</si>
  <si>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</si>
  <si>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</si>
  <si>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</si>
  <si>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</si>
  <si>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</si>
  <si>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</si>
  <si>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</si>
  <si>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</si>
  <si>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</si>
  <si>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</si>
  <si>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</si>
  <si>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</si>
  <si>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</si>
  <si>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</si>
  <si>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</si>
  <si>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</si>
  <si>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</si>
  <si>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</si>
  <si>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</si>
  <si>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</si>
  <si>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</si>
  <si>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</si>
  <si>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</si>
  <si>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</si>
  <si>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</si>
  <si>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</si>
  <si>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</si>
  <si>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</si>
  <si>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</si>
  <si>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</si>
  <si>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</si>
  <si>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</si>
  <si>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</si>
  <si>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</si>
  <si>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</si>
  <si>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</si>
  <si>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</si>
  <si>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</si>
  <si>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</si>
  <si>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</si>
  <si>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</si>
  <si>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</si>
  <si>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</si>
  <si>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</si>
  <si>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</si>
  <si>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</si>
  <si>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</si>
  <si>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</si>
  <si>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</si>
  <si>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</si>
  <si>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</si>
  <si>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</si>
  <si>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</si>
  <si>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</si>
  <si>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</si>
  <si>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</si>
  <si>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</si>
  <si>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</si>
  <si>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</si>
  <si>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</si>
  <si>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</si>
  <si>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</si>
  <si>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</si>
  <si>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</si>
  <si>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</si>
  <si>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</si>
  <si>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</si>
  <si>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</si>
  <si>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</si>
  <si>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</si>
  <si>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</si>
  <si>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</si>
  <si>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</si>
  <si>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</si>
  <si>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</si>
  <si>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</si>
  <si>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</si>
  <si>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</si>
  <si>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</si>
  <si>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</si>
  <si>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</si>
  <si>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</si>
  <si>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</si>
  <si>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</si>
  <si>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</si>
  <si>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</si>
  <si>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</si>
  <si>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</si>
  <si>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</si>
  <si>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</si>
  <si>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</si>
  <si>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</si>
  <si>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</si>
  <si>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</si>
  <si>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</si>
  <si>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</si>
  <si>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</si>
  <si>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</si>
  <si>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</si>
  <si>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</si>
  <si>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</si>
  <si>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</si>
  <si>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</si>
  <si>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</si>
  <si>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</si>
  <si>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</si>
  <si>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</si>
  <si>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</si>
  <si>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</si>
  <si>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</si>
  <si>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</si>
  <si>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</si>
  <si>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</si>
  <si>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</si>
  <si>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</si>
  <si>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</si>
  <si>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</si>
  <si>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</si>
  <si>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</si>
  <si>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</si>
  <si>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</si>
  <si>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</si>
  <si>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</si>
  <si>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</si>
  <si>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</si>
  <si>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</si>
  <si>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</si>
  <si>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</si>
  <si>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</si>
  <si>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</si>
  <si>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</si>
  <si>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</si>
  <si>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</si>
  <si>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</si>
  <si>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</si>
  <si>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</si>
  <si>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</si>
  <si>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</si>
  <si>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</si>
  <si>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</si>
  <si>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</si>
  <si>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</si>
  <si>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</si>
  <si>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</si>
  <si>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</si>
  <si>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</si>
  <si>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</si>
  <si>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</si>
  <si>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</si>
  <si>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</si>
  <si>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</si>
  <si>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</si>
  <si>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</si>
  <si>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</si>
  <si>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</si>
  <si>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</si>
  <si>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</si>
  <si>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</si>
  <si>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</si>
  <si>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</si>
  <si>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</si>
  <si>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</si>
  <si>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</si>
  <si>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</si>
  <si>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</si>
  <si>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</si>
  <si>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</si>
  <si>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</si>
  <si>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</si>
  <si>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</si>
  <si>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</si>
  <si>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</si>
  <si>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</si>
  <si>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</si>
  <si>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</si>
  <si>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</si>
  <si>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</si>
  <si>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</si>
  <si>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</si>
  <si>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</si>
  <si>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</si>
  <si>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</si>
  <si>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</si>
  <si>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</si>
  <si>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</si>
  <si>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</si>
  <si>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</si>
  <si>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</si>
  <si>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</si>
  <si>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</si>
  <si>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</si>
  <si>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</si>
  <si>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</si>
  <si>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</si>
  <si>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</si>
  <si>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</si>
  <si>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</si>
  <si>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</si>
  <si>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</si>
  <si>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</si>
  <si>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</si>
  <si>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</si>
  <si>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</si>
  <si>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</si>
  <si>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</si>
  <si>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</si>
  <si>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</si>
  <si>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</si>
  <si>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</si>
  <si>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</si>
  <si>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</si>
  <si>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</si>
  <si>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</si>
  <si>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</si>
  <si>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</si>
  <si>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</si>
  <si>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</si>
  <si>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</si>
  <si>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</si>
  <si>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</si>
  <si>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</si>
  <si>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</si>
  <si>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</si>
  <si>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</si>
  <si>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</si>
  <si>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</si>
  <si>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</si>
  <si>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</si>
  <si>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</si>
  <si>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</si>
  <si>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</si>
  <si>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</si>
  <si>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</si>
  <si>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</si>
  <si>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</si>
  <si>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</si>
  <si>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</si>
  <si>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</si>
  <si>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</si>
  <si>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</si>
  <si>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</si>
  <si>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</si>
  <si>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</si>
  <si>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</si>
  <si>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</si>
  <si>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</si>
  <si>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</si>
  <si>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</si>
  <si>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</si>
  <si>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</si>
  <si>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</si>
  <si>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</si>
  <si>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</si>
  <si>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</si>
  <si>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</si>
  <si>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</si>
  <si>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</si>
  <si>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</si>
  <si>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</si>
  <si>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</si>
  <si>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</si>
  <si>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</si>
  <si>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</si>
  <si>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</si>
  <si>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</si>
  <si>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</si>
  <si>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</si>
  <si>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</si>
  <si>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</si>
  <si>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</si>
  <si>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</si>
  <si>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</si>
  <si>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</si>
  <si>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</si>
  <si>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</si>
  <si>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</si>
  <si>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</si>
  <si>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</si>
  <si>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</si>
  <si>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</si>
  <si>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</si>
  <si>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</si>
  <si>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</si>
  <si>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</si>
  <si>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</si>
  <si>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</si>
  <si>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</si>
  <si>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</si>
  <si>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</si>
  <si>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</si>
  <si>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</si>
  <si>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</si>
  <si>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</si>
  <si>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</si>
  <si>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</si>
  <si>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</si>
  <si>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</si>
  <si>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</si>
  <si>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</si>
  <si>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</si>
  <si>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</si>
  <si>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</si>
  <si>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</si>
  <si>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</si>
  <si>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</si>
  <si>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</si>
  <si>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</si>
  <si>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</si>
  <si>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</si>
  <si>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</si>
  <si>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</si>
  <si>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</si>
  <si>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</si>
  <si>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</si>
  <si>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</si>
  <si>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</si>
  <si>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</si>
  <si>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</si>
  <si>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</si>
  <si>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</si>
  <si>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</si>
  <si>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</si>
  <si>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</si>
  <si>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</si>
  <si>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</si>
  <si>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</si>
  <si>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</si>
  <si>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</si>
  <si>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</si>
  <si>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</si>
  <si>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</si>
  <si>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</si>
  <si>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</si>
  <si>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</si>
  <si>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</si>
  <si>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</si>
  <si>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</si>
  <si>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</si>
  <si>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</si>
  <si>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</si>
  <si>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</si>
  <si>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</si>
  <si>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</si>
  <si>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</si>
  <si>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</si>
  <si>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</si>
  <si>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</si>
  <si>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</si>
  <si>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</si>
  <si>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</si>
  <si>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</si>
  <si>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</si>
  <si>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</si>
  <si>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</si>
  <si>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</si>
  <si>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</si>
  <si>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</si>
  <si>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</si>
  <si>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</si>
  <si>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</si>
  <si>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</si>
  <si>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</si>
  <si>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</si>
  <si>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</si>
  <si>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</si>
  <si>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</si>
  <si>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</si>
  <si>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</si>
  <si>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</si>
  <si>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</si>
  <si>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</si>
  <si>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</si>
  <si>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</si>
  <si>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</si>
  <si>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</si>
  <si>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</si>
  <si>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</si>
  <si>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</si>
  <si>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</si>
  <si>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</si>
  <si>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</si>
  <si>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</si>
  <si>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</si>
  <si>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</si>
  <si>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</si>
  <si>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</si>
  <si>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</si>
  <si>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</si>
  <si>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</si>
  <si>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</si>
  <si>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</si>
  <si>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</si>
  <si>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</si>
  <si>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</si>
  <si>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</si>
  <si>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</si>
  <si>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</si>
  <si>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</si>
  <si>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</si>
  <si>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</si>
  <si>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</si>
  <si>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</si>
  <si>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</si>
  <si>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</si>
  <si>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</si>
  <si>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</si>
  <si>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</si>
  <si>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</si>
  <si>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</si>
  <si>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</si>
  <si>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</si>
  <si>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</si>
  <si>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</si>
  <si>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</si>
  <si>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</si>
  <si>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</si>
  <si>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</si>
  <si>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</si>
  <si>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</si>
  <si>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</si>
  <si>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</si>
  <si>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</si>
  <si>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</si>
  <si>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</si>
  <si>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</si>
  <si>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</si>
  <si>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</si>
  <si>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</si>
  <si>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</si>
  <si>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</si>
  <si>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</si>
  <si>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</si>
  <si>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</si>
  <si>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</si>
  <si>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</si>
  <si>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</si>
  <si>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</si>
  <si>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</si>
  <si>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</si>
  <si>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</si>
  <si>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</si>
  <si>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</si>
  <si>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</si>
  <si>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</si>
  <si>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</si>
  <si>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</si>
  <si>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</si>
  <si>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</si>
  <si>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</si>
  <si>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</si>
  <si>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</si>
  <si>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</si>
  <si>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</si>
  <si>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</si>
  <si>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</si>
  <si>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</si>
  <si>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</si>
  <si>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</si>
  <si>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</si>
  <si>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</si>
  <si>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</si>
  <si>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</si>
  <si>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</si>
  <si>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</si>
  <si>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</si>
  <si>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</si>
  <si>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</si>
  <si>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</si>
  <si>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</si>
  <si>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</si>
  <si>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</si>
  <si>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</si>
  <si>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</si>
  <si>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</si>
  <si>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</si>
  <si>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</si>
  <si>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</si>
  <si>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</si>
  <si>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</si>
  <si>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</si>
  <si>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</si>
  <si>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</si>
  <si>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</si>
  <si>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</si>
  <si>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</si>
  <si>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</si>
  <si>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</si>
  <si>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</si>
  <si>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</si>
  <si>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</si>
  <si>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</si>
  <si>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</si>
  <si>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</si>
  <si>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</si>
  <si>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</si>
  <si>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</si>
  <si>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</si>
  <si>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</si>
  <si>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</si>
  <si>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</si>
  <si>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</si>
  <si>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</si>
  <si>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</si>
  <si>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</si>
  <si>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</si>
  <si>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</si>
  <si>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</si>
  <si>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</si>
  <si>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</si>
  <si>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</si>
  <si>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</si>
  <si>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</si>
  <si>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</si>
  <si>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</si>
  <si>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</si>
  <si>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</si>
  <si>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</si>
  <si>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Zálohová faktúra hliníková loď 1338BWS</t>
  </si>
  <si>
    <t>64086429</t>
  </si>
  <si>
    <t>Lugafo s.r.o. , K Pešti 664, 789 83 Loštice</t>
  </si>
  <si>
    <t>2512261</t>
  </si>
  <si>
    <t>250800041</t>
  </si>
  <si>
    <t>86/00021225</t>
  </si>
  <si>
    <t>86/00031225</t>
  </si>
  <si>
    <t xml:space="preserve">Faktúra- Aluminium Boat 1338 BWS, 7037-svetlé šedá,slzičkový plech v barvě lodi.Protiskluzová guma-lavice. Zátka gumová. Veslo dřevěné lepené 180 cm. Havlinka dural s nerez. čepem. Držák přiďového motoru. Montážni práce. Motor Mercury Avator e7,5 SH. Uhrazená záloha 2508000041 </t>
  </si>
  <si>
    <t>Ing. Bohuš Cintula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</si>
</sst>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44" val="14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tabSelected="1"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topLeftCell="A1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rybársky zväz, Andreja Kmeťa 314/20, Žilina, 010 55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00178209</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G49" sqref="G49"/>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62"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tabColor rgb="FF92D050"/>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46022</v>
      </c>
      <c r="D1" s="26"/>
      <c r="G1" s="252">
        <v>45688</v>
      </c>
    </row>
    <row r="2" spans="1:7" ht="13.8" x14ac:dyDescent="0.25">
      <c r="A2" s="28"/>
      <c r="B2" s="28"/>
      <c r="G2" s="252">
        <v>45716</v>
      </c>
    </row>
    <row r="3" spans="1:7" ht="13.8" x14ac:dyDescent="0.25">
      <c r="A3" s="30" t="s">
        <v>312</v>
      </c>
      <c r="B3" s="338" t="str">
        <f>INDEX(Adr!B:B,Doklady!B102+1)</f>
        <v>Slovenský rybársky zväz</v>
      </c>
      <c r="C3" s="338"/>
      <c r="D3" s="338"/>
      <c r="G3" s="252">
        <v>45747</v>
      </c>
    </row>
    <row r="4" spans="1:7" ht="13.8" x14ac:dyDescent="0.25">
      <c r="A4" s="30" t="s">
        <v>313</v>
      </c>
      <c r="B4" s="29" t="str">
        <f>RIGHT("0000"&amp;INDEX(Adr!A:A,Doklady!B102+1),8)</f>
        <v>00178209</v>
      </c>
      <c r="G4" s="252">
        <v>45777</v>
      </c>
    </row>
    <row r="5" spans="1:7" ht="13.8" x14ac:dyDescent="0.25">
      <c r="A5" s="30" t="s">
        <v>314</v>
      </c>
      <c r="B5" s="29" t="str">
        <f>INDEX(Adr!D:D,Doklady!B102+1)&amp;", "&amp;INDEX(Adr!E:E,Doklady!B102+1)</f>
        <v>Andreja Kmeťa 314/20, Žilina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v>5000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INDEX(Adr!B2:B244,Doklady!B102)</f>
        <v>Slovenský rybársky zväz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00178209</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Andreja Kmeťa 314/20, Žilina, 010 55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5000</v>
      </c>
      <c r="D12" s="126">
        <f>C12-E12</f>
        <v>5000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t="s">
        <v>3005</v>
      </c>
      <c r="E140" s="372"/>
      <c r="F140" s="372"/>
      <c r="G140" s="372"/>
      <c r="H140" s="372"/>
      <c r="I140" s="372"/>
      <c r="J140" s="85"/>
    </row>
    <row r="141" spans="1:26" ht="68.25" customHeight="1" x14ac:dyDescent="0.25">
      <c r="A141" s="9"/>
      <c r="B141" s="281"/>
      <c r="C141" s="214"/>
      <c r="D141" s="356" t="s">
        <v>393</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00" zoomScaleNormal="100" workbookViewId="0">
      <selection activeCell="N108" sqref="N10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00178209</v>
      </c>
      <c r="C1" s="233">
        <f>IF(ROW()&lt;=B$3,INDEX(FP!E:E,B$2+ROW()-1),"")</f>
        <v>0</v>
      </c>
      <c r="D1" s="234" t="str">
        <f>IF(ROW()&lt;=B$3,INDEX(FP!F:F,B$2+ROW()-1),"")</f>
        <v>l</v>
      </c>
      <c r="E1" s="234"/>
      <c r="F1" s="234" t="str">
        <f>IF(ROW()&lt;=B$3,INDEX(FP!G:G,B$2+ROW()-1),"")</f>
        <v>026 03</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282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144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2996</v>
      </c>
      <c r="B107" s="14" t="s">
        <v>3002</v>
      </c>
      <c r="C107" s="14" t="s">
        <v>3001</v>
      </c>
      <c r="D107" s="16">
        <v>45982</v>
      </c>
      <c r="E107" s="16"/>
      <c r="F107" s="14" t="s">
        <v>2997</v>
      </c>
      <c r="G107" s="14" t="s">
        <v>2998</v>
      </c>
      <c r="H107" s="14" t="s">
        <v>2999</v>
      </c>
      <c r="I107" s="15">
        <v>2500</v>
      </c>
      <c r="J107" s="77">
        <v>5</v>
      </c>
      <c r="K107" s="92"/>
    </row>
    <row r="108" spans="1:25" ht="71.400000000000006" x14ac:dyDescent="0.25">
      <c r="A108" s="14" t="s">
        <v>2996</v>
      </c>
      <c r="B108" s="14" t="s">
        <v>3003</v>
      </c>
      <c r="C108" s="14" t="s">
        <v>3000</v>
      </c>
      <c r="D108" s="16">
        <v>45993</v>
      </c>
      <c r="E108" s="16"/>
      <c r="F108" s="14" t="s">
        <v>3004</v>
      </c>
      <c r="G108" s="14" t="s">
        <v>2998</v>
      </c>
      <c r="H108" s="14" t="s">
        <v>2999</v>
      </c>
      <c r="I108" s="15">
        <v>2500</v>
      </c>
      <c r="J108" s="77">
        <v>5</v>
      </c>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399999999999999"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2"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2"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2"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2"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2"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2"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topLeftCell="A10"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rybársky zväz, Andreja Kmeťa 314/20, Žilina, 010 55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00178209</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bdf28ae-65c4-4f6e-bc50-9bbd2c60ae30"/>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NB-Soltys</cp:lastModifiedBy>
  <cp:revision/>
  <cp:lastPrinted>2026-03-26T11:53:11Z</cp:lastPrinted>
  <dcterms:created xsi:type="dcterms:W3CDTF">2017-02-20T06:20:12Z</dcterms:created>
  <dcterms:modified xsi:type="dcterms:W3CDTF">2026-03-26T11:53:39Z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