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3"/>
  <workbookPr codeName="Tento_zošit" defaultThemeVersion="124226"/>
  <mc:AlternateContent xmlns:mc="http://schemas.openxmlformats.org/markup-compatibility/2006">
    <mc:Choice Requires="x15">
      <x15ac:absPath xmlns:x15ac="http://schemas.microsoft.com/office/spreadsheetml/2010/11/ac" url="/Users/mwagnerova/Documents/"/>
    </mc:Choice>
  </mc:AlternateContent>
  <xr:revisionPtr revIDLastSave="0" documentId="10_ncr:8100000_{BA3D7E23-06F2-054E-AC77-7FB6A4815602}" xr6:coauthVersionLast="33" xr6:coauthVersionMax="33" xr10:uidLastSave="{00000000-0000-0000-0000-000000000000}"/>
  <bookViews>
    <workbookView xWindow="420" yWindow="460" windowWidth="21080" windowHeight="15100" activeTab="3" xr2:uid="{EC8A2856-8220-4009-B1AF-87C99018A1F0}"/>
  </bookViews>
  <sheets>
    <sheet name="Usmernenie" sheetId="5" r:id="rId1"/>
    <sheet name="Príklady" sheetId="7" r:id="rId2"/>
    <sheet name="Príjmy" sheetId="6" r:id="rId3"/>
    <sheet name="Spolu" sheetId="9" r:id="rId4"/>
    <sheet name="Doklady" sheetId="4" r:id="rId5"/>
    <sheet name="Adr" sheetId="2" r:id="rId6"/>
    <sheet name="FP" sheetId="1" state="hidden" r:id="rId7"/>
    <sheet name="Cis" sheetId="3" state="hidden" r:id="rId8"/>
    <sheet name="Avízo - výnosy" sheetId="10" r:id="rId9"/>
    <sheet name="Avízo - vratka" sheetId="11" r:id="rId10"/>
    <sheet name="Skratky" sheetId="8" r:id="rId11"/>
  </sheets>
  <externalReferences>
    <externalReference r:id="rId12"/>
    <externalReference r:id="rId13"/>
  </externalReference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34" i="4" l="1"/>
  <c r="D1733" i="4"/>
  <c r="D1732" i="4"/>
  <c r="D1731" i="4"/>
  <c r="D1730" i="4"/>
  <c r="D1729" i="4"/>
  <c r="D1728" i="4"/>
  <c r="D1727" i="4"/>
  <c r="D1726" i="4"/>
  <c r="D1716" i="4"/>
  <c r="D1715" i="4"/>
  <c r="D1714" i="4"/>
  <c r="D1713" i="4"/>
  <c r="D1712" i="4"/>
  <c r="D1711" i="4"/>
  <c r="D1710" i="4"/>
  <c r="D1709" i="4"/>
  <c r="D1708" i="4"/>
  <c r="D1707" i="4"/>
  <c r="D1706" i="4"/>
  <c r="D1705" i="4"/>
  <c r="D1704" i="4"/>
  <c r="D1703" i="4"/>
  <c r="D1702" i="4"/>
  <c r="D1701" i="4"/>
  <c r="D1700" i="4"/>
  <c r="D1698" i="4"/>
  <c r="D1697" i="4"/>
  <c r="D1696" i="4"/>
  <c r="D1695" i="4"/>
  <c r="D1694" i="4"/>
  <c r="D1693" i="4"/>
  <c r="D1692" i="4"/>
  <c r="D1691" i="4"/>
  <c r="D1690" i="4"/>
  <c r="D1689" i="4"/>
  <c r="D1688" i="4"/>
  <c r="I557" i="4"/>
  <c r="D557" i="4"/>
  <c r="D1682" i="4" l="1"/>
  <c r="D1681" i="4"/>
  <c r="D1680" i="4"/>
  <c r="D1659" i="4"/>
  <c r="D1658" i="4"/>
  <c r="D1657" i="4"/>
  <c r="D1656" i="4"/>
  <c r="D1655" i="4"/>
  <c r="D1654" i="4"/>
  <c r="D1653" i="4"/>
  <c r="D1652" i="4"/>
  <c r="D1651" i="4"/>
  <c r="D1650" i="4"/>
  <c r="D1649" i="4"/>
  <c r="D1648" i="4"/>
  <c r="D1647" i="4"/>
  <c r="D1643" i="4"/>
  <c r="D1642" i="4"/>
  <c r="D1641" i="4"/>
  <c r="D1640" i="4"/>
  <c r="D1639" i="4"/>
  <c r="D1638" i="4"/>
  <c r="D1637" i="4"/>
  <c r="D1636" i="4"/>
  <c r="D1635" i="4"/>
  <c r="D1634" i="4"/>
  <c r="D1633" i="4"/>
  <c r="D1632" i="4"/>
  <c r="D1631" i="4"/>
  <c r="D1630" i="4"/>
  <c r="D1629" i="4"/>
  <c r="D1628" i="4"/>
  <c r="D1602" i="4"/>
  <c r="D1601" i="4"/>
  <c r="D1600" i="4"/>
  <c r="D1599" i="4"/>
  <c r="D1598" i="4"/>
  <c r="D1597" i="4"/>
  <c r="D1596" i="4"/>
  <c r="D1556" i="4"/>
  <c r="D1555" i="4"/>
  <c r="D1554" i="4"/>
  <c r="D1553" i="4"/>
  <c r="D1552" i="4"/>
  <c r="D1549" i="4"/>
  <c r="D1548" i="4"/>
  <c r="D1547" i="4"/>
  <c r="D1546" i="4"/>
  <c r="D1545" i="4"/>
  <c r="D1544" i="4"/>
  <c r="D1543" i="4"/>
  <c r="D1542" i="4"/>
  <c r="D1541" i="4"/>
  <c r="D1540" i="4"/>
  <c r="D1539" i="4"/>
  <c r="D1538" i="4"/>
  <c r="D1537" i="4"/>
  <c r="D1536" i="4"/>
  <c r="D1535" i="4"/>
  <c r="D1534" i="4"/>
  <c r="D1533" i="4"/>
  <c r="D1532" i="4"/>
  <c r="D1531" i="4"/>
  <c r="D1530" i="4"/>
  <c r="D1529" i="4"/>
  <c r="D1528" i="4"/>
  <c r="D1527" i="4"/>
  <c r="D1526" i="4"/>
  <c r="D1525" i="4"/>
  <c r="D1524" i="4"/>
  <c r="D1523" i="4"/>
  <c r="D1522" i="4"/>
  <c r="D1521" i="4"/>
  <c r="D1520" i="4"/>
  <c r="D1519"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5" i="4"/>
  <c r="D1454" i="4"/>
  <c r="D1453" i="4"/>
  <c r="D1452" i="4"/>
  <c r="D1451"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2" i="4"/>
  <c r="D1411" i="4"/>
  <c r="D1410" i="4"/>
  <c r="D1409" i="4"/>
  <c r="D1408" i="4"/>
  <c r="D1407" i="4"/>
  <c r="D1406" i="4"/>
  <c r="D1405" i="4"/>
  <c r="D1404" i="4"/>
  <c r="D1403" i="4"/>
  <c r="D1402" i="4"/>
  <c r="D1401" i="4"/>
  <c r="D1400" i="4"/>
  <c r="D1399" i="4"/>
  <c r="D1398"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I1296"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7" i="4"/>
  <c r="D1186" i="4"/>
  <c r="D1185" i="4"/>
  <c r="D1184" i="4"/>
  <c r="D1183" i="4"/>
  <c r="D1182" i="4"/>
  <c r="D1181" i="4"/>
  <c r="D1176" i="4"/>
  <c r="D1175" i="4"/>
  <c r="D1174" i="4"/>
  <c r="D1173" i="4"/>
  <c r="D1172" i="4"/>
  <c r="D1171" i="4"/>
  <c r="D1170" i="4"/>
  <c r="D1169" i="4"/>
  <c r="D1168" i="4"/>
  <c r="D1167"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I1029" i="4"/>
  <c r="D1029" i="4"/>
  <c r="D1028" i="4"/>
  <c r="D1027" i="4"/>
  <c r="D1026" i="4"/>
  <c r="D1025" i="4"/>
  <c r="D1024" i="4"/>
  <c r="D1023" i="4"/>
  <c r="D1022" i="4"/>
  <c r="D1021" i="4"/>
  <c r="D1020" i="4"/>
  <c r="D1019" i="4"/>
  <c r="D1018" i="4"/>
  <c r="D1017" i="4" l="1"/>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89" i="4"/>
  <c r="D988" i="4"/>
  <c r="D987" i="4"/>
  <c r="D986" i="4"/>
  <c r="D983" i="4"/>
  <c r="D982" i="4"/>
  <c r="D981" i="4"/>
  <c r="D979" i="4"/>
  <c r="D977" i="4"/>
  <c r="D976" i="4"/>
  <c r="D975" i="4"/>
  <c r="D974" i="4"/>
  <c r="D973" i="4"/>
  <c r="D972" i="4"/>
  <c r="D971" i="4"/>
  <c r="D970" i="4"/>
  <c r="D968" i="4"/>
  <c r="D967" i="4"/>
  <c r="D966" i="4"/>
  <c r="D965" i="4"/>
  <c r="D964" i="4"/>
  <c r="D963" i="4"/>
  <c r="D962" i="4"/>
  <c r="D961" i="4"/>
  <c r="D960" i="4"/>
  <c r="D959" i="4"/>
  <c r="D958" i="4"/>
  <c r="D957" i="4"/>
  <c r="D956" i="4"/>
  <c r="D955" i="4"/>
  <c r="D954" i="4"/>
  <c r="D953" i="4"/>
  <c r="D952" i="4"/>
  <c r="D951" i="4"/>
  <c r="D950" i="4"/>
  <c r="D949" i="4"/>
  <c r="D948" i="4"/>
  <c r="D929" i="4"/>
  <c r="D586" i="4" l="1"/>
  <c r="D585" i="4"/>
  <c r="D584" i="4"/>
  <c r="D583" i="4"/>
  <c r="D582" i="4"/>
  <c r="D581" i="4"/>
  <c r="D580" i="4"/>
  <c r="D579" i="4"/>
  <c r="D578" i="4"/>
  <c r="D575" i="4"/>
  <c r="D574" i="4"/>
  <c r="D573" i="4"/>
  <c r="D572" i="4"/>
  <c r="D571" i="4"/>
  <c r="D570" i="4"/>
  <c r="D569" i="4"/>
  <c r="D560" i="4"/>
  <c r="D559" i="4"/>
  <c r="D558" i="4"/>
  <c r="D556" i="4"/>
  <c r="D555" i="4"/>
  <c r="D554" i="4"/>
  <c r="D553" i="4"/>
  <c r="D552" i="4"/>
  <c r="D551" i="4"/>
  <c r="D550" i="4"/>
  <c r="D549" i="4"/>
  <c r="D548" i="4"/>
  <c r="D547" i="4"/>
  <c r="D546"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86" i="4"/>
  <c r="D485" i="4"/>
  <c r="D484" i="4"/>
  <c r="D483" i="4"/>
  <c r="D482" i="4"/>
  <c r="D481" i="4"/>
  <c r="D480" i="4"/>
  <c r="D479" i="4"/>
  <c r="D478" i="4"/>
  <c r="D477" i="4"/>
  <c r="D476" i="4"/>
  <c r="D475" i="4"/>
  <c r="D474" i="4"/>
  <c r="D473" i="4"/>
  <c r="D472" i="4"/>
  <c r="D471" i="4"/>
  <c r="D468" i="4"/>
  <c r="D467" i="4"/>
  <c r="D466"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7" i="4"/>
  <c r="D436" i="4"/>
  <c r="D435" i="4"/>
  <c r="D434" i="4"/>
  <c r="D433" i="4"/>
  <c r="D432" i="4"/>
  <c r="D431" i="4"/>
  <c r="D430" i="4"/>
  <c r="D429" i="4"/>
  <c r="D428" i="4"/>
  <c r="D427" i="4"/>
  <c r="D426" i="4"/>
  <c r="D425" i="4"/>
  <c r="D422" i="4"/>
  <c r="D421" i="4"/>
  <c r="D420" i="4"/>
  <c r="D419" i="4"/>
  <c r="D418" i="4"/>
  <c r="D417" i="4"/>
  <c r="D409" i="4"/>
  <c r="D408" i="4"/>
  <c r="D407" i="4"/>
  <c r="D406" i="4"/>
  <c r="D405" i="4"/>
  <c r="D404" i="4"/>
  <c r="D403" i="4"/>
  <c r="D402" i="4"/>
  <c r="D397" i="4"/>
  <c r="D396" i="4"/>
  <c r="D395" i="4"/>
  <c r="D394"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8" i="4"/>
  <c r="D257" i="4"/>
  <c r="D256" i="4"/>
  <c r="D255" i="4"/>
  <c r="D254" i="4"/>
  <c r="D253" i="4"/>
  <c r="D252" i="4"/>
  <c r="D238" i="4"/>
  <c r="D237" i="4"/>
  <c r="D236" i="4"/>
  <c r="D235" i="4"/>
  <c r="D234" i="4"/>
  <c r="D233" i="4"/>
  <c r="D232" i="4"/>
  <c r="D231" i="4"/>
  <c r="D230" i="4"/>
  <c r="D229" i="4"/>
  <c r="D228"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1" i="4"/>
  <c r="D110" i="4"/>
  <c r="D109" i="4"/>
  <c r="D108" i="4"/>
  <c r="D107" i="4"/>
  <c r="L22" i="1" l="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C11" i="6"/>
  <c r="K12" i="4" l="1"/>
  <c r="J12" i="4" s="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<sst xmlns="http://schemas.openxmlformats.org/spreadsheetml/2006/main" count="11043" uniqueCount="3944">
  <si>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</si>
  <si>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</si>
  <si>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</si>
  <si>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</si>
  <si>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</si>
  <si>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</si>
  <si>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</si>
  <si>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</si>
  <si>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</si>
  <si>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</si>
  <si>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</si>
  <si>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</si>
  <si>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</si>
  <si>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</si>
  <si>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</si>
  <si>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</si>
  <si>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</si>
  <si>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</si>
  <si>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</si>
  <si>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</si>
  <si>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</si>
  <si>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</si>
  <si>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</si>
  <si>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</si>
  <si>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</si>
  <si>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</si>
  <si>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</si>
  <si>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</si>
  <si>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</si>
  <si>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</si>
  <si>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</si>
  <si>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</si>
  <si>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</si>
  <si>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</si>
  <si>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</si>
  <si>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</si>
  <si>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</si>
  <si>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</si>
  <si>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</si>
  <si>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</si>
  <si>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</si>
  <si>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</si>
  <si>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</si>
  <si>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</si>
  <si>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</si>
  <si>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</si>
  <si>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</si>
  <si>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</si>
  <si>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</si>
  <si>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</si>
  <si>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</si>
  <si>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</si>
  <si>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</si>
  <si>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</si>
  <si>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</si>
  <si>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</si>
  <si>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</si>
  <si>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</si>
  <si>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</si>
  <si>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</si>
  <si>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</si>
  <si>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</si>
  <si>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</si>
  <si>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</si>
  <si>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</si>
  <si>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</si>
  <si>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</si>
  <si>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</si>
  <si>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</si>
  <si>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</si>
  <si>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</si>
  <si>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</si>
  <si>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</si>
  <si>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</si>
  <si>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</si>
  <si>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</si>
  <si>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</si>
  <si>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</si>
  <si>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</si>
  <si>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</si>
  <si>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</si>
  <si>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</si>
  <si>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</si>
  <si>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</si>
  <si>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</si>
  <si>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</si>
  <si>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</si>
  <si>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</si>
  <si>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</si>
  <si>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</si>
  <si>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</si>
  <si>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</si>
  <si>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</si>
  <si>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</si>
  <si>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</si>
  <si>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</si>
  <si>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</si>
  <si>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</si>
  <si>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</si>
  <si>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</si>
  <si>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</si>
  <si>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</si>
  <si>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</si>
  <si>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</si>
  <si>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</si>
  <si>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</si>
  <si>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</si>
  <si>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</si>
  <si>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</si>
  <si>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</si>
  <si>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</si>
  <si>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</si>
  <si>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</si>
  <si>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</si>
  <si>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</si>
  <si>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</si>
  <si>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</si>
  <si>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</si>
  <si>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</si>
  <si>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</si>
  <si>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</si>
  <si>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</si>
  <si>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</si>
  <si>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</si>
  <si>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</si>
  <si>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</si>
  <si>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</si>
  <si>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</si>
  <si>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</si>
  <si>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</si>
  <si>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</si>
  <si>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</si>
  <si>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</si>
  <si>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</si>
  <si>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</si>
  <si>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</si>
  <si>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</si>
  <si>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</si>
  <si>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</si>
  <si>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</si>
  <si>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</si>
  <si>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</si>
  <si>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</si>
  <si>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</si>
  <si>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</si>
  <si>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</si>
  <si>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</si>
  <si>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</si>
  <si>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</si>
  <si>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</si>
  <si>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</si>
  <si>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</si>
  <si>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</si>
  <si>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</si>
  <si>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</si>
  <si>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</si>
  <si>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</si>
  <si>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</si>
  <si>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</si>
  <si>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</si>
  <si>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</si>
  <si>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</si>
  <si>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</si>
  <si>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</si>
  <si>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</si>
  <si>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</si>
  <si>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</si>
  <si>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</si>
  <si>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</si>
  <si>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</si>
  <si>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</si>
  <si>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</si>
  <si>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</si>
  <si>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</si>
  <si>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</si>
  <si>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</si>
  <si>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</si>
  <si>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</si>
  <si>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</si>
  <si>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</si>
  <si>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</si>
  <si>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</si>
  <si>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</si>
  <si>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</si>
  <si>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</si>
  <si>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</si>
  <si>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</si>
  <si>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</si>
  <si>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</si>
  <si>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</si>
  <si>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</si>
  <si>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</si>
  <si>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</si>
  <si>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</si>
  <si>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</si>
  <si>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</si>
  <si>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</si>
  <si>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</si>
  <si>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</si>
  <si>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</si>
  <si>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</si>
  <si>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</si>
  <si>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</si>
  <si>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</si>
  <si>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</si>
  <si>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</si>
  <si>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</si>
  <si>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</si>
  <si>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</si>
  <si>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</si>
  <si>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</si>
  <si>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</si>
  <si>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</si>
  <si>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</si>
  <si>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</si>
  <si>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</si>
  <si>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</si>
  <si>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</si>
  <si>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</si>
  <si>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</si>
  <si>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</si>
  <si>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</si>
  <si>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</si>
  <si>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</si>
  <si>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</si>
  <si>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</si>
  <si>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</si>
  <si>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</si>
  <si>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</si>
  <si>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</si>
  <si>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</si>
  <si>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</si>
  <si>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</si>
  <si>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</si>
  <si>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</si>
  <si>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</si>
  <si>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</si>
  <si>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</si>
  <si>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</si>
  <si>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</si>
  <si>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</si>
  <si>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</si>
  <si>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</si>
  <si>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</si>
  <si>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</si>
  <si>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</si>
  <si>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</si>
  <si>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</si>
  <si>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</si>
  <si>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</si>
  <si>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</si>
  <si>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</si>
  <si>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</si>
  <si>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</si>
  <si>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</si>
  <si>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</si>
  <si>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</si>
  <si>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</si>
  <si>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</si>
  <si>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</si>
  <si>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</si>
  <si>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</si>
  <si>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</si>
  <si>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</si>
  <si>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</si>
  <si>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</si>
  <si>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</si>
  <si>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</si>
  <si>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</si>
  <si>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</si>
  <si>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</si>
  <si>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</si>
  <si>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</si>
  <si>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</si>
  <si>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</si>
  <si>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</si>
  <si>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</si>
  <si>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</si>
  <si>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</si>
  <si>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</si>
  <si>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</si>
  <si>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</si>
  <si>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</si>
  <si>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</si>
  <si>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</si>
  <si>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</si>
  <si>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</si>
  <si>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</si>
  <si>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</si>
  <si>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</si>
  <si>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</si>
  <si>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</si>
  <si>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</si>
  <si>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</si>
  <si>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</si>
  <si>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</si>
  <si>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</si>
  <si>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</si>
  <si>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</si>
  <si>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</si>
  <si>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</si>
  <si>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</si>
  <si>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</si>
  <si>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</si>
  <si>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</si>
  <si>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</si>
  <si>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</si>
  <si>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</si>
  <si>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</si>
  <si>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</si>
  <si>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</si>
  <si>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</si>
  <si>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</si>
  <si>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</si>
  <si>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</si>
  <si>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</si>
  <si>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</si>
  <si>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</si>
  <si>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</si>
  <si>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</si>
  <si>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</si>
  <si>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</si>
  <si>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</si>
  <si>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</si>
  <si>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</si>
  <si>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</si>
  <si>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</si>
  <si>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</si>
  <si>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</si>
  <si>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</si>
  <si>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</si>
  <si>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</si>
  <si>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</si>
  <si>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</si>
  <si>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</si>
  <si>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</si>
  <si>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</si>
  <si>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</si>
  <si>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</si>
  <si>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</si>
  <si>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</si>
  <si>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</si>
  <si>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</si>
  <si>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</si>
  <si>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</si>
  <si>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</si>
  <si>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</si>
  <si>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</si>
  <si>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</si>
  <si>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</si>
  <si>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</si>
  <si>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</si>
  <si>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</si>
  <si>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</si>
  <si>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</si>
  <si>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</si>
  <si>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</si>
  <si>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</si>
  <si>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</si>
  <si>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</si>
  <si>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</si>
  <si>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</si>
  <si>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</si>
  <si>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</si>
  <si>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</si>
  <si>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</si>
  <si>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</si>
  <si>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</si>
  <si>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</si>
  <si>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</si>
  <si>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</si>
  <si>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</si>
  <si>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</si>
  <si>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</si>
  <si>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</si>
  <si>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</si>
  <si>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</si>
  <si>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</si>
  <si>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</si>
  <si>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</si>
  <si>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</si>
  <si>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</si>
  <si>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</si>
  <si>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</si>
  <si>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</si>
  <si>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</si>
  <si>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</si>
  <si>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</si>
  <si>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</si>
  <si>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</si>
  <si>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</si>
  <si>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</si>
  <si>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</si>
  <si>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</si>
  <si>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</si>
  <si>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</si>
  <si>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</si>
  <si>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</si>
  <si>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</si>
  <si>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</si>
  <si>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</si>
  <si>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</si>
  <si>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</si>
  <si>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</si>
  <si>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</si>
  <si>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</si>
  <si>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</si>
  <si>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</si>
  <si>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</si>
  <si>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</si>
  <si>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</si>
  <si>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</si>
  <si>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</si>
  <si>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</si>
  <si>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</si>
  <si>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</si>
  <si>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</si>
  <si>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</si>
  <si>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</si>
  <si>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</si>
  <si>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</si>
  <si>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</si>
  <si>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</si>
  <si>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</si>
  <si>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</si>
  <si>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</si>
  <si>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</si>
  <si>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</si>
  <si>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</si>
  <si>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</si>
  <si>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</si>
  <si>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</si>
  <si>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</si>
  <si>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</si>
  <si>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</si>
  <si>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</si>
  <si>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</si>
  <si>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</si>
  <si>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</si>
  <si>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</si>
  <si>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</si>
  <si>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</si>
  <si>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</si>
  <si>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</si>
  <si>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</si>
  <si>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</si>
  <si>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</si>
  <si>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</si>
  <si>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</si>
  <si>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</si>
  <si>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</si>
  <si>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</si>
  <si>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</si>
  <si>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</si>
  <si>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</si>
  <si>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</si>
  <si>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</si>
  <si>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</si>
  <si>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</si>
  <si>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</si>
  <si>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</si>
  <si>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</si>
  <si>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</si>
  <si>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</si>
  <si>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</si>
  <si>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</si>
  <si>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</si>
  <si>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</si>
  <si>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</si>
  <si>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</si>
  <si>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</si>
  <si>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</si>
  <si>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</si>
  <si>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</si>
  <si>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</si>
  <si>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</si>
  <si>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</si>
  <si>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</si>
  <si>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</si>
  <si>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</si>
  <si>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</si>
  <si>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</si>
  <si>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</si>
  <si>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</si>
  <si>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</si>
  <si>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</si>
  <si>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</si>
  <si>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</si>
  <si>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</si>
  <si>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</si>
  <si>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</si>
  <si>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</si>
  <si>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</si>
  <si>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</si>
  <si>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</si>
  <si>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</si>
  <si>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</si>
  <si>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</si>
  <si>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</si>
  <si>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</si>
  <si>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</si>
  <si>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</si>
  <si>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</si>
  <si>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</si>
  <si>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</si>
  <si>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</si>
  <si>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</si>
  <si>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</si>
  <si>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</si>
  <si>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</si>
  <si>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</si>
  <si>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</si>
  <si>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</si>
  <si>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</si>
  <si>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</si>
  <si>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</si>
  <si>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</si>
  <si>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</si>
  <si>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</si>
  <si>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</si>
  <si>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</si>
  <si>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</si>
  <si>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</si>
  <si>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</si>
  <si>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</si>
  <si>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</si>
  <si>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</si>
  <si>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</si>
  <si>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</si>
  <si>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</si>
  <si>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</si>
  <si>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</si>
  <si>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</si>
  <si>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</si>
  <si>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</si>
  <si>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</si>
  <si>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</si>
  <si>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</si>
  <si>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</si>
  <si>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</si>
  <si>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</si>
  <si>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</si>
  <si>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</si>
  <si>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</si>
  <si>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</si>
  <si>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</si>
  <si>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</si>
  <si>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</si>
  <si>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</si>
  <si>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</si>
  <si>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</si>
  <si>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</si>
  <si>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</si>
  <si>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</si>
  <si>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</si>
  <si>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</si>
  <si>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</si>
  <si>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</si>
  <si>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</si>
  <si>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</si>
  <si>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</si>
  <si>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</si>
  <si>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</si>
  <si>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</si>
  <si>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</si>
  <si>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</si>
  <si>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</si>
  <si>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</si>
  <si>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</si>
  <si>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</si>
  <si>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</si>
  <si>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</si>
  <si>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</si>
  <si>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</si>
  <si>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</si>
  <si>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</si>
  <si>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</si>
  <si>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</si>
  <si>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</si>
  <si>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</si>
  <si>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</si>
  <si>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</si>
  <si>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</si>
  <si>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</si>
  <si>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</si>
  <si>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</si>
  <si>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</si>
  <si>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</si>
  <si>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</si>
  <si>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</si>
  <si>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</si>
  <si>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</si>
  <si>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</si>
  <si>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</si>
  <si>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</si>
  <si>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</si>
  <si>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</si>
  <si>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</si>
  <si>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</si>
  <si>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</si>
  <si>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</si>
  <si>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</si>
  <si>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</si>
  <si>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</si>
  <si>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</si>
  <si>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</si>
  <si>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</si>
  <si>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</si>
  <si>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</si>
  <si>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</si>
  <si>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</si>
  <si>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</si>
  <si>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</si>
  <si>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</si>
  <si>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</si>
  <si>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</si>
  <si>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</si>
  <si>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</si>
  <si>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</si>
  <si>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</si>
  <si>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</si>
  <si>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</si>
  <si>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</si>
  <si>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</si>
  <si>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</si>
  <si>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</si>
  <si>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</si>
  <si>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</si>
  <si>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</si>
  <si>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</si>
  <si>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</si>
  <si>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</si>
  <si>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</si>
  <si>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</si>
  <si>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</si>
  <si>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</si>
  <si>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</si>
  <si>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</si>
  <si>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</si>
  <si>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</si>
  <si>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</si>
  <si>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</si>
  <si>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</si>
  <si>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</si>
  <si>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</si>
  <si>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</si>
  <si>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</si>
  <si>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</si>
  <si>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</si>
  <si>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</si>
  <si>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</si>
  <si>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</si>
  <si>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</si>
  <si>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</si>
  <si>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</si>
  <si>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</si>
  <si>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</si>
  <si>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</si>
  <si>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</si>
  <si>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</si>
  <si>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</si>
  <si>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</si>
  <si>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</si>
  <si>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</si>
  <si>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</si>
  <si>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</si>
  <si>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</si>
  <si>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</si>
  <si>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</si>
  <si>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</si>
  <si>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</si>
  <si>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</si>
  <si>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</si>
  <si>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</si>
  <si>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</si>
  <si>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</si>
  <si>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</si>
  <si>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</si>
  <si>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</si>
  <si>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</si>
  <si>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</si>
  <si>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</si>
  <si>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</si>
  <si>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</si>
  <si>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</si>
  <si>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</si>
  <si>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</si>
  <si>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</si>
  <si>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</si>
  <si>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</si>
  <si>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</si>
  <si>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</si>
  <si>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</si>
  <si>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</si>
  <si>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</si>
  <si>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</si>
  <si>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</si>
  <si>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</si>
  <si>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</si>
  <si>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</si>
  <si>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</si>
  <si>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</si>
  <si>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</si>
  <si>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</si>
  <si>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</si>
  <si>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</si>
  <si>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</si>
  <si>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</si>
  <si>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</si>
  <si>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</si>
  <si>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</si>
  <si>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</si>
  <si>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</si>
  <si>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</si>
  <si>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</si>
  <si>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</si>
  <si>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</si>
  <si>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</si>
  <si>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</si>
  <si>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</si>
  <si>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</si>
  <si>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</si>
  <si>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</si>
  <si>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</si>
  <si>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</si>
  <si>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</si>
  <si>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</si>
  <si>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</si>
  <si>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</si>
  <si>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</si>
  <si>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</si>
  <si>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</si>
  <si>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</si>
  <si>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</si>
  <si>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</si>
  <si>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</si>
  <si>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</si>
  <si>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</si>
  <si>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</si>
  <si>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</si>
  <si>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</si>
  <si>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</si>
  <si>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</si>
  <si>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</si>
  <si>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</si>
  <si>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</si>
  <si>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</si>
  <si>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</si>
  <si>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</si>
  <si>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</si>
  <si>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</si>
  <si>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</si>
  <si>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</si>
  <si>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</si>
  <si>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</si>
  <si>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</si>
  <si>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</si>
  <si>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</si>
  <si>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</si>
  <si>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</si>
  <si>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</si>
  <si>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</si>
  <si>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</si>
  <si>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</si>
  <si>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</si>
  <si>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</si>
  <si>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</si>
  <si>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</si>
  <si>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</si>
  <si>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</si>
  <si>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</si>
  <si>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</si>
  <si>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</si>
  <si>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</si>
  <si>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</si>
  <si>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</si>
  <si>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</si>
  <si>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</si>
  <si>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</si>
  <si>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</si>
  <si>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</si>
  <si>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</si>
  <si>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</si>
  <si>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</si>
  <si>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</si>
  <si>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</si>
  <si>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</si>
  <si>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</si>
  <si>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</si>
  <si>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</si>
  <si>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</si>
  <si>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</si>
  <si>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</si>
  <si>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</si>
  <si>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</si>
  <si>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</si>
  <si>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</si>
  <si>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</si>
  <si>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</si>
  <si>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</si>
  <si>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</si>
  <si>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</si>
  <si>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</si>
  <si>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</si>
  <si>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</si>
  <si>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</si>
  <si>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</si>
  <si>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</si>
  <si>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</si>
  <si>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</si>
  <si>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</si>
  <si>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</si>
  <si>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</si>
  <si>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</si>
  <si>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</si>
  <si>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</si>
  <si>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</si>
  <si>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</si>
  <si>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</si>
  <si>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</si>
  <si>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</si>
  <si>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</si>
  <si>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</si>
  <si>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</si>
  <si>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</si>
  <si>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</si>
  <si>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</si>
  <si>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</si>
  <si>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</si>
  <si>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</si>
  <si>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</si>
  <si>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</si>
  <si>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</si>
  <si>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</si>
  <si>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</si>
  <si>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</si>
  <si>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</si>
  <si>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</si>
  <si>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</si>
  <si>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</si>
  <si>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</si>
  <si>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</si>
  <si>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</si>
  <si>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</si>
  <si>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</si>
  <si>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</si>
  <si>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</si>
  <si>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</si>
  <si>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</si>
  <si>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</si>
  <si>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</si>
  <si>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</si>
  <si>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</si>
  <si>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</si>
  <si>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</si>
  <si>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</si>
  <si>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</si>
  <si>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</si>
  <si>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</si>
  <si>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</si>
  <si>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</si>
  <si>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</si>
  <si>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</si>
  <si>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</si>
  <si>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</si>
  <si>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</si>
  <si>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</si>
  <si>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</si>
  <si>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</si>
  <si>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</si>
  <si>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</si>
  <si>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</si>
  <si>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</si>
  <si>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</si>
  <si>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</si>
  <si>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</si>
  <si>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</si>
  <si>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</si>
  <si>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</si>
  <si>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</si>
  <si>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</si>
  <si>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</si>
  <si>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</si>
  <si>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</si>
  <si>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</si>
  <si>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</si>
  <si>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</si>
  <si>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</si>
  <si>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</si>
  <si>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</si>
  <si>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</si>
  <si>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</si>
  <si>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</si>
  <si>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</si>
  <si>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</si>
  <si>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</si>
  <si>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</si>
  <si>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</si>
  <si>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</si>
  <si>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</si>
  <si>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</si>
  <si>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</si>
  <si>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</si>
  <si>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</si>
  <si>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</si>
  <si>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</si>
  <si>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</si>
  <si>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</si>
  <si>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</si>
  <si>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</si>
  <si>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</si>
  <si>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</si>
  <si>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</si>
  <si>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</si>
  <si>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</si>
  <si>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</si>
  <si>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</si>
  <si>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</si>
  <si>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</si>
  <si>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</si>
  <si>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</si>
  <si>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</si>
  <si>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</si>
  <si>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</si>
  <si>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</si>
  <si>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</si>
  <si>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</si>
  <si>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</si>
  <si>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</si>
  <si>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</si>
  <si>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</si>
  <si>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</si>
  <si>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</si>
  <si>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</si>
  <si>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</si>
  <si>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</si>
  <si>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</si>
  <si>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</si>
  <si>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</si>
  <si>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</si>
  <si>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</si>
  <si>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</si>
  <si>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</si>
  <si>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</si>
  <si>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</si>
  <si>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</si>
  <si>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</si>
  <si>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</si>
  <si>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</si>
  <si>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</si>
  <si>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</si>
  <si>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</si>
  <si>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</si>
  <si>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</si>
  <si>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</si>
  <si>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</si>
  <si>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</si>
  <si>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</si>
  <si>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</si>
  <si>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</si>
  <si>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</si>
  <si>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</si>
  <si>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</si>
  <si>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</si>
  <si>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</si>
  <si>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</si>
  <si>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</si>
  <si>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</si>
  <si>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</si>
  <si>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</si>
  <si>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</si>
  <si>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</si>
  <si>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</si>
  <si>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</si>
  <si>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</si>
  <si>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</si>
  <si>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</si>
  <si>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</si>
  <si>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</si>
  <si>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</si>
  <si>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</si>
  <si>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</si>
  <si>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</si>
  <si>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</si>
  <si>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</si>
  <si>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</si>
  <si>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</si>
  <si>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</si>
  <si>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</si>
  <si>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</si>
  <si>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</si>
  <si>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</si>
  <si>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</si>
  <si>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</si>
  <si>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</si>
  <si>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</si>
  <si>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</si>
  <si>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</si>
  <si>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</si>
  <si>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</si>
  <si>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</si>
  <si>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</si>
  <si>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</si>
  <si>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</si>
  <si>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</si>
  <si>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</si>
  <si>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</si>
  <si>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</si>
  <si>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</si>
  <si>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</si>
  <si>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</si>
  <si>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</si>
  <si>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</si>
  <si>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</si>
  <si>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</si>
  <si>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</si>
  <si>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</si>
  <si>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</si>
  <si>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</si>
  <si>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</si>
  <si>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</si>
  <si>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</si>
  <si>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</si>
  <si>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</si>
  <si>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</si>
  <si>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</si>
  <si>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</si>
  <si>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</si>
  <si>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</si>
  <si>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</si>
  <si>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</si>
  <si>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</si>
  <si>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</si>
  <si>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</si>
  <si>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</si>
  <si>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</si>
  <si>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</si>
  <si>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</si>
  <si>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</si>
  <si>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</si>
  <si>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</si>
  <si>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</si>
  <si>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</si>
  <si>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</si>
  <si>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</si>
  <si>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</si>
  <si>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</si>
  <si>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</si>
  <si>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</si>
  <si>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</si>
  <si>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</si>
  <si>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</si>
  <si>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</si>
  <si>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</si>
  <si>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</si>
  <si>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</si>
  <si>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</si>
  <si>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</si>
  <si>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</si>
  <si>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</si>
  <si>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</si>
  <si>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</si>
  <si>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</si>
  <si>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</si>
  <si>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</si>
  <si>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</si>
  <si>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</si>
  <si>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</si>
  <si>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</si>
  <si>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</si>
  <si>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</si>
  <si>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</si>
  <si>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</si>
  <si>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</si>
  <si>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</si>
  <si>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</si>
  <si>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</si>
  <si>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</si>
  <si>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</si>
  <si>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</si>
  <si>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</si>
  <si>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</si>
  <si>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</si>
  <si>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</si>
  <si>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</si>
  <si>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</si>
  <si>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</si>
  <si>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</si>
  <si>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</si>
  <si>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</si>
  <si>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</si>
  <si>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</si>
  <si>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</si>
  <si>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</si>
  <si>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</si>
  <si>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</si>
  <si>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</si>
  <si>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</si>
  <si>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</si>
  <si>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</si>
  <si>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</si>
  <si>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</si>
  <si>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</si>
  <si>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</si>
  <si>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</si>
  <si>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</si>
  <si>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</si>
  <si>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</si>
  <si>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</si>
  <si>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</si>
  <si>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</si>
  <si>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</si>
  <si>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</si>
  <si>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</si>
  <si>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</si>
  <si>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</si>
  <si>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</si>
  <si>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</si>
  <si>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</si>
  <si>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</si>
  <si>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</si>
  <si>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</si>
  <si>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</si>
  <si>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</si>
  <si>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</si>
  <si>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</si>
  <si>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</si>
  <si>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</si>
  <si>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</si>
  <si>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</si>
  <si>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</si>
  <si>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</si>
  <si>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</si>
  <si>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</si>
  <si>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</si>
  <si>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</si>
  <si>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</si>
  <si>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</si>
  <si>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</si>
  <si>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</si>
  <si>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</si>
  <si>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</si>
  <si>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</si>
  <si>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</si>
  <si>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</si>
  <si>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</si>
  <si>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</si>
  <si>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</si>
  <si>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</si>
  <si>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</si>
  <si>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</si>
  <si>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</si>
  <si>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</si>
  <si>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</si>
  <si>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</si>
  <si>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</si>
  <si>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</si>
  <si>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</si>
  <si>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</si>
  <si>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</si>
  <si>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</si>
  <si>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</si>
  <si>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</si>
  <si>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</si>
  <si>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</si>
  <si>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</si>
  <si>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</si>
  <si>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</si>
  <si>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</si>
  <si>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</si>
  <si>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</si>
  <si>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</si>
  <si>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</si>
  <si>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</si>
  <si>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</si>
  <si>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</si>
  <si>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</si>
  <si>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</si>
  <si>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</si>
  <si>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</si>
  <si>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</si>
  <si>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</si>
  <si>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</si>
  <si>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</si>
  <si>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</si>
  <si>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</si>
  <si>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</si>
  <si>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</si>
  <si>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</si>
  <si>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</si>
  <si>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</si>
  <si>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</si>
  <si>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</si>
  <si>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</si>
  <si>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</si>
  <si>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</si>
  <si>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</si>
  <si>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</si>
  <si>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</si>
  <si>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</si>
  <si>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</si>
  <si>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</si>
  <si>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</si>
  <si>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</si>
  <si>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</si>
  <si>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</si>
  <si>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</si>
  <si>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</si>
  <si>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</si>
  <si>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</si>
  <si>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</si>
  <si>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</si>
  <si>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</si>
  <si>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</si>
  <si>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</si>
  <si>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</si>
  <si>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</si>
  <si>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</si>
  <si>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</si>
  <si>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</si>
  <si>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</si>
  <si>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</si>
  <si>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</si>
  <si>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</si>
  <si>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</si>
  <si>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</si>
  <si>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</si>
  <si>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</si>
  <si>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</si>
  <si>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</si>
  <si>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</si>
  <si>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</si>
  <si>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</si>
  <si>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</si>
  <si>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</si>
  <si>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</si>
  <si>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</si>
  <si>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</si>
  <si>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</si>
  <si>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</si>
  <si>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</si>
  <si>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</si>
  <si>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</si>
  <si>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</si>
  <si>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</si>
  <si>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</si>
  <si>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</si>
  <si>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</si>
  <si>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</si>
  <si>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</si>
  <si>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</si>
  <si>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</si>
  <si>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</si>
  <si>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</si>
  <si>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</si>
  <si>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</si>
  <si>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</si>
  <si>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</si>
  <si>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</si>
  <si>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</si>
  <si>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</si>
  <si>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</si>
  <si>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</si>
  <si>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</si>
  <si>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</si>
  <si>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</si>
  <si>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</si>
  <si>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</si>
  <si>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</si>
  <si>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</si>
  <si>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</si>
  <si>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</si>
  <si>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</si>
  <si>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</si>
  <si>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</si>
  <si>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</si>
  <si>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</si>
  <si>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</si>
  <si>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</si>
  <si>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</si>
  <si>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</si>
  <si>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</si>
  <si>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</si>
  <si>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</si>
  <si>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</si>
  <si>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</si>
  <si>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</si>
  <si>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</si>
  <si>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</si>
  <si>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</si>
  <si>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</si>
  <si>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</si>
  <si>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</si>
  <si>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</si>
  <si>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</si>
  <si>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</si>
  <si>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</si>
  <si>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</si>
  <si>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</si>
  <si>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</si>
  <si>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</si>
  <si>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</si>
  <si>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</si>
  <si>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</si>
  <si>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</si>
  <si>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</si>
  <si>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</si>
  <si>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</si>
  <si>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</si>
  <si>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</si>
  <si>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</si>
  <si>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</si>
  <si>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</si>
  <si>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</si>
  <si>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</si>
  <si>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</si>
  <si>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</si>
  <si>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</si>
  <si>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</si>
  <si>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</si>
  <si>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</si>
  <si>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</si>
  <si>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</si>
  <si>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</si>
  <si>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</si>
  <si>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</si>
  <si>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</si>
  <si>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</si>
  <si>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</si>
  <si>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</si>
  <si>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</si>
  <si>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</si>
  <si>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</si>
  <si>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</si>
  <si>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</si>
  <si>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</si>
  <si>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</si>
  <si>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</si>
  <si>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</si>
  <si>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</si>
  <si>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</si>
  <si>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</si>
  <si>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</si>
  <si>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</si>
  <si>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</si>
  <si>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</si>
  <si>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</si>
  <si>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</si>
  <si>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</si>
  <si>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</si>
  <si>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</si>
  <si>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</si>
  <si>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</si>
  <si>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</si>
  <si>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</si>
  <si>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</si>
  <si>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</si>
  <si>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</si>
  <si>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</si>
  <si>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</si>
  <si>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</si>
  <si>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</si>
  <si>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</si>
  <si>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</si>
  <si>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</si>
  <si>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</si>
  <si>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</si>
  <si>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</si>
  <si>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</si>
  <si>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</si>
  <si>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</si>
  <si>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</si>
  <si>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</si>
  <si>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</si>
  <si>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</si>
  <si>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</si>
  <si>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</si>
  <si>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</si>
  <si>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</si>
  <si>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</si>
  <si>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</si>
  <si>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</si>
  <si>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</si>
  <si>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</si>
  <si>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</si>
  <si>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</si>
  <si>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</si>
  <si>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</si>
  <si>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</si>
  <si>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</si>
  <si>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</si>
  <si>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</si>
  <si>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</si>
  <si>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</si>
  <si>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</si>
  <si>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</si>
  <si>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</si>
  <si>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</si>
  <si>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</si>
  <si>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</si>
  <si>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</si>
  <si>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</si>
  <si>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</si>
  <si>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</si>
  <si>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</si>
  <si>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</si>
  <si>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</si>
  <si>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</si>
  <si>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</si>
  <si>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</si>
  <si>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</si>
  <si>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</si>
  <si>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</si>
  <si>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</si>
  <si>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</si>
  <si>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</si>
  <si>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</si>
  <si>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</si>
  <si>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</si>
  <si>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</si>
  <si>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</si>
  <si>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</si>
  <si>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</si>
  <si>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</si>
  <si>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</si>
  <si>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</si>
  <si>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</si>
  <si>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</si>
  <si>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</si>
  <si>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</si>
  <si>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</si>
  <si>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</si>
  <si>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</si>
  <si>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</si>
  <si>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</si>
  <si>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</si>
  <si>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</si>
  <si>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</si>
  <si>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</si>
  <si>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</si>
  <si>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</si>
  <si>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</si>
  <si>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</si>
  <si>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</si>
  <si>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</si>
  <si>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</si>
  <si>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</si>
  <si>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</si>
  <si>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</si>
  <si>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</si>
  <si>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</si>
  <si>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</si>
  <si>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</si>
  <si>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</si>
  <si>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</si>
  <si>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</si>
  <si>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</si>
  <si>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</si>
  <si>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</si>
  <si>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</si>
  <si>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</si>
  <si>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</si>
  <si>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</si>
  <si>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</si>
  <si>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</si>
  <si>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</si>
  <si>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</si>
  <si>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</si>
  <si>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</si>
  <si>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</si>
  <si>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</si>
  <si>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</si>
  <si>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</si>
  <si>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</si>
  <si>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</si>
  <si>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</si>
  <si>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</si>
  <si>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</si>
  <si>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</si>
  <si>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</si>
  <si>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</si>
  <si>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</si>
  <si>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</si>
  <si>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</si>
  <si>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</si>
  <si>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</si>
  <si>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</si>
  <si>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</si>
  <si>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</si>
  <si>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</si>
  <si>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</si>
  <si>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</si>
  <si>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</si>
  <si>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</si>
  <si>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</si>
  <si>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</si>
  <si>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</si>
  <si>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</si>
  <si>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</si>
  <si>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</si>
  <si>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</si>
  <si>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</si>
  <si>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</si>
  <si>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</si>
  <si>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kanoistika - bežné transfery</t>
  </si>
  <si>
    <t>D/2025056</t>
  </si>
  <si>
    <t>15% mládež</t>
  </si>
  <si>
    <t>Klub vodného slalomu Karlova Ves</t>
  </si>
  <si>
    <t>D/2025110</t>
  </si>
  <si>
    <t>Mládež 15%</t>
  </si>
  <si>
    <t>D/2025178</t>
  </si>
  <si>
    <t>15%, Preprava BA-DK-BA</t>
  </si>
  <si>
    <t>ESKIMO eu s.r.o.</t>
  </si>
  <si>
    <t>D/2025224</t>
  </si>
  <si>
    <t>15% KVS KV Doprava BA ZA BA</t>
  </si>
  <si>
    <t>D/2025259</t>
  </si>
  <si>
    <t>15% mládež KVS KV doprava, preteky</t>
  </si>
  <si>
    <t>D/2025668</t>
  </si>
  <si>
    <t>Mládež 15 % prenájom časti nehnuteľnosti</t>
  </si>
  <si>
    <t>Klub dunajských vodákov Slávia UK Bratislava</t>
  </si>
  <si>
    <t>D/2025152</t>
  </si>
  <si>
    <t>15% mládež DV?</t>
  </si>
  <si>
    <t>Kanoe Tatra Klub Lipt. Mikuláš</t>
  </si>
  <si>
    <t>D/2025157</t>
  </si>
  <si>
    <t>D/2025179</t>
  </si>
  <si>
    <t>D/2025248</t>
  </si>
  <si>
    <t>A/92025002</t>
  </si>
  <si>
    <t>VT Čína Stanko SVŠ17.2.-11.3.2025 stravné</t>
  </si>
  <si>
    <t>Vladimír Chrapčiak</t>
  </si>
  <si>
    <t>VT Čína Stanko SVŠ17.2.-11.3.2025 ubytovanie</t>
  </si>
  <si>
    <t>VT Čína Stanko SVŠ17.2.-11.3.2025 požičanie auta a preprava</t>
  </si>
  <si>
    <t>A/92025010</t>
  </si>
  <si>
    <t>VT PAV Reprezentácia 14.3.-31.3.2025 PHM</t>
  </si>
  <si>
    <t>VT PAV Reprezentácia 14.3.-31.3.2025 ubytovanie</t>
  </si>
  <si>
    <t>VT PAV Reprezentácia 14.3.-31.3.2025 obed vyňatý zo stravnéh</t>
  </si>
  <si>
    <t>VT PAV Reprezentácia 14.3.-31.3.2025 regenerácia, odťahová s</t>
  </si>
  <si>
    <t>A/92025017</t>
  </si>
  <si>
    <t>VT Praha Danišová stravné SVŠ Hana 21.2.-27.2.2025 stravné</t>
  </si>
  <si>
    <t>Kristína Nevařilová</t>
  </si>
  <si>
    <t>A/92025021</t>
  </si>
  <si>
    <t>VT LM Danišová SVŠ 21.3.-23.3.2025 ubyt.stravné</t>
  </si>
  <si>
    <t>A/92025022</t>
  </si>
  <si>
    <t>VT Krakov SVŠ Štaffen David 28.2.-2.3.2025 ubyt.pren.športov</t>
  </si>
  <si>
    <t>Radoslav Štaffen</t>
  </si>
  <si>
    <t>A/92025023</t>
  </si>
  <si>
    <t>VT Štrbské Pleso 15.2.25 parkovné</t>
  </si>
  <si>
    <t>VT Štrbské Pleso 15.2.25 stravné, cest.</t>
  </si>
  <si>
    <t>A/92025024</t>
  </si>
  <si>
    <t>VT Čunovo SVŠ Staffen David 7.-9.3.25, ubytovanie, stravné,</t>
  </si>
  <si>
    <t>A/92025035</t>
  </si>
  <si>
    <t>VT Praha Danišová stravné SVŠ 21.2.-27.2.2025 stravné, ubyt.</t>
  </si>
  <si>
    <t>VT Praha Danišová stravné SVŠ 21.2.-27.2.2025 štartovné, pre</t>
  </si>
  <si>
    <t>A/92025045</t>
  </si>
  <si>
    <t>VP + NP LM SVŠ Danišová 28.4.-4.5.25, ubytovanie, strava</t>
  </si>
  <si>
    <t>A/92025052</t>
  </si>
  <si>
    <t>A/92025055</t>
  </si>
  <si>
    <t>VT FOIX II repre Mládeže RDM 22.5.-31.5.2025 tankovanie</t>
  </si>
  <si>
    <t>VT FOIX II repre Mládeže RDM 22.5.-31.5.2025 diaľnice, regen</t>
  </si>
  <si>
    <t>VT FOIX II repre Mládeže RDM 22.5.-31.5.2025 raňajky, večere</t>
  </si>
  <si>
    <t>VT FOIX II repre Mládeže RDM 22.5.-31.5.2025 miestna daň</t>
  </si>
  <si>
    <t>A/92025067</t>
  </si>
  <si>
    <t>Služobná cesta PHM</t>
  </si>
  <si>
    <t>Služobná cesta zapožičanie motorového vozidla</t>
  </si>
  <si>
    <t>A/92025072</t>
  </si>
  <si>
    <t>MLS Lipt. Mikuláš SVŠ Danišová 12.5.-16.5.2025 ubytovanie</t>
  </si>
  <si>
    <t>A/92025073</t>
  </si>
  <si>
    <t>ECA CUP SOLKAN SVŠ Danišová 4.6.-9.6.2025 štart. prenájom ka</t>
  </si>
  <si>
    <t>ECA CUP SOLKAN SVŠ Danišová 4.6.-9.6.2025 stravné, ubyt.</t>
  </si>
  <si>
    <t>A/92025086</t>
  </si>
  <si>
    <t>VT FOIX doprava</t>
  </si>
  <si>
    <t>A/92025120</t>
  </si>
  <si>
    <t>MSJ U23 FOIX repre PHM</t>
  </si>
  <si>
    <t>A/92025191</t>
  </si>
  <si>
    <t xml:space="preserve">PHM </t>
  </si>
  <si>
    <t>Miroslav Damborský</t>
  </si>
  <si>
    <t>D/2025023</t>
  </si>
  <si>
    <t>Špricková bunda športový materiál, Filip Stanko</t>
  </si>
  <si>
    <t>HIKO SPORT s.r.o.</t>
  </si>
  <si>
    <t>Nadobudnutie tovaru - EÚ - DPH</t>
  </si>
  <si>
    <t>D/2025027</t>
  </si>
  <si>
    <t>Prenájom vody VT Pau</t>
  </si>
  <si>
    <t>951?059?641</t>
  </si>
  <si>
    <t>SAS Parc Aquasports</t>
  </si>
  <si>
    <t>D/2025043</t>
  </si>
  <si>
    <t>VT PAU ubytovanie repre</t>
  </si>
  <si>
    <t>755?501?590?</t>
  </si>
  <si>
    <t>BANQUE POPULAIRE PAU LATAPIE</t>
  </si>
  <si>
    <t>D/2025063</t>
  </si>
  <si>
    <t>Lod K1 SVŠ Stanko</t>
  </si>
  <si>
    <t>Peter Nagy - PROFLEX, Lenka Nagyová - právny nástupca</t>
  </si>
  <si>
    <t>D/2025065</t>
  </si>
  <si>
    <t>Športový materiál SVŠ Štaffen</t>
  </si>
  <si>
    <t>D/2025107</t>
  </si>
  <si>
    <t>VT AL AIN Záhorská Ref. SUŠ</t>
  </si>
  <si>
    <t>D/2025113</t>
  </si>
  <si>
    <t>VT Čína stravné SUŠ Stanko</t>
  </si>
  <si>
    <t>D/2025115</t>
  </si>
  <si>
    <t>Športový materiál Adam Rašek SUŠ</t>
  </si>
  <si>
    <t>D/2025123</t>
  </si>
  <si>
    <t>MSJ Foix - ubytovanie 1.-13.7.2025</t>
  </si>
  <si>
    <t>843?362?534</t>
  </si>
  <si>
    <t>CAP Occitanie</t>
  </si>
  <si>
    <t>D/2025177</t>
  </si>
  <si>
    <t>VT Al Ain Prenájom vody SVŠ Riegel</t>
  </si>
  <si>
    <t>Pro.FIT s.r.o.</t>
  </si>
  <si>
    <t>D/2025191</t>
  </si>
  <si>
    <t>Trénerská činnosť</t>
  </si>
  <si>
    <t>D/2025200</t>
  </si>
  <si>
    <t>VT FOIX II. Stravné</t>
  </si>
  <si>
    <t>D/2025249</t>
  </si>
  <si>
    <t>MSJ a 23 Foix akreditácia</t>
  </si>
  <si>
    <t>Championnat du monde canoë kayak slalom junior &amp; U23</t>
  </si>
  <si>
    <t>D/2025258</t>
  </si>
  <si>
    <t>VT Foix, trénerské služby, stravné</t>
  </si>
  <si>
    <t>PKDV/2025022-1</t>
  </si>
  <si>
    <t>Teplovzdušný ohrievač</t>
  </si>
  <si>
    <t>Aldi</t>
  </si>
  <si>
    <t>PKDV/2025022-2</t>
  </si>
  <si>
    <t>PKDV/2025029</t>
  </si>
  <si>
    <t>VT FOIX II ubytovanie</t>
  </si>
  <si>
    <t>FR9584033404</t>
  </si>
  <si>
    <t>Brit Hotel</t>
  </si>
  <si>
    <t>PKDV/2025044</t>
  </si>
  <si>
    <t>VT Foix II. Letenky</t>
  </si>
  <si>
    <t>Robert Orokocký</t>
  </si>
  <si>
    <t>VN/2025021-1</t>
  </si>
  <si>
    <t>Preventívna prehliadka a diagnostika</t>
  </si>
  <si>
    <t>Sportiva Medical, s.r.o.</t>
  </si>
  <si>
    <t>VN/2025021-2</t>
  </si>
  <si>
    <t>Vodný slalom batéria SVŠ Štefan Dávid</t>
  </si>
  <si>
    <t>Národné športové centrum</t>
  </si>
  <si>
    <t>VN/2025022-1</t>
  </si>
  <si>
    <t>Športový materiál SVŠ Staffen David</t>
  </si>
  <si>
    <t>Sportsdirect.com Slovakia s. r. o.</t>
  </si>
  <si>
    <t>VN/2025022-2</t>
  </si>
  <si>
    <t>Decathlon SK s. r. o.</t>
  </si>
  <si>
    <t>VN/2025023</t>
  </si>
  <si>
    <t>Doplnky výživyl SVŠ Staffen David</t>
  </si>
  <si>
    <t>GymBeam s.r.o.</t>
  </si>
  <si>
    <t>VN/2025024-1</t>
  </si>
  <si>
    <t>Prenájom priestorov SVŠ Staffen David</t>
  </si>
  <si>
    <t>Správa športových zariadení mesta Žilina, s.r.o.</t>
  </si>
  <si>
    <t>VN/2025024-2</t>
  </si>
  <si>
    <t>Permanentka</t>
  </si>
  <si>
    <t>MG INVESTOR, s. r. o.</t>
  </si>
  <si>
    <t>VN/2025024-3</t>
  </si>
  <si>
    <t>Anatomic, s.r.o.</t>
  </si>
  <si>
    <t>VN/2025024-4</t>
  </si>
  <si>
    <t>Welness</t>
  </si>
  <si>
    <t>SOREA, spol. s r.o.</t>
  </si>
  <si>
    <t>VN/2025088</t>
  </si>
  <si>
    <t>Plaváreň SVŠ Staffen - dobitie kreditu</t>
  </si>
  <si>
    <t>D/2025287</t>
  </si>
  <si>
    <t>MPA Roudnice nad Labem 7.-11.7.2025 strava</t>
  </si>
  <si>
    <t>F.A. Pod Lipou s.r.o.</t>
  </si>
  <si>
    <t>VN/2025012</t>
  </si>
  <si>
    <t>Dopravný priestupok</t>
  </si>
  <si>
    <t>Boris Gajdoš</t>
  </si>
  <si>
    <t>VN/2025062</t>
  </si>
  <si>
    <t>Konferencia vzdelanie</t>
  </si>
  <si>
    <t>Slovenská asociácia športovej psychológie</t>
  </si>
  <si>
    <t>VN/2025066</t>
  </si>
  <si>
    <t>Vzdelávanie</t>
  </si>
  <si>
    <t>VN/2025067</t>
  </si>
  <si>
    <t>VN/2025068</t>
  </si>
  <si>
    <t>VN/2025074</t>
  </si>
  <si>
    <t>VN/2025082</t>
  </si>
  <si>
    <t>Konferencia vzdelávanie</t>
  </si>
  <si>
    <t>VN/2025083</t>
  </si>
  <si>
    <t>VN/2025085</t>
  </si>
  <si>
    <t>VN/2025087</t>
  </si>
  <si>
    <t>A/92025231</t>
  </si>
  <si>
    <t>MSR Slovensko cestovné Sedláček Vesel</t>
  </si>
  <si>
    <t>D/2025089</t>
  </si>
  <si>
    <t>Podujatie 1. a 2. SLP a NP</t>
  </si>
  <si>
    <t>D/2025096</t>
  </si>
  <si>
    <t>Podujatie</t>
  </si>
  <si>
    <t>Športový klub polície - vodné športy Dolný Kubín</t>
  </si>
  <si>
    <t>D/2025102</t>
  </si>
  <si>
    <t>Podujatie 1-2 NP</t>
  </si>
  <si>
    <t>Športový klub polície Bratislava</t>
  </si>
  <si>
    <t>D/2025108</t>
  </si>
  <si>
    <t>Podujatie č.3 refakt.</t>
  </si>
  <si>
    <t>Zúčtovanie zálohy</t>
  </si>
  <si>
    <t>D/2025109</t>
  </si>
  <si>
    <t>Z2025002</t>
  </si>
  <si>
    <t>Podujatie č.8</t>
  </si>
  <si>
    <t>D/2025122</t>
  </si>
  <si>
    <t>Podujatie č.6</t>
  </si>
  <si>
    <t>D/2025138</t>
  </si>
  <si>
    <t>Podujatie č. 8</t>
  </si>
  <si>
    <t>D/2025201</t>
  </si>
  <si>
    <t>Z2025003</t>
  </si>
  <si>
    <t>Podujatie č.13</t>
  </si>
  <si>
    <t>D/2025215</t>
  </si>
  <si>
    <t>Podujatie Memorial P. Nagya</t>
  </si>
  <si>
    <t>D/2025250</t>
  </si>
  <si>
    <t>Podujatie č.4</t>
  </si>
  <si>
    <t>Telovýchovná jednota Slávia Technická univerzita Zvolen</t>
  </si>
  <si>
    <t>D/2025251</t>
  </si>
  <si>
    <t>D/2025253</t>
  </si>
  <si>
    <t>TV grafika, vysielanie preteky Zvolen DV???</t>
  </si>
  <si>
    <t>Stiming s.r.o.</t>
  </si>
  <si>
    <t>D/2025255</t>
  </si>
  <si>
    <t>Podujatie č.11</t>
  </si>
  <si>
    <t xml:space="preserve">Telovýchovná jednota Slávia Univerzity veterinárskeho lekárstva a farmácie </t>
  </si>
  <si>
    <t>D/2025257</t>
  </si>
  <si>
    <t>Podujatie č.5</t>
  </si>
  <si>
    <t>D/2025277</t>
  </si>
  <si>
    <t>Kamerový prenos preteky Zvolen</t>
  </si>
  <si>
    <t>STAGE ONE s.r.o.</t>
  </si>
  <si>
    <t>D/2025280</t>
  </si>
  <si>
    <t>Podujatie č.10</t>
  </si>
  <si>
    <t>Žilinský klub vodákov - Žilina, o. z.</t>
  </si>
  <si>
    <t>D/2025300</t>
  </si>
  <si>
    <t>Podujatie č.15</t>
  </si>
  <si>
    <t>D/2025306</t>
  </si>
  <si>
    <t>Ocenenia ICF Ranking</t>
  </si>
  <si>
    <t>Victory sport, spol. s r.o.</t>
  </si>
  <si>
    <t>VN/2025041</t>
  </si>
  <si>
    <t>Medaile MSR Zjazd šprint</t>
  </si>
  <si>
    <t>D/2025018</t>
  </si>
  <si>
    <t>Časomiera Internet</t>
  </si>
  <si>
    <t>O2 Slovakia, s.r.o.</t>
  </si>
  <si>
    <t>D/2025049</t>
  </si>
  <si>
    <t>Časomiera internet</t>
  </si>
  <si>
    <t>D/2025100</t>
  </si>
  <si>
    <t>D/2025227</t>
  </si>
  <si>
    <t>PKDV/2025032-1</t>
  </si>
  <si>
    <t>časomiera</t>
  </si>
  <si>
    <t>Miroslav Stanovský</t>
  </si>
  <si>
    <t>PKDV/2025032-2</t>
  </si>
  <si>
    <t>VN/2025035</t>
  </si>
  <si>
    <t>Časomiera baterky</t>
  </si>
  <si>
    <t>FAST PLUS, a.s.</t>
  </si>
  <si>
    <t>VN/2025064</t>
  </si>
  <si>
    <t>Slúchladlá Časomiera</t>
  </si>
  <si>
    <t>Alza.sk s. r. o.</t>
  </si>
  <si>
    <t>D/2025118</t>
  </si>
  <si>
    <t>Tech. video nomin. pretek Čunovo</t>
  </si>
  <si>
    <t>SOUND ONE s.r.o.</t>
  </si>
  <si>
    <t>D/2025125</t>
  </si>
  <si>
    <t>Technické video polčas nom. pretek v Liptovský Mikuláš</t>
  </si>
  <si>
    <t>D/2025119</t>
  </si>
  <si>
    <t>Administratívne služby pre komisiu súťaží</t>
  </si>
  <si>
    <t>EMSY s. r. o.</t>
  </si>
  <si>
    <t>VN/2025055</t>
  </si>
  <si>
    <t>Medaile MSR Zjazd</t>
  </si>
  <si>
    <t>VN/2025014</t>
  </si>
  <si>
    <t>Školenie rozhodcu - jedlo</t>
  </si>
  <si>
    <t>Lidl Slovenská republika, s.r.o.</t>
  </si>
  <si>
    <t>VN/2025053</t>
  </si>
  <si>
    <t>Letenky</t>
  </si>
  <si>
    <t>TRAVELFUN, s.r.o.</t>
  </si>
  <si>
    <t>D/2025230</t>
  </si>
  <si>
    <t>Údržba areálu LM</t>
  </si>
  <si>
    <t>D/2025657</t>
  </si>
  <si>
    <t>Údržba areálu - refatkruácia N na bežnú prevádzku Areálu sla</t>
  </si>
  <si>
    <t>A/92025034</t>
  </si>
  <si>
    <t>Doprava Prac.cesta Čunovo 9.4.25</t>
  </si>
  <si>
    <t>Renáta Daníková</t>
  </si>
  <si>
    <t>D/2025006</t>
  </si>
  <si>
    <t>Prenájom kanala</t>
  </si>
  <si>
    <t>VODOHOSPODÁRSKA VÝSTAVBA, ŠTÁTNY PODNIK</t>
  </si>
  <si>
    <t>D/2025026</t>
  </si>
  <si>
    <t>Tribúna Čunovo internet</t>
  </si>
  <si>
    <t>Orange Slovensko, a.s.</t>
  </si>
  <si>
    <t>D/2025066</t>
  </si>
  <si>
    <t>Elekt. ener., tribúna Čunovo</t>
  </si>
  <si>
    <t>D/2025090</t>
  </si>
  <si>
    <t>Internet Tribúna Čunovo</t>
  </si>
  <si>
    <t>D/2025093</t>
  </si>
  <si>
    <t>Elektr. energia areál Čunovo</t>
  </si>
  <si>
    <t>D/2025111</t>
  </si>
  <si>
    <t>Tribúna Čuňovo elektrická energia</t>
  </si>
  <si>
    <t>D/2025136</t>
  </si>
  <si>
    <t>Internet tribúna Čunovo</t>
  </si>
  <si>
    <t>D/2025184</t>
  </si>
  <si>
    <t>Elektrická energia tribúna Čunovo</t>
  </si>
  <si>
    <t>D/2025199</t>
  </si>
  <si>
    <t>D/2025252</t>
  </si>
  <si>
    <t>elektrická energia tribúna Čuňovo</t>
  </si>
  <si>
    <t>PKDV/2025077</t>
  </si>
  <si>
    <t>materiál Čunovo</t>
  </si>
  <si>
    <t>OBI Slovakia s.r.o.</t>
  </si>
  <si>
    <t>IDV20250009</t>
  </si>
  <si>
    <t>Sociálne poistenie - zamestnávateľ</t>
  </si>
  <si>
    <t>Zdravotné poistenie - zamestnávateľ</t>
  </si>
  <si>
    <t>Hrubá mzda</t>
  </si>
  <si>
    <t>IDV20250013</t>
  </si>
  <si>
    <t>IDV20250017</t>
  </si>
  <si>
    <t>IDV20250021</t>
  </si>
  <si>
    <t>VN/2025005</t>
  </si>
  <si>
    <t>Areal Čunovo PHM</t>
  </si>
  <si>
    <t>JURKI - HAYTON s.r.o.</t>
  </si>
  <si>
    <t>VN/2025017</t>
  </si>
  <si>
    <t>VN/2025058</t>
  </si>
  <si>
    <t>Oprava zámku Areál Čunovo</t>
  </si>
  <si>
    <t>KOVIAN, s.r.o.</t>
  </si>
  <si>
    <t>VN/2025059-1</t>
  </si>
  <si>
    <t>PHM kosačka Areál Čunovo</t>
  </si>
  <si>
    <t>VN/2025059-2</t>
  </si>
  <si>
    <t>PHM kosačka a odvoz trávz Areál Čunovo</t>
  </si>
  <si>
    <t>SLOVNAFT, a.s.</t>
  </si>
  <si>
    <t>VN/2025072</t>
  </si>
  <si>
    <t>Kľúče tribúna Čunovo</t>
  </si>
  <si>
    <t>František Kukan</t>
  </si>
  <si>
    <t>D/2025216</t>
  </si>
  <si>
    <t>Podpora trénerov</t>
  </si>
  <si>
    <t>D/2025662</t>
  </si>
  <si>
    <t>Podpora trénerov refaturácia N</t>
  </si>
  <si>
    <t>D/2025160</t>
  </si>
  <si>
    <t>D/2025225</t>
  </si>
  <si>
    <t>D/2025226</t>
  </si>
  <si>
    <t>D/2025147</t>
  </si>
  <si>
    <t>D/2025148</t>
  </si>
  <si>
    <t>Podpora trénera</t>
  </si>
  <si>
    <t>D/2025149</t>
  </si>
  <si>
    <t>D/2025150</t>
  </si>
  <si>
    <t>D/2025151</t>
  </si>
  <si>
    <t>D/2025153</t>
  </si>
  <si>
    <t>D/2025155</t>
  </si>
  <si>
    <t>D/2025171</t>
  </si>
  <si>
    <t>D/2025172</t>
  </si>
  <si>
    <t>D/2025176</t>
  </si>
  <si>
    <t>D/2025187</t>
  </si>
  <si>
    <t>D/2025188</t>
  </si>
  <si>
    <t>D/2025202</t>
  </si>
  <si>
    <t>D/2025203</t>
  </si>
  <si>
    <t>D/2025221</t>
  </si>
  <si>
    <t>D/2025229</t>
  </si>
  <si>
    <t>D/2025236</t>
  </si>
  <si>
    <t>D/2025288</t>
  </si>
  <si>
    <t>D/2025289</t>
  </si>
  <si>
    <t>D/2025290</t>
  </si>
  <si>
    <t>D/2025301</t>
  </si>
  <si>
    <t xml:space="preserve">Podpora trénerov </t>
  </si>
  <si>
    <t>A/92025049</t>
  </si>
  <si>
    <t>VT/ME Paríž TT Mirgorodský 6.5.-10.5.25 prenájom, doprava z</t>
  </si>
  <si>
    <t>Tomáš Mráz</t>
  </si>
  <si>
    <t>VT/ME Paríž TT Mirgorodský 6.5.-10.5.25  miestská daň</t>
  </si>
  <si>
    <t>VT/ME Paríž TT Mirgorodský 6.5.-10.5.25 Stravné</t>
  </si>
  <si>
    <t>A/92025093</t>
  </si>
  <si>
    <t>SP SEV Halčin TT Mirgorodský stravné</t>
  </si>
  <si>
    <t>SP SEV Halčin TT Mirgorodský prenájom trate</t>
  </si>
  <si>
    <t>A/92025226</t>
  </si>
  <si>
    <t>VT Čunovo, Dolný Kubín Haššová Cest.</t>
  </si>
  <si>
    <t>Dušan Muhl</t>
  </si>
  <si>
    <t>VT Čunovo, Dolný Kubín Haššová Ubytovanie</t>
  </si>
  <si>
    <t>D/2025137</t>
  </si>
  <si>
    <t>Letenky + ubytovanie ME Paríž DV31101</t>
  </si>
  <si>
    <t>D/2025145</t>
  </si>
  <si>
    <t>Sp SEV letenka + ubytovanie TT Halcin</t>
  </si>
  <si>
    <t>D/2025122A</t>
  </si>
  <si>
    <t>Zabezpečenie športovej činnosti</t>
  </si>
  <si>
    <t>Róbert Orokocký - EDGE</t>
  </si>
  <si>
    <t>D/2025193</t>
  </si>
  <si>
    <t>Pro zabezpečenie športovej činnosti</t>
  </si>
  <si>
    <t>D/2025267</t>
  </si>
  <si>
    <t xml:space="preserve">Zabezpečenie športovej činnosti </t>
  </si>
  <si>
    <t>A/92025099</t>
  </si>
  <si>
    <t>MS Penrith 2025 26.9.-6.10.2025, stan.občerstvenie</t>
  </si>
  <si>
    <t>MS Penrith 2025 26.9.-6.10.2025, stravné</t>
  </si>
  <si>
    <t>MS Penrith 2025 26.9.-6.10.2025, PHM</t>
  </si>
  <si>
    <t>MS Penrith 2025 26.9.-6.10.2025, ubyt.</t>
  </si>
  <si>
    <t>MS Penrith 2025 26.9.-6.10.2025, prenáj.</t>
  </si>
  <si>
    <t>D/2025131</t>
  </si>
  <si>
    <t>MS Austrália letenky Panková a Murcko</t>
  </si>
  <si>
    <t>D/2025238</t>
  </si>
  <si>
    <t>MS Australia Letenky TT Grigar + Repre</t>
  </si>
  <si>
    <t>D/2025240</t>
  </si>
  <si>
    <t>MS Austrália Mráz Repre</t>
  </si>
  <si>
    <t>D/2025244</t>
  </si>
  <si>
    <t>MS Austrália letenky Jambor</t>
  </si>
  <si>
    <t>VN/2025038</t>
  </si>
  <si>
    <t>MS Austrália Letenky TT Beňuš  + repre</t>
  </si>
  <si>
    <t>VN/2025040</t>
  </si>
  <si>
    <t>MS Australia ubytovanie, Beňuš, Paňnková, Repre</t>
  </si>
  <si>
    <t>Airbnb</t>
  </si>
  <si>
    <t>A/92025040</t>
  </si>
  <si>
    <t>ME Paríž Reprezentácia 10.5.-19.5.25 diaľnice</t>
  </si>
  <si>
    <t>ME Paríž Reprezentácia 10.5.-19.5.25 PHM</t>
  </si>
  <si>
    <t>A/92025041</t>
  </si>
  <si>
    <t>A/92025050</t>
  </si>
  <si>
    <t>ME Paríž stravné reprezentácia</t>
  </si>
  <si>
    <t>A/92025081</t>
  </si>
  <si>
    <t>ME Reprentácia Paríž 10.-.19.5.2025 diaľnice</t>
  </si>
  <si>
    <t>ME Reprentácia Paríž 10.-.19.5.2025 PHM, občerstvenie</t>
  </si>
  <si>
    <t>A/92025098</t>
  </si>
  <si>
    <t>ME Paríž reprezentácia 10.5.-19.5.25 PHM</t>
  </si>
  <si>
    <t>ME Paríž reprezentácia 10.5.-19.5.25 letenky</t>
  </si>
  <si>
    <t>A/92025106</t>
  </si>
  <si>
    <t>ME Paríž Diplomacia ubytovanie, stravné</t>
  </si>
  <si>
    <t>Martin Stanovský</t>
  </si>
  <si>
    <t>ME Paríž Diplomacia doprava</t>
  </si>
  <si>
    <t>D/2025103</t>
  </si>
  <si>
    <t>2504-728970349</t>
  </si>
  <si>
    <t>Ubytovanie ME Paríž 31512</t>
  </si>
  <si>
    <t>NOVOTEL MARNE LA VALLE COLLEGIEN</t>
  </si>
  <si>
    <t>D/2025105</t>
  </si>
  <si>
    <t>Letenka + auto ME Paríž repre</t>
  </si>
  <si>
    <t>D/2025128</t>
  </si>
  <si>
    <t>FN250250</t>
  </si>
  <si>
    <t>ME Paríž Akreditácia 18 osôb</t>
  </si>
  <si>
    <t>Federation Francaise de Canoe Kayak</t>
  </si>
  <si>
    <t>Letenky + ubytovanie ME Paríž DV31512</t>
  </si>
  <si>
    <t>D/2025140</t>
  </si>
  <si>
    <t>ME Paríž letenka Martikan</t>
  </si>
  <si>
    <t>D/2025144</t>
  </si>
  <si>
    <t>Refa. preprava materiálu TT Pánková</t>
  </si>
  <si>
    <t>PVA Sport, s.r.o.</t>
  </si>
  <si>
    <t>D/2025168</t>
  </si>
  <si>
    <t>Masérske služby ME Paríž</t>
  </si>
  <si>
    <t>Andrej Halász</t>
  </si>
  <si>
    <t>D/2025169</t>
  </si>
  <si>
    <t>ME Paríž stravné</t>
  </si>
  <si>
    <t>D/2025170</t>
  </si>
  <si>
    <t>Masérske služby a stravné ME Paríž</t>
  </si>
  <si>
    <t>Tomáš Martikán</t>
  </si>
  <si>
    <t>PKDV/2025025</t>
  </si>
  <si>
    <t>pelicantravel.com s.r.o.</t>
  </si>
  <si>
    <t>VN/2025050</t>
  </si>
  <si>
    <t>Doplnky výživy regenerácia TT Paňková</t>
  </si>
  <si>
    <t>Peter Murcko</t>
  </si>
  <si>
    <t>A/92025054</t>
  </si>
  <si>
    <t>SP SEV Repre akcia diaľnice</t>
  </si>
  <si>
    <t>SP SEV Repre akcia PHM - ďalších 800 eur Mart.</t>
  </si>
  <si>
    <t>A/92025056</t>
  </si>
  <si>
    <t>SP SEV stravné repre</t>
  </si>
  <si>
    <t>A/92025085</t>
  </si>
  <si>
    <t>SP SEV Media 31.5.-8.6.2025 prenájom auta, diaľnice</t>
  </si>
  <si>
    <t>SP SEV Media 31.5.-8.6.2025 Ubyt. letenka</t>
  </si>
  <si>
    <t>SP SEV Media 31.5.-8.6.2025 PHM</t>
  </si>
  <si>
    <t>D/2025186</t>
  </si>
  <si>
    <t>2025/44</t>
  </si>
  <si>
    <t>SP Seu akreditácia 18 osôb</t>
  </si>
  <si>
    <t>Q2878033F</t>
  </si>
  <si>
    <t>Real federacion Espanola de Piraguismo</t>
  </si>
  <si>
    <t>D/2025220</t>
  </si>
  <si>
    <t>073C0057503</t>
  </si>
  <si>
    <t>SP Seu ubytovanie DV31521</t>
  </si>
  <si>
    <t>Paradores de la seu d´urgell</t>
  </si>
  <si>
    <t>D/2025243</t>
  </si>
  <si>
    <t>SP LA sen masérske služby + stravné</t>
  </si>
  <si>
    <t>D/2025245</t>
  </si>
  <si>
    <t>SP Seo masérske služby a stravné</t>
  </si>
  <si>
    <t>Prime Fyzio, s. r. o.</t>
  </si>
  <si>
    <t>PKDV/2025039-1</t>
  </si>
  <si>
    <t>Starlink z Alzy</t>
  </si>
  <si>
    <t>PKDV/2025039-2</t>
  </si>
  <si>
    <t>SK4120266414</t>
  </si>
  <si>
    <t>Starlink Internet services Limited</t>
  </si>
  <si>
    <t>PKDV/2025039-3</t>
  </si>
  <si>
    <t>A/92025066</t>
  </si>
  <si>
    <t>Stravné SP PAV</t>
  </si>
  <si>
    <t>A/92025094</t>
  </si>
  <si>
    <t>SP PAV REPRE 8.6.-16.6.25 PHM</t>
  </si>
  <si>
    <t>SP PAV REPRE 8.6.-16.6.25 diaľnice</t>
  </si>
  <si>
    <t>A/92025096</t>
  </si>
  <si>
    <t>SP PAV Medaa 8.6.-.16.6.25 PHM</t>
  </si>
  <si>
    <t>SP PAV Medaa 8.6.-.16.6.25 prenájom, diaľn.umytie auta</t>
  </si>
  <si>
    <t>SP PAV Medaa 8.6.-.16.6.25 ubytovanie, letenky</t>
  </si>
  <si>
    <t>D/2025156</t>
  </si>
  <si>
    <t>Ubytovanie</t>
  </si>
  <si>
    <t>877?557?686</t>
  </si>
  <si>
    <t>Best Western Hotel &amp; SPA Pau Lescar Aéroport / HPLA</t>
  </si>
  <si>
    <t>D/2025185</t>
  </si>
  <si>
    <t>SP Pau Akreditácia</t>
  </si>
  <si>
    <t>Pau Canoe Evenements</t>
  </si>
  <si>
    <t>D/2025237</t>
  </si>
  <si>
    <t>Sp Pau ubytovanie</t>
  </si>
  <si>
    <t>D/2025242</t>
  </si>
  <si>
    <t>SP Pau Masérske služby</t>
  </si>
  <si>
    <t>D/2025246</t>
  </si>
  <si>
    <t>masérske služby a stravné</t>
  </si>
  <si>
    <t>D/2025667</t>
  </si>
  <si>
    <t>PKDV/2025066-1</t>
  </si>
  <si>
    <t>Akreditácia</t>
  </si>
  <si>
    <t>Czech canoe union</t>
  </si>
  <si>
    <t>PKDV/2025066-2</t>
  </si>
  <si>
    <t>Ventilátor</t>
  </si>
  <si>
    <t>FAST ČR, a.s.</t>
  </si>
  <si>
    <t>PKDV/2025066-3</t>
  </si>
  <si>
    <t>HG Sport s.r.o.</t>
  </si>
  <si>
    <t>A/92025076</t>
  </si>
  <si>
    <t>SP Praha repre 23.-28.6.2025 diaľnica</t>
  </si>
  <si>
    <t>SP Praha repre 23.-28.6.2025 PHM</t>
  </si>
  <si>
    <t>A/92025097</t>
  </si>
  <si>
    <t>SP Praha stravné</t>
  </si>
  <si>
    <t>A/92025104</t>
  </si>
  <si>
    <t>SP Praha Stanovský ml. diplomacia ubyt. stravné</t>
  </si>
  <si>
    <t>SP Praha Stanovský ml. diplomacia doprava</t>
  </si>
  <si>
    <t>A/92025117</t>
  </si>
  <si>
    <t>SP Praha reprezentácia PHM</t>
  </si>
  <si>
    <t>SP Praha reprezentácia diaľnica a vlak</t>
  </si>
  <si>
    <t>A/92025138</t>
  </si>
  <si>
    <t>Patrik Gajarský</t>
  </si>
  <si>
    <t>SP Praha reprezentácia diaľ. popl.</t>
  </si>
  <si>
    <t>D/2025209</t>
  </si>
  <si>
    <t>SP Praha Akreditácia</t>
  </si>
  <si>
    <t>D/2025241</t>
  </si>
  <si>
    <t>DV31523 - ubytovanie</t>
  </si>
  <si>
    <t>Absolutum s.r.o.</t>
  </si>
  <si>
    <t>D/2025274</t>
  </si>
  <si>
    <t>Masérske služby SP Praha</t>
  </si>
  <si>
    <t>D/2025275</t>
  </si>
  <si>
    <t>SP Praha Stravné</t>
  </si>
  <si>
    <t>A/92025063</t>
  </si>
  <si>
    <t>Prenájom auta</t>
  </si>
  <si>
    <t>Letenka</t>
  </si>
  <si>
    <t>Diaľnice</t>
  </si>
  <si>
    <t>A/92025068</t>
  </si>
  <si>
    <t>MSJ MSU23 25.6.-14.7.2025 diaľničné poplatkz</t>
  </si>
  <si>
    <t>MSJ MSU23 25.6.-14.7.2025 PHM, adblue, voda do ostrekovačov</t>
  </si>
  <si>
    <t>MSJ U23 FOIX repre diaľnice</t>
  </si>
  <si>
    <t>A/92025122</t>
  </si>
  <si>
    <t>MSJ V23 FOIX repre diaľničné poplatky</t>
  </si>
  <si>
    <t>MSJ V23 FOIX repre PHM</t>
  </si>
  <si>
    <t>A/92025127</t>
  </si>
  <si>
    <t>MSJ V23 PHM</t>
  </si>
  <si>
    <t>MSJ V23 diaľnice</t>
  </si>
  <si>
    <t>A/92025193</t>
  </si>
  <si>
    <t>SMJ U 23 FOIX Repre 29.6.-14.7.2025 večere</t>
  </si>
  <si>
    <t>SMJ U 23 FOIX Repre 29.6.-14.7.2025 PHM, uteráky na ubyt.ban</t>
  </si>
  <si>
    <t>SMJ U 23 FOIX Repre 29.6.-14.7.2025 občerstvenie</t>
  </si>
  <si>
    <t>SMJ U 23 FOIX Repre 29.6.-14.7.2025 posil., Diaľn.parkov</t>
  </si>
  <si>
    <t>SMJ U 23 FOIX Repre 29.6.-14.7.2025 ubytovanie</t>
  </si>
  <si>
    <t>D/2025256</t>
  </si>
  <si>
    <t>MS Foix 2025 letenky + prenájom vozidla</t>
  </si>
  <si>
    <t>Fimas, s.r.o.</t>
  </si>
  <si>
    <t>D/2025266</t>
  </si>
  <si>
    <t>Prenájom vozidla AA993PM</t>
  </si>
  <si>
    <t>EKO - Trans, s. r. o.</t>
  </si>
  <si>
    <t>D/2025273</t>
  </si>
  <si>
    <t>44737A</t>
  </si>
  <si>
    <t>MSJ U23 Foix ubytovanie</t>
  </si>
  <si>
    <t>A/92025061</t>
  </si>
  <si>
    <t>VT Mezzana zjazd</t>
  </si>
  <si>
    <t>Martin Vesel</t>
  </si>
  <si>
    <t>D/2025663</t>
  </si>
  <si>
    <t>MS Junior Foix - masérske služby</t>
  </si>
  <si>
    <t>VN/2025063</t>
  </si>
  <si>
    <t>Športový materiál TT Abrahamová</t>
  </si>
  <si>
    <t>UNIQA pojišťovna, a.s., pobočka poisťovne z iného členského štátu</t>
  </si>
  <si>
    <t>A/92025090</t>
  </si>
  <si>
    <t>MSJ SOLKAN zjazd 28.6.-6.7.25 - akred.mikrobus,DZ</t>
  </si>
  <si>
    <t>MSJ SOLKAN zjazd 28.6.-6.7.25 - stravovanie, potraviny</t>
  </si>
  <si>
    <t>D/2025114</t>
  </si>
  <si>
    <t>MEJ a 23 SOLKAN ubyt. 28.6.-6.7.2025 18 osôb</t>
  </si>
  <si>
    <t>SI26854350</t>
  </si>
  <si>
    <t>Park LIJAK d.o.</t>
  </si>
  <si>
    <t>D/2025664</t>
  </si>
  <si>
    <t>01-13-1253</t>
  </si>
  <si>
    <t>A/92025230</t>
  </si>
  <si>
    <t>VT Mezzana Kopúnová zjazd ne.OH akreditácia</t>
  </si>
  <si>
    <t>A/92025100</t>
  </si>
  <si>
    <t>MS freestyle Plattling 15.6.-21.6.25 cestovné a stravné</t>
  </si>
  <si>
    <t>Peter Csonka</t>
  </si>
  <si>
    <t>D/2025228</t>
  </si>
  <si>
    <t>Akreditácia MS Freestyle</t>
  </si>
  <si>
    <t>VR 2564</t>
  </si>
  <si>
    <t>Deutscher Kanu-Verband e.V.</t>
  </si>
  <si>
    <t>A/92025001</t>
  </si>
  <si>
    <t>CT Novigrad Zájazd 22.01.2025-27.01.2025 PHM</t>
  </si>
  <si>
    <t>Jaroslav Slúčik</t>
  </si>
  <si>
    <t>CT Novigrad Zájazd 22.01.2025-27.01.2025 diaľnice</t>
  </si>
  <si>
    <t>CT Novigrad Zájazd 22.01.2025-27.01.2025 cestovné</t>
  </si>
  <si>
    <t>CT Novigrad Zájazd 22.01.2025-27.01.2025 poistenie</t>
  </si>
  <si>
    <t>CT Novigrad Zájazd 22.01.2025-27.01.2025 ubytovanie</t>
  </si>
  <si>
    <t>CT Novigrad Zájazd 22.01.2025-27.01.2025 stravné</t>
  </si>
  <si>
    <t>A/92025225</t>
  </si>
  <si>
    <t>KEMP MS Budejov.zjazd 8.-11.9.ubytovanie</t>
  </si>
  <si>
    <t>KEMP MS Budejov.zjazd 8.-11.9. DZ,mikrobus,servis kolesa</t>
  </si>
  <si>
    <t>KEMP MS Budejov.zjazd 8.-11.9. PHM</t>
  </si>
  <si>
    <t>KEMP MS Budejov.zjazd 8.-11.9.stravovanie(obed,večera,raňajk</t>
  </si>
  <si>
    <t>A/92025229</t>
  </si>
  <si>
    <t>VT Mezzana Kopúnová zjazd ne.OH ubytovanie</t>
  </si>
  <si>
    <t>VN/2025261-1</t>
  </si>
  <si>
    <t>MS zjazd České Budejovice</t>
  </si>
  <si>
    <t>VN/2025261-2</t>
  </si>
  <si>
    <t>BENU Česká republika s.r.o.</t>
  </si>
  <si>
    <t>D/2025001</t>
  </si>
  <si>
    <t>Prenájom vozidla RK834CL</t>
  </si>
  <si>
    <t>5. Investičné družstvo</t>
  </si>
  <si>
    <t>D/2025002</t>
  </si>
  <si>
    <t>Monitorovanie aut</t>
  </si>
  <si>
    <t>SatelCar, s. r. o.</t>
  </si>
  <si>
    <t>D/2025005</t>
  </si>
  <si>
    <t>Operatívny leasing BT296CK</t>
  </si>
  <si>
    <t>ČSOB Leasing, a.s.</t>
  </si>
  <si>
    <t>D/2025013</t>
  </si>
  <si>
    <t>Servis vozidla BT296CK</t>
  </si>
  <si>
    <t>D/2025019</t>
  </si>
  <si>
    <t>Prenájom vozidla</t>
  </si>
  <si>
    <t>D/2025025</t>
  </si>
  <si>
    <t>PARTNER ASISTENT, s.r.o.</t>
  </si>
  <si>
    <t>PKDV/2025070</t>
  </si>
  <si>
    <t>DZ</t>
  </si>
  <si>
    <t>Štátny fond dopravnej infraštruktúry</t>
  </si>
  <si>
    <t>PKDV/2025081</t>
  </si>
  <si>
    <t>parkovné</t>
  </si>
  <si>
    <t>Vydrica</t>
  </si>
  <si>
    <t>D/2025045</t>
  </si>
  <si>
    <t>D/2025053</t>
  </si>
  <si>
    <t>Servis BL398UK</t>
  </si>
  <si>
    <t>R - J. A. servis, s. r. o.</t>
  </si>
  <si>
    <t>D/2025055</t>
  </si>
  <si>
    <t>Servis Bl694UC</t>
  </si>
  <si>
    <t>D/2025085</t>
  </si>
  <si>
    <t>Monitorovanie vozidiel DV</t>
  </si>
  <si>
    <t>D/2025174</t>
  </si>
  <si>
    <t>Servis pneu BL694UC</t>
  </si>
  <si>
    <t>D/2025206</t>
  </si>
  <si>
    <t>Prenájom vozidla AA815NI</t>
  </si>
  <si>
    <t>TAX HOLDING s.r.o.</t>
  </si>
  <si>
    <t>D/2025207</t>
  </si>
  <si>
    <t>Prenájom vozidla AA523DH</t>
  </si>
  <si>
    <t>D/2025213</t>
  </si>
  <si>
    <t>D/2025214</t>
  </si>
  <si>
    <t>D/2025254</t>
  </si>
  <si>
    <t>Servis BL694UC</t>
  </si>
  <si>
    <t>D/2025262</t>
  </si>
  <si>
    <t>Monitorovanie áut dv3902</t>
  </si>
  <si>
    <t>D/2025268</t>
  </si>
  <si>
    <t>D/2025269</t>
  </si>
  <si>
    <t>PDKV/2025021</t>
  </si>
  <si>
    <t>Diaľničná známka</t>
  </si>
  <si>
    <t>Národná diaľničná spoločnosť, a.s.</t>
  </si>
  <si>
    <t>PKDV/2025001</t>
  </si>
  <si>
    <t>PKDV/2025008</t>
  </si>
  <si>
    <t>PKDV/2025016-1</t>
  </si>
  <si>
    <t>Diaľn. známky</t>
  </si>
  <si>
    <t>ATU43143200</t>
  </si>
  <si>
    <t>Autobahnen udn Schnellstrassen Finanzierungs-AG</t>
  </si>
  <si>
    <t>PKDV/2025016-2</t>
  </si>
  <si>
    <t>PKDV/2025017-1</t>
  </si>
  <si>
    <t>Diaľn. známky Nemecko BL398UK</t>
  </si>
  <si>
    <t>DE319585617</t>
  </si>
  <si>
    <t>barely digital GmbH</t>
  </si>
  <si>
    <t>PKDV/2025017-2</t>
  </si>
  <si>
    <t>Diaľn. známky Nemecko BL694UC</t>
  </si>
  <si>
    <t>PKDV/2025021</t>
  </si>
  <si>
    <t>poštové služby</t>
  </si>
  <si>
    <t>PKDV/2025040-1</t>
  </si>
  <si>
    <t>Umytie auta</t>
  </si>
  <si>
    <t>OMV Slovensko, s.r.o.</t>
  </si>
  <si>
    <t>PKDV/2025040-2</t>
  </si>
  <si>
    <t>Hedin Automotive Slovakia s. r. o.</t>
  </si>
  <si>
    <t>PKDV/2025040-3</t>
  </si>
  <si>
    <t>Autobatéria</t>
  </si>
  <si>
    <t>AUTO RELAX, s. r. o.</t>
  </si>
  <si>
    <t>VN/2025001</t>
  </si>
  <si>
    <t xml:space="preserve">Povinné zmluvné poistenie </t>
  </si>
  <si>
    <t>Wüstenrot poisťovňa, a.s.</t>
  </si>
  <si>
    <t>Povinné zmluvné poistenie</t>
  </si>
  <si>
    <t>VN/2025029</t>
  </si>
  <si>
    <t>Havarijné poistenie doplatok BL800GP</t>
  </si>
  <si>
    <t>VN/2025030</t>
  </si>
  <si>
    <t>Zákonné poistenie BL800GP r. 2025</t>
  </si>
  <si>
    <t>Zákonné poistenie BL800GP r. 2026</t>
  </si>
  <si>
    <t>VN/2025033</t>
  </si>
  <si>
    <t>Poistenie BL398UK</t>
  </si>
  <si>
    <t>KOOPERATIVA poisťovňa, a.s. Vienna Insurance Group</t>
  </si>
  <si>
    <t>VN/2025037</t>
  </si>
  <si>
    <t>Ukončenie zmluvy BL398UK - správny poplatok</t>
  </si>
  <si>
    <t>VN/2025054</t>
  </si>
  <si>
    <t>Havarijné poistenie 2.Q/2025</t>
  </si>
  <si>
    <t>VN/2025002</t>
  </si>
  <si>
    <t>Cestovné poistenie RD r. 2025</t>
  </si>
  <si>
    <t>Cestovné poistenie RD r. 2026</t>
  </si>
  <si>
    <t>VN/2025019</t>
  </si>
  <si>
    <t xml:space="preserve">Cestovné poistenie reprezentácia </t>
  </si>
  <si>
    <t>Cestovné poistenie reprezentácia</t>
  </si>
  <si>
    <t>VN/2025042</t>
  </si>
  <si>
    <t>Poistenie reprezentácia  r. 2025</t>
  </si>
  <si>
    <t>Poistenie reprezentácia r.2026</t>
  </si>
  <si>
    <t>VN/2025086</t>
  </si>
  <si>
    <t>VN/2025259</t>
  </si>
  <si>
    <t>Poistenie reprezentácia r. 2025</t>
  </si>
  <si>
    <t>D/2025192</t>
  </si>
  <si>
    <t>PR služby, fotograf</t>
  </si>
  <si>
    <t>W.R. MEDIA s. r. o.</t>
  </si>
  <si>
    <t>D/2025239</t>
  </si>
  <si>
    <t>PR služby</t>
  </si>
  <si>
    <t>D/2025270</t>
  </si>
  <si>
    <t>Slovenská produkčná, a.s.</t>
  </si>
  <si>
    <t xml:space="preserve">Mediálne služby </t>
  </si>
  <si>
    <t>D/2025375</t>
  </si>
  <si>
    <t>zúčtovanie zálohy</t>
  </si>
  <si>
    <t xml:space="preserve">Mediálne služby, </t>
  </si>
  <si>
    <t>PKDV/2025028</t>
  </si>
  <si>
    <t>Medailné občerstvenie</t>
  </si>
  <si>
    <t>BISAKI 11, s. r. o.</t>
  </si>
  <si>
    <t>PKDV/2025033</t>
  </si>
  <si>
    <t>Prenájom priestoru</t>
  </si>
  <si>
    <t>Lodenica Caffe, s. r. o.</t>
  </si>
  <si>
    <t>A/92025004</t>
  </si>
  <si>
    <t>Doprava VV 28.1.2025</t>
  </si>
  <si>
    <t>4</t>
  </si>
  <si>
    <t>A/92025011</t>
  </si>
  <si>
    <t>Doprava pracovná cesta 22.3.2025</t>
  </si>
  <si>
    <t>A/92025020</t>
  </si>
  <si>
    <t>Doprava VV 18.3.2025 Cestovné</t>
  </si>
  <si>
    <t>A/92025037</t>
  </si>
  <si>
    <t>Doprava valné zhromaždenie 12.4.25</t>
  </si>
  <si>
    <t>Vlastimil Goruška</t>
  </si>
  <si>
    <t>A/92025075</t>
  </si>
  <si>
    <t>Doprava Prezídium 16.6.2025</t>
  </si>
  <si>
    <t>A/92025107</t>
  </si>
  <si>
    <t>ECA Kongres Budapešť ubytovanie, stravné</t>
  </si>
  <si>
    <t>ECA Kongres Budapešť diaľničné poplatky</t>
  </si>
  <si>
    <t>D/2025047</t>
  </si>
  <si>
    <t>Telefónne služby</t>
  </si>
  <si>
    <t>Slovak Telekom, a.s.</t>
  </si>
  <si>
    <t>D/2025048</t>
  </si>
  <si>
    <t>Občerstvenie VZ</t>
  </si>
  <si>
    <t>MAC - GASTRO spol. s r.o.</t>
  </si>
  <si>
    <t>D/2025052</t>
  </si>
  <si>
    <t>Prenájom priestorov valné zhromaždenie</t>
  </si>
  <si>
    <t>DOM ŠPORTU, s.r.o.</t>
  </si>
  <si>
    <t>D/2025097</t>
  </si>
  <si>
    <t>D/2025106</t>
  </si>
  <si>
    <t>VZ 12.4.2025 Prenájom priestorov + občerstvenie</t>
  </si>
  <si>
    <t>OMNIKO, s.r.o.</t>
  </si>
  <si>
    <t>D/2025143</t>
  </si>
  <si>
    <t>D/2025219</t>
  </si>
  <si>
    <t>E/2025007</t>
  </si>
  <si>
    <t>Zrážková daň k Renáte Daníkovej - športovému odborníka</t>
  </si>
  <si>
    <t>Daňový úrad Bratislava</t>
  </si>
  <si>
    <t>E/2025008</t>
  </si>
  <si>
    <t>PDKV/2025019-1</t>
  </si>
  <si>
    <t>PDKV/2025019-2</t>
  </si>
  <si>
    <t>PDKV/2025019-3</t>
  </si>
  <si>
    <t>PDKV/2025019-4</t>
  </si>
  <si>
    <t>PDKV/2025019-5</t>
  </si>
  <si>
    <t>PDKV/2025019-6</t>
  </si>
  <si>
    <t>PDKV/2025019-7</t>
  </si>
  <si>
    <t>PKDV/2025002-1</t>
  </si>
  <si>
    <t>PKDV/2025002-2</t>
  </si>
  <si>
    <t>PKDV/2025003</t>
  </si>
  <si>
    <t>Trénerská komisia PHM</t>
  </si>
  <si>
    <t>PKDV/2025004</t>
  </si>
  <si>
    <t>PKDV/2025005</t>
  </si>
  <si>
    <t>PKDV/2025006</t>
  </si>
  <si>
    <t>Parkovanie</t>
  </si>
  <si>
    <t>EUROVEA, a. s.</t>
  </si>
  <si>
    <t>PKDV/2025007-1</t>
  </si>
  <si>
    <t>PKDV/2025007-2</t>
  </si>
  <si>
    <t>PKDV/2025009-1</t>
  </si>
  <si>
    <t>Služobné cesty predseda PHM</t>
  </si>
  <si>
    <t>PKDV/2025009-2</t>
  </si>
  <si>
    <t>PKDV/2025009-3</t>
  </si>
  <si>
    <t>PKDV/2025009-4</t>
  </si>
  <si>
    <t>PKDV/2025010</t>
  </si>
  <si>
    <t>PKDV/2025013</t>
  </si>
  <si>
    <t>Občerstvenie</t>
  </si>
  <si>
    <t>PKDV/2025014</t>
  </si>
  <si>
    <t>Kanc. potreby</t>
  </si>
  <si>
    <t>Miloš Huba Orsa</t>
  </si>
  <si>
    <t>PKDV/2025015</t>
  </si>
  <si>
    <t>Štatistické a evidenčné vydavateľstvo tlačív,a. s. ŠEVT a.s. /skrátená verz</t>
  </si>
  <si>
    <t>PKDV/2025019-1</t>
  </si>
  <si>
    <t>phl</t>
  </si>
  <si>
    <t>PKDV/2025019-2</t>
  </si>
  <si>
    <t>PKDV/2025019-3</t>
  </si>
  <si>
    <t>PHL</t>
  </si>
  <si>
    <t>PKDV/2025019-4</t>
  </si>
  <si>
    <t>PKDV/2025019-5</t>
  </si>
  <si>
    <t>PKDV/2025019-6</t>
  </si>
  <si>
    <t>PKDV/2025019-7</t>
  </si>
  <si>
    <t>PKDV/2025024</t>
  </si>
  <si>
    <t>IPP Services, s. r. o.</t>
  </si>
  <si>
    <t>PKDV/2025026</t>
  </si>
  <si>
    <t>Ubytovanie valné zhromaždenie</t>
  </si>
  <si>
    <t>SLOVAKIA REAL - IN, a.s.</t>
  </si>
  <si>
    <t>PKDV/2025027-1</t>
  </si>
  <si>
    <t>PKDV/2025027-2</t>
  </si>
  <si>
    <t>PKDV/2025027-3</t>
  </si>
  <si>
    <t>PKDV/2025027-4</t>
  </si>
  <si>
    <t>PKDV/2025027-5</t>
  </si>
  <si>
    <t>PKDV/2025027-6</t>
  </si>
  <si>
    <t>PKDV/2025030-1</t>
  </si>
  <si>
    <t>PKDV/2025030-2</t>
  </si>
  <si>
    <t>PKDV/2025030-3</t>
  </si>
  <si>
    <t>PKDV/2025030-4</t>
  </si>
  <si>
    <t>PKDV/2025030-5</t>
  </si>
  <si>
    <t>PKDV/2025030-6</t>
  </si>
  <si>
    <t>Pumpa SK s.r.o.</t>
  </si>
  <si>
    <t>PKDV/2025034-1</t>
  </si>
  <si>
    <t>PKDV/2025034-2</t>
  </si>
  <si>
    <t>PKDV/2025034-3</t>
  </si>
  <si>
    <t>Tomáš Čupka ČUPA OIL</t>
  </si>
  <si>
    <t>PKDV/2025034-4</t>
  </si>
  <si>
    <t>PKDV/2025034-5</t>
  </si>
  <si>
    <t>PKDV/2025034-6</t>
  </si>
  <si>
    <t>PKDV/2025034-7</t>
  </si>
  <si>
    <t>PKDV/2025037-1</t>
  </si>
  <si>
    <t>PKDV/2025069</t>
  </si>
  <si>
    <t>nominačné preteky Čunovo</t>
  </si>
  <si>
    <t>Agoda</t>
  </si>
  <si>
    <t>PKDV/2025071</t>
  </si>
  <si>
    <t>ubytovanie</t>
  </si>
  <si>
    <t>Hotel Blue</t>
  </si>
  <si>
    <t>PKDV/2025082</t>
  </si>
  <si>
    <t>prenájom priestorov</t>
  </si>
  <si>
    <t>Divoká voda</t>
  </si>
  <si>
    <t>PKDV/2025087</t>
  </si>
  <si>
    <t>občerstvenie konferencia 15.5.</t>
  </si>
  <si>
    <t>PKDV/2025072</t>
  </si>
  <si>
    <t>miestny poplatok, parkovné</t>
  </si>
  <si>
    <t>Hotel Medena</t>
  </si>
  <si>
    <t>PKDV/2025037-3</t>
  </si>
  <si>
    <t>PKDV/2025041-1</t>
  </si>
  <si>
    <t>umývací program</t>
  </si>
  <si>
    <t>PKDV/2025041-2</t>
  </si>
  <si>
    <t>PKDV/2025041-3</t>
  </si>
  <si>
    <t>PKDV/2025041-5</t>
  </si>
  <si>
    <t>PKDV/2025045</t>
  </si>
  <si>
    <t>Zámkové vložky, office</t>
  </si>
  <si>
    <t>Ing. Peter Varsányi</t>
  </si>
  <si>
    <t>VN/2025004</t>
  </si>
  <si>
    <t>Občerstvenie VV</t>
  </si>
  <si>
    <t>Beija Flor s. r. o.</t>
  </si>
  <si>
    <t>VN/2025006</t>
  </si>
  <si>
    <t>Parkovné rada predsedov Žiilina</t>
  </si>
  <si>
    <t>VN/2025018</t>
  </si>
  <si>
    <t>Občerstvenie VV 18.3.25</t>
  </si>
  <si>
    <t>VN/2025070</t>
  </si>
  <si>
    <t>Športový odborník 03/2025 Služby športového odborníka</t>
  </si>
  <si>
    <t>VN/2025071</t>
  </si>
  <si>
    <t>Športový odborník 04/2025 Služby športového odborníka</t>
  </si>
  <si>
    <t>VN/2025084</t>
  </si>
  <si>
    <t>VN/2025090</t>
  </si>
  <si>
    <t>Športový odborník 05/2025 Služby športového odborníka</t>
  </si>
  <si>
    <t>VN/2025262</t>
  </si>
  <si>
    <t>Zoom - SK, SDV. výkonný výbor</t>
  </si>
  <si>
    <t>E/2025001</t>
  </si>
  <si>
    <t>Zrážková daň k Martinovi Stranovskému - športovému odborníka</t>
  </si>
  <si>
    <t>E/2025002</t>
  </si>
  <si>
    <t>E/2025003</t>
  </si>
  <si>
    <t>E/2025004</t>
  </si>
  <si>
    <t>E/2025005</t>
  </si>
  <si>
    <t>E/2025006</t>
  </si>
  <si>
    <t>VN/2025003</t>
  </si>
  <si>
    <t>Športový odborník 01/2025</t>
  </si>
  <si>
    <t>VN/2025010</t>
  </si>
  <si>
    <t>Športový odborník 02/2025</t>
  </si>
  <si>
    <t>VN/2025013</t>
  </si>
  <si>
    <t>Športový odborník 03/2025</t>
  </si>
  <si>
    <t>VN/2025028</t>
  </si>
  <si>
    <t>Športový odborník 04/2025</t>
  </si>
  <si>
    <t>VN/2025039</t>
  </si>
  <si>
    <t>VN/2025069</t>
  </si>
  <si>
    <t>Športový odborník 06/2025 Služby športového odborníka</t>
  </si>
  <si>
    <t>VN/2025091</t>
  </si>
  <si>
    <t>Športový odborník 07/2025 Služby športového odborníka</t>
  </si>
  <si>
    <t>PDKV/2025020-1</t>
  </si>
  <si>
    <t>Poštové služby</t>
  </si>
  <si>
    <t>PDKV/2025020-2</t>
  </si>
  <si>
    <t>PKDV/2025020-1</t>
  </si>
  <si>
    <t>PKDV/2025020-2</t>
  </si>
  <si>
    <t>R/2025013</t>
  </si>
  <si>
    <t>Telekomunikačné služby DV408</t>
  </si>
  <si>
    <t>R/2025079</t>
  </si>
  <si>
    <t>Internetové služby</t>
  </si>
  <si>
    <t>R/2025128</t>
  </si>
  <si>
    <t>Mobilné telefóny, internet DV408</t>
  </si>
  <si>
    <t>R/2025212</t>
  </si>
  <si>
    <t>Mobilné telefóny internet</t>
  </si>
  <si>
    <t>R/2025257</t>
  </si>
  <si>
    <t>Internet + telefóny</t>
  </si>
  <si>
    <t>R/2025369</t>
  </si>
  <si>
    <t>Telefóny, internet</t>
  </si>
  <si>
    <t>D/2025098</t>
  </si>
  <si>
    <t>Ocenenia vyhlásenie Slovenský pohár</t>
  </si>
  <si>
    <t>TOPA SPORT, s.r.o.</t>
  </si>
  <si>
    <t>SLSP14-057-001A</t>
  </si>
  <si>
    <t>Bankové poplatky</t>
  </si>
  <si>
    <t>SLSP14-059-005</t>
  </si>
  <si>
    <t>SLSP14-059-007</t>
  </si>
  <si>
    <t>SLSP14-061-002</t>
  </si>
  <si>
    <t>SLSP14-062-002</t>
  </si>
  <si>
    <t>SLSP14-063-001</t>
  </si>
  <si>
    <t>SLSP14-063-003</t>
  </si>
  <si>
    <t>SLSP14-063-004</t>
  </si>
  <si>
    <t>SLSP14-063-005</t>
  </si>
  <si>
    <t>SLSP14-064-002</t>
  </si>
  <si>
    <t>SLSP14-066-002</t>
  </si>
  <si>
    <t>SLSP14-067-006</t>
  </si>
  <si>
    <t>SLSP14-067-008</t>
  </si>
  <si>
    <t>SLSP14-068-006</t>
  </si>
  <si>
    <t>SLSP14-069-003</t>
  </si>
  <si>
    <t>SLSP14-070-002</t>
  </si>
  <si>
    <t>SLSP14-072-002</t>
  </si>
  <si>
    <t>SLSP14-073-002</t>
  </si>
  <si>
    <t>SLSP14-073-004</t>
  </si>
  <si>
    <t>SLSP14-073-005</t>
  </si>
  <si>
    <t>SLSP14-074-002</t>
  </si>
  <si>
    <t>SLSP14-075-004</t>
  </si>
  <si>
    <t>SLSP14-076-001</t>
  </si>
  <si>
    <t>SLSP14-076-002</t>
  </si>
  <si>
    <t>SLSP14-076-003</t>
  </si>
  <si>
    <t>SLSP14-077-001A</t>
  </si>
  <si>
    <t>SLSP14-078-002</t>
  </si>
  <si>
    <t>SLSP14-078-004</t>
  </si>
  <si>
    <t>SLSP14-080-002</t>
  </si>
  <si>
    <t>SLSP14-081-003</t>
  </si>
  <si>
    <t>SLSP14-082-002</t>
  </si>
  <si>
    <t>SLSP14-082-004</t>
  </si>
  <si>
    <t>SLSP14-082-006</t>
  </si>
  <si>
    <t>SLSP14-083-002</t>
  </si>
  <si>
    <t>SLSP14-084-002</t>
  </si>
  <si>
    <t>SLSP14-085-007</t>
  </si>
  <si>
    <t>SLSP14-087-043</t>
  </si>
  <si>
    <t>SLSP14-087-044</t>
  </si>
  <si>
    <t>SLSP14-087-045</t>
  </si>
  <si>
    <t>SLSP14-088-002</t>
  </si>
  <si>
    <t>SLSP14-088-004</t>
  </si>
  <si>
    <t>SLSP14-089-002</t>
  </si>
  <si>
    <t>SLSP14-091-012</t>
  </si>
  <si>
    <t>SLSP14-092-006</t>
  </si>
  <si>
    <t>SLSP14-093-002</t>
  </si>
  <si>
    <t>SLSP14-093-004</t>
  </si>
  <si>
    <t>SLSP14-093-006</t>
  </si>
  <si>
    <t>SLSP14-093-008</t>
  </si>
  <si>
    <t>SLSP14-093-010</t>
  </si>
  <si>
    <t>SLSP14-094-009</t>
  </si>
  <si>
    <t>SLSP14-095-002</t>
  </si>
  <si>
    <t>SLSP14-095-004</t>
  </si>
  <si>
    <t>SLSP14-096-002</t>
  </si>
  <si>
    <t>SLSP14-096-004</t>
  </si>
  <si>
    <t>SLSP14-096-006</t>
  </si>
  <si>
    <t>SLSP14-097-015</t>
  </si>
  <si>
    <t>SLSP14-097-017</t>
  </si>
  <si>
    <t>SLSP14-098-015</t>
  </si>
  <si>
    <t>SLSP14-098-017</t>
  </si>
  <si>
    <t>SLSP14-098-019</t>
  </si>
  <si>
    <t>SLSP14-098-021</t>
  </si>
  <si>
    <t>SLSP14-099-002</t>
  </si>
  <si>
    <t>SLSP14-099-004</t>
  </si>
  <si>
    <t>SLSP14-100-002</t>
  </si>
  <si>
    <t>SLSP14-100-004</t>
  </si>
  <si>
    <t>SLSP14-100-014</t>
  </si>
  <si>
    <t>SLSP14-100-016</t>
  </si>
  <si>
    <t>SLSP14-101-002</t>
  </si>
  <si>
    <t>SLSP14-101-004</t>
  </si>
  <si>
    <t>SLSP14-101-006</t>
  </si>
  <si>
    <t>SLSP14-101-007</t>
  </si>
  <si>
    <t>SLSP14-102-003</t>
  </si>
  <si>
    <t>SLSP14-102-005</t>
  </si>
  <si>
    <t>SLSP14-103-017</t>
  </si>
  <si>
    <t>SLSP14-103-019</t>
  </si>
  <si>
    <t>SLSP14-103-021</t>
  </si>
  <si>
    <t>SLSP14-103-023</t>
  </si>
  <si>
    <t>SLSP14-103-025</t>
  </si>
  <si>
    <t>SLSP14-103-027</t>
  </si>
  <si>
    <t>SLSP14-105-002</t>
  </si>
  <si>
    <t>SLSP14-105-004</t>
  </si>
  <si>
    <t>SLSP14-105-006</t>
  </si>
  <si>
    <t>SLSP14-106-005</t>
  </si>
  <si>
    <t>SLSP14-106-007</t>
  </si>
  <si>
    <t>SLSP14-107-002</t>
  </si>
  <si>
    <t>SLSP14-108-002</t>
  </si>
  <si>
    <t>SLSP14-108-004</t>
  </si>
  <si>
    <t>SLSP14-109-002</t>
  </si>
  <si>
    <t>SLSP14-109-004</t>
  </si>
  <si>
    <t>SLSP14-109-006</t>
  </si>
  <si>
    <t>SLSP14-109-008</t>
  </si>
  <si>
    <t>SLSP14-109-010</t>
  </si>
  <si>
    <t>SLSP14-109-012</t>
  </si>
  <si>
    <t>SLSP14-109-014</t>
  </si>
  <si>
    <t>SLSP14-110-002</t>
  </si>
  <si>
    <t>SLSP14-110-004</t>
  </si>
  <si>
    <t>SLSP14-110-006</t>
  </si>
  <si>
    <t>SLSP14-110-008</t>
  </si>
  <si>
    <t>SLSP14-110-010</t>
  </si>
  <si>
    <t>SLSP14-110-012</t>
  </si>
  <si>
    <t>SLSP14-110-014</t>
  </si>
  <si>
    <t>SLSP14-110-016</t>
  </si>
  <si>
    <t>SLSP14-111-008</t>
  </si>
  <si>
    <t>SLSP14-111-010</t>
  </si>
  <si>
    <t>SLSP14-111-012</t>
  </si>
  <si>
    <t>SLSP14-111-014</t>
  </si>
  <si>
    <t>SLSP14-112-010</t>
  </si>
  <si>
    <t>SLSP14-112-012</t>
  </si>
  <si>
    <t>SLSP14-112-014</t>
  </si>
  <si>
    <t>SLSP14-112-016</t>
  </si>
  <si>
    <t>SLSP14-112-018</t>
  </si>
  <si>
    <t>SLSP14-112-020</t>
  </si>
  <si>
    <t>SLSP14-113-002</t>
  </si>
  <si>
    <t>SLSP14-114-002</t>
  </si>
  <si>
    <t>SLSP14-115-002</t>
  </si>
  <si>
    <t>SLSP14-116-002</t>
  </si>
  <si>
    <t>SLSP14-117-002</t>
  </si>
  <si>
    <t>SLSP14-117-004</t>
  </si>
  <si>
    <t>SLSP14-118-012</t>
  </si>
  <si>
    <t>SLSP14-118-014</t>
  </si>
  <si>
    <t>SLSP14-118-016</t>
  </si>
  <si>
    <t>SLSP14-118-018</t>
  </si>
  <si>
    <t>SLSP14-118-020</t>
  </si>
  <si>
    <t>SLSP14-119-002</t>
  </si>
  <si>
    <t>SLSP14-119-004</t>
  </si>
  <si>
    <t>SLSP14-119-006</t>
  </si>
  <si>
    <t>SLSP14-120-006</t>
  </si>
  <si>
    <t>SLSP14-120-008</t>
  </si>
  <si>
    <t>SLSP14-120-010</t>
  </si>
  <si>
    <t>SLSP14-120-012</t>
  </si>
  <si>
    <t>SLSP14-120-014</t>
  </si>
  <si>
    <t>SLSP14-122-002</t>
  </si>
  <si>
    <t>SLSP14-122-004</t>
  </si>
  <si>
    <t>SLSP14-122-006</t>
  </si>
  <si>
    <t>SLSP14-122-007</t>
  </si>
  <si>
    <t>SLSP14-123-003</t>
  </si>
  <si>
    <t>SLSP14-124-022</t>
  </si>
  <si>
    <t>SLSP14-124-024</t>
  </si>
  <si>
    <t>SLSP14-124-026</t>
  </si>
  <si>
    <t>SLSP14-124-028</t>
  </si>
  <si>
    <t>SLSP14-124-030</t>
  </si>
  <si>
    <t>SLSP14-124-031</t>
  </si>
  <si>
    <t>SLSP14-124-032</t>
  </si>
  <si>
    <t>SLSP14-125-001</t>
  </si>
  <si>
    <t>SLSP14-125-004</t>
  </si>
  <si>
    <t>SLSP14-125-006</t>
  </si>
  <si>
    <t>SLSP14-125-008</t>
  </si>
  <si>
    <t>SLSP14-125-010</t>
  </si>
  <si>
    <t>SLSP14-125-012</t>
  </si>
  <si>
    <t>SLSP14-125-014</t>
  </si>
  <si>
    <t>SLSP14-126-007</t>
  </si>
  <si>
    <t>SLSP14-128-002</t>
  </si>
  <si>
    <t>SLSP14-129-002</t>
  </si>
  <si>
    <t>SLSP14-130-004</t>
  </si>
  <si>
    <t>SLSP14-130-006</t>
  </si>
  <si>
    <t>SLSP14-131-008</t>
  </si>
  <si>
    <t>SLSP14-131-010</t>
  </si>
  <si>
    <t>SLSP14-132-004</t>
  </si>
  <si>
    <t>SLSP14-132-006</t>
  </si>
  <si>
    <t>SLSP14-133-002</t>
  </si>
  <si>
    <t>SLSP14-134-007</t>
  </si>
  <si>
    <t>SLSP14-136-002</t>
  </si>
  <si>
    <t>SLSP14-137-002</t>
  </si>
  <si>
    <t>SLSP14-138-002</t>
  </si>
  <si>
    <t>SLSP14-141-004</t>
  </si>
  <si>
    <t>SLSP14-141-006</t>
  </si>
  <si>
    <t>SLSP14-142-002</t>
  </si>
  <si>
    <t>SLSP14-142-004</t>
  </si>
  <si>
    <t>SLSP14-143-002</t>
  </si>
  <si>
    <t>SLSP14-148-006</t>
  </si>
  <si>
    <t>SLSP14-148-008</t>
  </si>
  <si>
    <t>SLSP14-148-010</t>
  </si>
  <si>
    <t>SLSP14-149-001</t>
  </si>
  <si>
    <t>SLSP14-149-002</t>
  </si>
  <si>
    <t>SLSP14-149-003</t>
  </si>
  <si>
    <t>SLSP14-150-002</t>
  </si>
  <si>
    <t>SLSP14-150-004</t>
  </si>
  <si>
    <t>SLSP14-151-009</t>
  </si>
  <si>
    <t>SLSP14-151-011</t>
  </si>
  <si>
    <t>SLSP14-151-013</t>
  </si>
  <si>
    <t>SLSP14-151-015</t>
  </si>
  <si>
    <t>SLSP14-151-017</t>
  </si>
  <si>
    <t>SLSP14-152-033</t>
  </si>
  <si>
    <t>SLSP14-152-035</t>
  </si>
  <si>
    <t>SLSP14-153-010</t>
  </si>
  <si>
    <t>SLSP14-153-012</t>
  </si>
  <si>
    <t>SLSP14-153-014</t>
  </si>
  <si>
    <t>SLSP14-155-002</t>
  </si>
  <si>
    <t>SLSP14-155-004</t>
  </si>
  <si>
    <t>SLSP14-155-006</t>
  </si>
  <si>
    <t>SLSP14-155-008</t>
  </si>
  <si>
    <t>SLSP14-156-002</t>
  </si>
  <si>
    <t>SLSP14-156-004</t>
  </si>
  <si>
    <t>SLSP14-157-002</t>
  </si>
  <si>
    <t>SLSP14-157-004</t>
  </si>
  <si>
    <t>SLSP14-157-006</t>
  </si>
  <si>
    <t>SLSP14-158-012</t>
  </si>
  <si>
    <t>SLSP14-158-014</t>
  </si>
  <si>
    <t>SLSP14-160-002</t>
  </si>
  <si>
    <t>SLSP14-160-004</t>
  </si>
  <si>
    <t>SLSP14-160-006</t>
  </si>
  <si>
    <t>SLSP14-160-020</t>
  </si>
  <si>
    <t>SLSP14-161-002</t>
  </si>
  <si>
    <t>SLSP14-161-004</t>
  </si>
  <si>
    <t>SLSP14-161-006</t>
  </si>
  <si>
    <t>SLSP14-161-008</t>
  </si>
  <si>
    <t>SLSP14-161-011</t>
  </si>
  <si>
    <t>SLSP14-162-026</t>
  </si>
  <si>
    <t>SLSP14-162-028</t>
  </si>
  <si>
    <t>SLSP14-162-030</t>
  </si>
  <si>
    <t>SLSP14-162-032</t>
  </si>
  <si>
    <t>SLSP14-162-034</t>
  </si>
  <si>
    <t>SLSP14-162-036</t>
  </si>
  <si>
    <t>SLSP14-162-038</t>
  </si>
  <si>
    <t>SLSP14-162-040</t>
  </si>
  <si>
    <t>SLSP14-162-042</t>
  </si>
  <si>
    <t>SLSP14-162-044</t>
  </si>
  <si>
    <t>SLSP14-162-046</t>
  </si>
  <si>
    <t>SLSP14-163-008</t>
  </si>
  <si>
    <t>SLSP14-163-010</t>
  </si>
  <si>
    <t>SLSP14-163-012</t>
  </si>
  <si>
    <t>SLSP14-163-014</t>
  </si>
  <si>
    <t>SLSP14-165-002</t>
  </si>
  <si>
    <t>SLSP14-165-004</t>
  </si>
  <si>
    <t>SLSP14-165-006</t>
  </si>
  <si>
    <t>SLSP14-166-009</t>
  </si>
  <si>
    <t>SLSP14-167-002</t>
  </si>
  <si>
    <t>SLSP14-168-003</t>
  </si>
  <si>
    <t>SLSP14-168-005</t>
  </si>
  <si>
    <t>SLSP14-168-007</t>
  </si>
  <si>
    <t>SLSP14-170-002</t>
  </si>
  <si>
    <t>SLSP14-170-004</t>
  </si>
  <si>
    <t>SLSP14-170-007</t>
  </si>
  <si>
    <t>SLSP14-171-003</t>
  </si>
  <si>
    <t>SLSP14-171-005</t>
  </si>
  <si>
    <t>SLSP14-171-006</t>
  </si>
  <si>
    <t>SLSP14-171-007</t>
  </si>
  <si>
    <t>SLSP14-172-002</t>
  </si>
  <si>
    <t>SLSP14-172-004</t>
  </si>
  <si>
    <t>SLSP14-172-005</t>
  </si>
  <si>
    <t>SLSP14-173-001</t>
  </si>
  <si>
    <t>SLSP14-173-002</t>
  </si>
  <si>
    <t>SLSP14-173-004</t>
  </si>
  <si>
    <t>SLSP14-173-005</t>
  </si>
  <si>
    <t>SLSP14-173-006</t>
  </si>
  <si>
    <t>SLSP14-174-002</t>
  </si>
  <si>
    <t>SLSP14-176-002</t>
  </si>
  <si>
    <t>SLSP14-176-004</t>
  </si>
  <si>
    <t>SLSP14-176-006</t>
  </si>
  <si>
    <t>SLSP14-176-008</t>
  </si>
  <si>
    <t>SLSP14-176-010</t>
  </si>
  <si>
    <t>SLSP14-176-012</t>
  </si>
  <si>
    <t>SLSP14-176-069</t>
  </si>
  <si>
    <t>SLSP14-176-071</t>
  </si>
  <si>
    <t>SLSP14-176-073</t>
  </si>
  <si>
    <t>SLSP14-177-003</t>
  </si>
  <si>
    <t>SLSP14-177-005</t>
  </si>
  <si>
    <t>SLSP14-177-007</t>
  </si>
  <si>
    <t>SLSP14-177-009</t>
  </si>
  <si>
    <t>SLSP14-177-011</t>
  </si>
  <si>
    <t>SLSP14-177-013</t>
  </si>
  <si>
    <t>SLSP14-178-002</t>
  </si>
  <si>
    <t>SLSP14-178-004</t>
  </si>
  <si>
    <t>SLSP14-178-006</t>
  </si>
  <si>
    <t>SLSP14-178-008</t>
  </si>
  <si>
    <t>SLSP14-178-010</t>
  </si>
  <si>
    <t>SLSP14-179-003</t>
  </si>
  <si>
    <t>SLSP14-180-031</t>
  </si>
  <si>
    <t>SLSP14-180-033</t>
  </si>
  <si>
    <t>SLSP14-180-035</t>
  </si>
  <si>
    <t>SLSP14-181-003</t>
  </si>
  <si>
    <t>SLSP14-181-005</t>
  </si>
  <si>
    <t>SLSP14-181-007</t>
  </si>
  <si>
    <t>SLSP14-181-009</t>
  </si>
  <si>
    <t>SLSP14-182-002</t>
  </si>
  <si>
    <t>SLSP14-182-004</t>
  </si>
  <si>
    <t>SLSP14-182-006</t>
  </si>
  <si>
    <t>SLSP14-182-008</t>
  </si>
  <si>
    <t>SLSP14-182-010</t>
  </si>
  <si>
    <t>SLSP14-182-012</t>
  </si>
  <si>
    <t>SLSP14-182-014</t>
  </si>
  <si>
    <t>SLSP14-182-016</t>
  </si>
  <si>
    <t>SLSP14-183-002</t>
  </si>
  <si>
    <t>SLSP14-183-004</t>
  </si>
  <si>
    <t>SLSP14-183-006</t>
  </si>
  <si>
    <t>SLSP14-184-002</t>
  </si>
  <si>
    <t>SLSP14-184-004</t>
  </si>
  <si>
    <t>SLSP14-184-006</t>
  </si>
  <si>
    <t>SLSP14-184-008</t>
  </si>
  <si>
    <t>SLSP14-184-010</t>
  </si>
  <si>
    <t>SLSP14-184-012</t>
  </si>
  <si>
    <t>SLSP14-184-014</t>
  </si>
  <si>
    <t>SLSP14-184-016</t>
  </si>
  <si>
    <t>SLSP14-184-018</t>
  </si>
  <si>
    <t>SLSP14-185-003</t>
  </si>
  <si>
    <t>SLSP14-185-005</t>
  </si>
  <si>
    <t>SLSP14-185-007</t>
  </si>
  <si>
    <t>SLSP14-185-009</t>
  </si>
  <si>
    <t>SLSP14-233-002</t>
  </si>
  <si>
    <t>SLSP14-233-004</t>
  </si>
  <si>
    <t>SLSP14-235-002</t>
  </si>
  <si>
    <t>SLSP14-237-002</t>
  </si>
  <si>
    <t>SLSP2--006-003</t>
  </si>
  <si>
    <t>SLSP2-001-001</t>
  </si>
  <si>
    <t>SLSP2-001-002</t>
  </si>
  <si>
    <t>SLSP2-001-003</t>
  </si>
  <si>
    <t>SLSP2-001-004</t>
  </si>
  <si>
    <t>SLSP2-002-001</t>
  </si>
  <si>
    <t>SLSP2-002-002</t>
  </si>
  <si>
    <t>SLSP2-002-003</t>
  </si>
  <si>
    <t>SLSP2-002-004</t>
  </si>
  <si>
    <t>SLSP2-003-001</t>
  </si>
  <si>
    <t>SLSP2-003-002</t>
  </si>
  <si>
    <t>SLSP2-003-003</t>
  </si>
  <si>
    <t>SLSP2-003-004</t>
  </si>
  <si>
    <t>SLSP2-004-001</t>
  </si>
  <si>
    <t>SLSP2-004-002</t>
  </si>
  <si>
    <t>SLSP2-004-003</t>
  </si>
  <si>
    <t>SLSP2-004-004</t>
  </si>
  <si>
    <t>SLSP2-005-001</t>
  </si>
  <si>
    <t>SLSP2-005-002</t>
  </si>
  <si>
    <t>SLSP2-005-003</t>
  </si>
  <si>
    <t>SLSP2-005-004</t>
  </si>
  <si>
    <t>SLSP2-011-001</t>
  </si>
  <si>
    <t>SLSP2-011-002</t>
  </si>
  <si>
    <t>SLSP2-011-003</t>
  </si>
  <si>
    <t>SLSP2-011-004</t>
  </si>
  <si>
    <t>SLSP4-001-002</t>
  </si>
  <si>
    <t>SLSP4-005-002</t>
  </si>
  <si>
    <t>SLSP4-006-001</t>
  </si>
  <si>
    <t>SLSP4-007-002</t>
  </si>
  <si>
    <t>SLSP4-013-0020</t>
  </si>
  <si>
    <t>SLSP4-014-002</t>
  </si>
  <si>
    <t>SLSP4-028-006</t>
  </si>
  <si>
    <t>SLSP4-028-007</t>
  </si>
  <si>
    <t>SLSP4-035-001</t>
  </si>
  <si>
    <t>SLSP4-035-002</t>
  </si>
  <si>
    <t>SLSP4-044-001</t>
  </si>
  <si>
    <t>SLSP4-044-002</t>
  </si>
  <si>
    <t>SLSP4-052-002</t>
  </si>
  <si>
    <t>SLSP4-052-003</t>
  </si>
  <si>
    <t>SLSP4-052-004</t>
  </si>
  <si>
    <t>R/2025239</t>
  </si>
  <si>
    <t>Služby telovýchovného lekárstva 122</t>
  </si>
  <si>
    <t>Klinika Junácka a.s.</t>
  </si>
  <si>
    <t>E/2025024</t>
  </si>
  <si>
    <t xml:space="preserve">Zrážková daň k Petrovi Pecsukovi </t>
  </si>
  <si>
    <t>E/2025025</t>
  </si>
  <si>
    <t xml:space="preserve">Zrážková daň k Máriovi Klieštencovi </t>
  </si>
  <si>
    <t>E/2025026</t>
  </si>
  <si>
    <t>Zrážková daň k Jane Bobkovej</t>
  </si>
  <si>
    <t>E/2025027</t>
  </si>
  <si>
    <t>E/2025028</t>
  </si>
  <si>
    <t>E/2025030</t>
  </si>
  <si>
    <t xml:space="preserve">Zrážková daň k Jane Bobkovej </t>
  </si>
  <si>
    <t>E/2025031</t>
  </si>
  <si>
    <t>E/2025033</t>
  </si>
  <si>
    <t>Zrážková daň k Máriovi Klieštencovi</t>
  </si>
  <si>
    <t>E/2025034</t>
  </si>
  <si>
    <t>E/2025035</t>
  </si>
  <si>
    <t>E/2025037</t>
  </si>
  <si>
    <t>E/2025038</t>
  </si>
  <si>
    <t>E/2025039</t>
  </si>
  <si>
    <t>E/2025042</t>
  </si>
  <si>
    <t>E/2025043</t>
  </si>
  <si>
    <t>E/2025044</t>
  </si>
  <si>
    <t>E/2025047</t>
  </si>
  <si>
    <t>E/2025049</t>
  </si>
  <si>
    <t>ID/2025/02</t>
  </si>
  <si>
    <t>Pro tréner január 1.1.-15.1.2025</t>
  </si>
  <si>
    <t>Peter Pecsuk</t>
  </si>
  <si>
    <t>ID/2025/03</t>
  </si>
  <si>
    <t>Pro tréner január 1.1.-15.1.25</t>
  </si>
  <si>
    <t>Mario Klieštenec</t>
  </si>
  <si>
    <t>ID/2025/04</t>
  </si>
  <si>
    <t>Jana Bobková</t>
  </si>
  <si>
    <t>ID/2025/05</t>
  </si>
  <si>
    <t>Pro tréner január 16.1.-31.1.25</t>
  </si>
  <si>
    <t>ID/2025/06</t>
  </si>
  <si>
    <t>ID/2025/08</t>
  </si>
  <si>
    <t>Pro tréner január</t>
  </si>
  <si>
    <t>ID/2025/09</t>
  </si>
  <si>
    <t>Pro tréner feb</t>
  </si>
  <si>
    <t>ID/2025/11</t>
  </si>
  <si>
    <t>Pro tréner február</t>
  </si>
  <si>
    <t>ID/2025/12</t>
  </si>
  <si>
    <t>ID/2025/13</t>
  </si>
  <si>
    <t>Pro tréner marec</t>
  </si>
  <si>
    <t>ID/2025/15</t>
  </si>
  <si>
    <t>ID/2025/16</t>
  </si>
  <si>
    <t>ID/2025/17</t>
  </si>
  <si>
    <t>Pro tréner apríl</t>
  </si>
  <si>
    <t>ID/2025/20</t>
  </si>
  <si>
    <t>ID/2025/21</t>
  </si>
  <si>
    <t>ID/2025/22</t>
  </si>
  <si>
    <t>Pro tréner máj</t>
  </si>
  <si>
    <t>ID/2025/25</t>
  </si>
  <si>
    <t>ID/2025/27</t>
  </si>
  <si>
    <t>ID/2025/29</t>
  </si>
  <si>
    <t>Pro tréner jún</t>
  </si>
  <si>
    <t>R/2025005</t>
  </si>
  <si>
    <t>Trénerská činnosť január 1.1 - 15.1.2025</t>
  </si>
  <si>
    <t>Gejza Vass</t>
  </si>
  <si>
    <t>R/2025009</t>
  </si>
  <si>
    <t>2025/01</t>
  </si>
  <si>
    <t>Športový odborník január 1.1. - 15.1.2025</t>
  </si>
  <si>
    <t>Mgr. Attila Ambrus</t>
  </si>
  <si>
    <t>R/2025014</t>
  </si>
  <si>
    <t>Milan Kováč</t>
  </si>
  <si>
    <t>R/2025015</t>
  </si>
  <si>
    <t>Športový odborník 1.1.-25.1.2025</t>
  </si>
  <si>
    <t>Gabriel Zirkelbach</t>
  </si>
  <si>
    <t>R/2025025</t>
  </si>
  <si>
    <t>Tréner január</t>
  </si>
  <si>
    <t>Mgr. Radim Kráľ</t>
  </si>
  <si>
    <t>R/2025031</t>
  </si>
  <si>
    <t>Prenájom priestorov zasadačky</t>
  </si>
  <si>
    <t>R/2025035</t>
  </si>
  <si>
    <t>Športový odborník 16.1.-31.1.2025</t>
  </si>
  <si>
    <t>R/2025039</t>
  </si>
  <si>
    <t>Trénerská činnosť 16.1.-31.1.2025</t>
  </si>
  <si>
    <t>R/2025043</t>
  </si>
  <si>
    <t>2025/02</t>
  </si>
  <si>
    <t>Cestovné</t>
  </si>
  <si>
    <t>Športový odborník</t>
  </si>
  <si>
    <t>R/2025052</t>
  </si>
  <si>
    <t>Športový odborník január</t>
  </si>
  <si>
    <t>R/2025053</t>
  </si>
  <si>
    <t>R/2025095</t>
  </si>
  <si>
    <t>R/2025100</t>
  </si>
  <si>
    <t>R/2025106</t>
  </si>
  <si>
    <t>Trénerská činnosť február</t>
  </si>
  <si>
    <t>R/2025115</t>
  </si>
  <si>
    <t>R/2025125</t>
  </si>
  <si>
    <t>2025/003</t>
  </si>
  <si>
    <t>Športový odborník február</t>
  </si>
  <si>
    <t>R/2025150</t>
  </si>
  <si>
    <t>Športový odborník marec</t>
  </si>
  <si>
    <t>R/2025153</t>
  </si>
  <si>
    <t>R/2025162</t>
  </si>
  <si>
    <t>Trénerská činnosť marec</t>
  </si>
  <si>
    <t>R/2025169</t>
  </si>
  <si>
    <t>R/2025179</t>
  </si>
  <si>
    <t>Jaroslav Ostrčil</t>
  </si>
  <si>
    <t>R/2025183</t>
  </si>
  <si>
    <t>2025/004</t>
  </si>
  <si>
    <t>R/2025215</t>
  </si>
  <si>
    <t>Športový odborník apríl</t>
  </si>
  <si>
    <t>R/2025216</t>
  </si>
  <si>
    <t>R/2025217</t>
  </si>
  <si>
    <t>2025/005</t>
  </si>
  <si>
    <t>R/2025219</t>
  </si>
  <si>
    <t>trénerská činnosť apríl</t>
  </si>
  <si>
    <t>R/2025229</t>
  </si>
  <si>
    <t>R/2025232</t>
  </si>
  <si>
    <t>Tréner apríl</t>
  </si>
  <si>
    <t>R/2025241</t>
  </si>
  <si>
    <t>Ľubomír Hagara</t>
  </si>
  <si>
    <t>R/2025319</t>
  </si>
  <si>
    <t>2025/006</t>
  </si>
  <si>
    <t>Športový odborník máj</t>
  </si>
  <si>
    <t>R/2025333</t>
  </si>
  <si>
    <t>R/2025335</t>
  </si>
  <si>
    <t>R/2025336</t>
  </si>
  <si>
    <t>R/2025339</t>
  </si>
  <si>
    <t>R/2025346</t>
  </si>
  <si>
    <t>Trénerská činnosť máj</t>
  </si>
  <si>
    <t>R/2025365</t>
  </si>
  <si>
    <t>R/2025390</t>
  </si>
  <si>
    <t>2025/007</t>
  </si>
  <si>
    <t>Športový odborník jún</t>
  </si>
  <si>
    <t>DZ2025037</t>
  </si>
  <si>
    <t>14.4.-13.5.2025</t>
  </si>
  <si>
    <t>Martin Hluško</t>
  </si>
  <si>
    <t>R/2025263</t>
  </si>
  <si>
    <t>Ubytovnanie + polpenzia MR</t>
  </si>
  <si>
    <t>STH - Stavohotely, a.s.</t>
  </si>
  <si>
    <t>R/2025289</t>
  </si>
  <si>
    <t>Ubytovanie + polpenzia</t>
  </si>
  <si>
    <t>R/2025332</t>
  </si>
  <si>
    <t>Catering stravovanie MR 216</t>
  </si>
  <si>
    <t>Tommi Gastro s. r. o.</t>
  </si>
  <si>
    <t>R/2025380</t>
  </si>
  <si>
    <t>Fyzioterapeut MR 22.5.-25.5.2025</t>
  </si>
  <si>
    <t>Mgr. Martin Valko</t>
  </si>
  <si>
    <t>R/2025218</t>
  </si>
  <si>
    <t>Školenie trénerov 1. stupeň kanoistika</t>
  </si>
  <si>
    <t>Univerzita Komenského v Bratislave</t>
  </si>
  <si>
    <t>Telekomunikačné služby 233</t>
  </si>
  <si>
    <t>R/2025046</t>
  </si>
  <si>
    <t>Ubytovanie strava VT Štrbské pleso 2.2.-5.2.2025</t>
  </si>
  <si>
    <t>GULDINER, s.r.o.</t>
  </si>
  <si>
    <t>R/2025081</t>
  </si>
  <si>
    <t>PHM február</t>
  </si>
  <si>
    <t>SHELL Slovakia, s.r.o.</t>
  </si>
  <si>
    <t>R/2025182</t>
  </si>
  <si>
    <t>2025/00102</t>
  </si>
  <si>
    <t>Ubytovanie testovací zraz</t>
  </si>
  <si>
    <t>Safe travel s. r. o.</t>
  </si>
  <si>
    <t>R/2025184</t>
  </si>
  <si>
    <t>2025/016</t>
  </si>
  <si>
    <t>Ubytovanie testovací zraz 11.4.-13.4.2025</t>
  </si>
  <si>
    <t>Kajak &amp; kanoe klub Komárno, o.z.</t>
  </si>
  <si>
    <t>R/2025193</t>
  </si>
  <si>
    <t>Strava</t>
  </si>
  <si>
    <t>Litovel Pub s.r.o.</t>
  </si>
  <si>
    <t>R/2025018</t>
  </si>
  <si>
    <t>PHM január</t>
  </si>
  <si>
    <t>R/2025070</t>
  </si>
  <si>
    <t>Tréner SMT</t>
  </si>
  <si>
    <t>Mgr. Filip Petrla</t>
  </si>
  <si>
    <t>R/2025119</t>
  </si>
  <si>
    <t>Tréner SMT február</t>
  </si>
  <si>
    <t>Mobilné telefóny, internet 227</t>
  </si>
  <si>
    <t>R/2025154</t>
  </si>
  <si>
    <t>Tréner SMT marec</t>
  </si>
  <si>
    <t>R/2025192</t>
  </si>
  <si>
    <t>PHM apríl</t>
  </si>
  <si>
    <t>R/2025214</t>
  </si>
  <si>
    <t>R/2025251</t>
  </si>
  <si>
    <t>Tréner SMT apríl</t>
  </si>
  <si>
    <t>R/2025262</t>
  </si>
  <si>
    <t>0255/25</t>
  </si>
  <si>
    <t>Ubytovanie a raňajky, preteky Račice, 29.5.-1.6.2025</t>
  </si>
  <si>
    <t>Vyhlídka Prosek s.r.o.</t>
  </si>
  <si>
    <t>R/2025269</t>
  </si>
  <si>
    <t>PHM máj</t>
  </si>
  <si>
    <t>R/2025318</t>
  </si>
  <si>
    <t>R/2025353</t>
  </si>
  <si>
    <t>SMT služby na mesiac máj</t>
  </si>
  <si>
    <t>R/2025363</t>
  </si>
  <si>
    <t>Strava preteky Račice SMT 29.5.-1.6.25</t>
  </si>
  <si>
    <t>Národní olympijské centrum vodních sportu, z.s.</t>
  </si>
  <si>
    <t>R/2025375</t>
  </si>
  <si>
    <t>PHM jún</t>
  </si>
  <si>
    <t>R/2025376</t>
  </si>
  <si>
    <t>RA/2025/04</t>
  </si>
  <si>
    <t>Vstup fitnes + hala</t>
  </si>
  <si>
    <t>Filip Petrla</t>
  </si>
  <si>
    <t>Stolný tenis 5.2.25</t>
  </si>
  <si>
    <t>Vstup wellnes 4.-5.2.25</t>
  </si>
  <si>
    <t>Ceny do turnaja</t>
  </si>
  <si>
    <t>RA/2025/16</t>
  </si>
  <si>
    <t>VT Komárno 11.4.-13.4.2025 SMT Raňajky</t>
  </si>
  <si>
    <t>RA/2025/21</t>
  </si>
  <si>
    <t>29.5.-1.6.2025 Preteky Račice darček</t>
  </si>
  <si>
    <t>29.5.-1.6.2025 Preteky Račice občerstvenie</t>
  </si>
  <si>
    <t>29.5.-1.6.2025 Preteky Račice Parkovanie</t>
  </si>
  <si>
    <t>29.5.-1.6.2025 Preteky Račice Občer.</t>
  </si>
  <si>
    <t>29.5.-1.6.2025 Preteky Račice 0</t>
  </si>
  <si>
    <t>29.5.-1.6.2025 Preteky Račice náradie</t>
  </si>
  <si>
    <t>29.5.-1.6.2025 Preteky Račice obed</t>
  </si>
  <si>
    <t>29.5.-1.6.2025 Preteky Račice PHM</t>
  </si>
  <si>
    <t>29.5.-1.6.2025 Preteky Račice Dialnica AA328JS</t>
  </si>
  <si>
    <t>29.5.-1.6.2025 Preteky Račice Dialnica BT473DL</t>
  </si>
  <si>
    <t>29.5.-1.6.2025 Preteky Račice Občerstvenie</t>
  </si>
  <si>
    <t>29.5.-1.6.2025 Preteky Račice večera</t>
  </si>
  <si>
    <t>29.5.-1.6.2025 Preteky Račice Dialnica BL963MK</t>
  </si>
  <si>
    <t>RA/2025/22</t>
  </si>
  <si>
    <t>6.6.-8.6.25 Preteky Kojetín ubytovanie</t>
  </si>
  <si>
    <t>6.6.-8.6.25 Preteky Kojetín Dialničná z. BL902TT</t>
  </si>
  <si>
    <t>6.6.-8.6.25 Preteky Kojetín Kartový poplatok</t>
  </si>
  <si>
    <t>6.6.-8.6.25 Preteky Kojetín kartový poplatok</t>
  </si>
  <si>
    <t>RA/2025/22a</t>
  </si>
  <si>
    <t>6.6.-8.6.25 Preteky Kojetín štartovné poplatky</t>
  </si>
  <si>
    <t>6.6.-8.6.25 Preteky Kojetín stravovanie obedy</t>
  </si>
  <si>
    <t>6.6.-8.6.25 Preteky Kojetín večera 6.6</t>
  </si>
  <si>
    <t>6.6.-8.6.25 Preteky Kojetín večera 7.6.25</t>
  </si>
  <si>
    <t>DZ2025030</t>
  </si>
  <si>
    <t>20.-25.5.2025 MR Bratislava</t>
  </si>
  <si>
    <t>Marko Bergendi</t>
  </si>
  <si>
    <t>DZ2025033</t>
  </si>
  <si>
    <t>Ing. Boris Bergendi</t>
  </si>
  <si>
    <t>DZ2025040</t>
  </si>
  <si>
    <t>23.-29.6.2025</t>
  </si>
  <si>
    <t>Michal Fedor</t>
  </si>
  <si>
    <t>R/2025164</t>
  </si>
  <si>
    <t>Prenájom tribúny</t>
  </si>
  <si>
    <t>LEŠKO s.r.o.</t>
  </si>
  <si>
    <t>R/2025230</t>
  </si>
  <si>
    <t>Čiapky šiltovky</t>
  </si>
  <si>
    <t>Tatiana Vráblová - V-šport</t>
  </si>
  <si>
    <t>R/2025237</t>
  </si>
  <si>
    <t>Nájomné kontajnerov apríl MR2025</t>
  </si>
  <si>
    <t>41572 k</t>
  </si>
  <si>
    <t>CONTAINEX Container-Handelsgesellschaft m.b.H</t>
  </si>
  <si>
    <t>R/2025246</t>
  </si>
  <si>
    <t>Gravír medailí</t>
  </si>
  <si>
    <t>LB DESIGN, s.r.o.</t>
  </si>
  <si>
    <t>R/2025261</t>
  </si>
  <si>
    <t>Toaletné búdky</t>
  </si>
  <si>
    <t>TOI TOI &amp; DIXI, s.r.o.</t>
  </si>
  <si>
    <t>R/2025277</t>
  </si>
  <si>
    <t>Gravír medailí MR 825</t>
  </si>
  <si>
    <t>R/2025278</t>
  </si>
  <si>
    <t>Poháre + štítky</t>
  </si>
  <si>
    <t>R/2025284</t>
  </si>
  <si>
    <t>Kancelárske potreby</t>
  </si>
  <si>
    <t>R/2025286</t>
  </si>
  <si>
    <t>Časomiera MR 23.5.-25.5.2025</t>
  </si>
  <si>
    <t>Ing. Radoslav Oršula</t>
  </si>
  <si>
    <t>R/2025291</t>
  </si>
  <si>
    <t>Prenos videa MR</t>
  </si>
  <si>
    <t>Peter Csonka - Peter Csonka production</t>
  </si>
  <si>
    <t>R/2025292</t>
  </si>
  <si>
    <t>Zdravotnícka pomoc</t>
  </si>
  <si>
    <t>PARAMEDIC &amp; PARTNER - Asistenčná Záchranná Služba s. r. o.</t>
  </si>
  <si>
    <t>R/2025297</t>
  </si>
  <si>
    <t>Prenájom stanov</t>
  </si>
  <si>
    <t>PROMO ACTIVITY.COM s. r. o.</t>
  </si>
  <si>
    <t>R/2025298</t>
  </si>
  <si>
    <t>RE-2025-0338</t>
  </si>
  <si>
    <t>Prenájom lodí</t>
  </si>
  <si>
    <t>HRB?35110</t>
  </si>
  <si>
    <t>Nauticus GmbH</t>
  </si>
  <si>
    <t>R/2025300</t>
  </si>
  <si>
    <t>Preprava autobusmi</t>
  </si>
  <si>
    <t>Slovak Lines Express, a. s.</t>
  </si>
  <si>
    <t>Catering stravovanie MR 232</t>
  </si>
  <si>
    <t>R/2025341</t>
  </si>
  <si>
    <t>Odnos odpadu Zemník MR 825</t>
  </si>
  <si>
    <t>HOMOLA TEAM WM s. r. o.</t>
  </si>
  <si>
    <t>R/2025347</t>
  </si>
  <si>
    <t>Zdravotnícka pomoc KP sen</t>
  </si>
  <si>
    <t>R/2025349</t>
  </si>
  <si>
    <t>Prenájom kontajnerov jún</t>
  </si>
  <si>
    <t>R/2025364</t>
  </si>
  <si>
    <t>Vyprázdnenie žumpy</t>
  </si>
  <si>
    <t>STEWE, s. r. o.</t>
  </si>
  <si>
    <t>R/2025408</t>
  </si>
  <si>
    <t>VR/925046</t>
  </si>
  <si>
    <t>Cestovné zasadnutie org. výboru MR 2025</t>
  </si>
  <si>
    <t>VR/925066-1</t>
  </si>
  <si>
    <t>Jazda</t>
  </si>
  <si>
    <t>Bolt Operations OÜ</t>
  </si>
  <si>
    <t>VR/925066-2</t>
  </si>
  <si>
    <t>TESCO STORES SR, a.s.</t>
  </si>
  <si>
    <t>VR/925066-3</t>
  </si>
  <si>
    <t>VR/925066-4</t>
  </si>
  <si>
    <t>Kaufland Slovenská republika v.o.s.</t>
  </si>
  <si>
    <t>VR/925066-5</t>
  </si>
  <si>
    <t>Čistiace potreby</t>
  </si>
  <si>
    <t>Action Slovakia s.r.o.</t>
  </si>
  <si>
    <t>VR/925066-6</t>
  </si>
  <si>
    <t>Trávnatý koberec</t>
  </si>
  <si>
    <t>VR/925069-1</t>
  </si>
  <si>
    <t>Pracovné oblečenie</t>
  </si>
  <si>
    <t>VR/925069-2</t>
  </si>
  <si>
    <t>Zemník materiál Regata</t>
  </si>
  <si>
    <t>VR/925069-3</t>
  </si>
  <si>
    <t>PHM stroje Zemník Regata</t>
  </si>
  <si>
    <t>VR/925069-4</t>
  </si>
  <si>
    <t>Zemník - Regata materiál</t>
  </si>
  <si>
    <t>HORNBACH - Baumarkt SK spol. s r.o.</t>
  </si>
  <si>
    <t>VR/925069-5</t>
  </si>
  <si>
    <t>Tatiana Bobríková</t>
  </si>
  <si>
    <t>VR/925072-1</t>
  </si>
  <si>
    <t>Poplatokk za prepravnú službu</t>
  </si>
  <si>
    <t>VR/925072-2</t>
  </si>
  <si>
    <t>Miestna daň</t>
  </si>
  <si>
    <t>ERIS, s.r.o.</t>
  </si>
  <si>
    <t>VR/925072-3</t>
  </si>
  <si>
    <t>VR/925075</t>
  </si>
  <si>
    <t>Centový rozdiel</t>
  </si>
  <si>
    <t>AGEM COMPUTERS, spol.s r.o.</t>
  </si>
  <si>
    <t>Športová obuv</t>
  </si>
  <si>
    <t>VR/925091</t>
  </si>
  <si>
    <t>PHM motorový čln MR</t>
  </si>
  <si>
    <t>DZ2025001</t>
  </si>
  <si>
    <t>1.7.-31.7.2025</t>
  </si>
  <si>
    <t>Juraj Kadnár</t>
  </si>
  <si>
    <t>DZ2025009</t>
  </si>
  <si>
    <t>9.-10.8.2025</t>
  </si>
  <si>
    <t>Miroslav Malatinec</t>
  </si>
  <si>
    <t>1.-3.8.2025</t>
  </si>
  <si>
    <t>3.5.</t>
  </si>
  <si>
    <t>DZ2025010</t>
  </si>
  <si>
    <t>7.7.-13.7.2025</t>
  </si>
  <si>
    <t>Andrea Rusová</t>
  </si>
  <si>
    <t>25.7.-3.8.2025</t>
  </si>
  <si>
    <t>9.-15.6.2025</t>
  </si>
  <si>
    <t>25.4.-4.5.2025</t>
  </si>
  <si>
    <t>6.-10.5.2025</t>
  </si>
  <si>
    <t>2.-8.6.2025</t>
  </si>
  <si>
    <t>14.-17.7.2025</t>
  </si>
  <si>
    <t>14.-20.7.2025</t>
  </si>
  <si>
    <t>DZ2025011</t>
  </si>
  <si>
    <t>KP seniorov + testy juniorov/kadetov, rozhodca</t>
  </si>
  <si>
    <t>Ondrej Kobyda</t>
  </si>
  <si>
    <t>DZ2025012</t>
  </si>
  <si>
    <t>3.-4.5.2025</t>
  </si>
  <si>
    <t>Sofia Barčáková</t>
  </si>
  <si>
    <t>DZ2025013</t>
  </si>
  <si>
    <t>7.-8.6.25</t>
  </si>
  <si>
    <t>Juraj Záborský</t>
  </si>
  <si>
    <t>3.-4.5.25</t>
  </si>
  <si>
    <t>DZ2025014</t>
  </si>
  <si>
    <t>Patrícia Guspanová</t>
  </si>
  <si>
    <t>DZ2025016</t>
  </si>
  <si>
    <t>1/3.8.2025</t>
  </si>
  <si>
    <t>Karin Kadlečková</t>
  </si>
  <si>
    <t>7.-8.6.2025</t>
  </si>
  <si>
    <t>9/10.8.2025</t>
  </si>
  <si>
    <t>DZ2025018</t>
  </si>
  <si>
    <t>Petra Tabačiarová</t>
  </si>
  <si>
    <t>6.-8.6.2025</t>
  </si>
  <si>
    <t>3.10.25-4.10.25 Rozlúčkové preteky</t>
  </si>
  <si>
    <t>26.9.-27.9.2025 Hargašov memoriál org. tímu</t>
  </si>
  <si>
    <t>DZ2025020</t>
  </si>
  <si>
    <t>4.-10.5.2025</t>
  </si>
  <si>
    <t>Peter Iliaš</t>
  </si>
  <si>
    <t>DZ2025023</t>
  </si>
  <si>
    <t>Ľuboš Kunc</t>
  </si>
  <si>
    <t>DZ2025024</t>
  </si>
  <si>
    <t>Ondrej Čižnár</t>
  </si>
  <si>
    <t>DZ2025026</t>
  </si>
  <si>
    <t>Rastislav Rus</t>
  </si>
  <si>
    <t>27.9.25 delegát v M SR v maratóne</t>
  </si>
  <si>
    <t>DZ2025027</t>
  </si>
  <si>
    <t>Tatiana Trakalová</t>
  </si>
  <si>
    <t>DZ2025034</t>
  </si>
  <si>
    <t>26.5.-1.6.2025</t>
  </si>
  <si>
    <t>DZ2025046</t>
  </si>
  <si>
    <t>Soňa Studená</t>
  </si>
  <si>
    <t>IDV20250002</t>
  </si>
  <si>
    <t>IDV20250005</t>
  </si>
  <si>
    <t>IDV20250008</t>
  </si>
  <si>
    <t>IDV20250012</t>
  </si>
  <si>
    <t>IDV20250016</t>
  </si>
  <si>
    <t>IDV20250020</t>
  </si>
  <si>
    <t>R/2025002</t>
  </si>
  <si>
    <t>2 ks lodné motory s príslušenstvom 2024</t>
  </si>
  <si>
    <t>IMIDJEX spol. s r. o.</t>
  </si>
  <si>
    <t>R/2025037</t>
  </si>
  <si>
    <t>Servis lode</t>
  </si>
  <si>
    <t>JP team s.r.o.</t>
  </si>
  <si>
    <t>R/2025044</t>
  </si>
  <si>
    <t>Tričká MS Galavečer</t>
  </si>
  <si>
    <t>NyNa s.r.o.</t>
  </si>
  <si>
    <t>R/2025101</t>
  </si>
  <si>
    <t>Internet</t>
  </si>
  <si>
    <t>RAINSIDE s.r.o.</t>
  </si>
  <si>
    <t>Mobilné telefóny, internet 233</t>
  </si>
  <si>
    <t>R/2025171</t>
  </si>
  <si>
    <t>Servisné práce motor katamarana</t>
  </si>
  <si>
    <t>YACHTER s.r.o.</t>
  </si>
  <si>
    <t>R/2025172</t>
  </si>
  <si>
    <t>Servis lodného motora</t>
  </si>
  <si>
    <t>R/2025175</t>
  </si>
  <si>
    <t>Oprava NB</t>
  </si>
  <si>
    <t>QUANTUMS TECHNOLOGIES s. r. o.</t>
  </si>
  <si>
    <t>R/2025176</t>
  </si>
  <si>
    <t>SK doména bratislava2026.sk</t>
  </si>
  <si>
    <t>Platon Technologies, s.r.o.</t>
  </si>
  <si>
    <t>R/2025177</t>
  </si>
  <si>
    <t>SK doména bratislava2027.sk</t>
  </si>
  <si>
    <t>R/2025206</t>
  </si>
  <si>
    <t>2025-0444</t>
  </si>
  <si>
    <t xml:space="preserve">SK doména </t>
  </si>
  <si>
    <t>SK doména</t>
  </si>
  <si>
    <t>R/2025207</t>
  </si>
  <si>
    <t>2025-0447</t>
  </si>
  <si>
    <t>SK doména bratislava</t>
  </si>
  <si>
    <t>R/2025213</t>
  </si>
  <si>
    <t>Internet apríl Zemník</t>
  </si>
  <si>
    <t>R/2025220</t>
  </si>
  <si>
    <t>Prenos videa 1. KPsen + testy</t>
  </si>
  <si>
    <t>R/2025225</t>
  </si>
  <si>
    <t>Toner Zemník</t>
  </si>
  <si>
    <t>R/2025226</t>
  </si>
  <si>
    <t>Zdravotnícke zabezpečenie KP sen + testy</t>
  </si>
  <si>
    <t>R/2025243</t>
  </si>
  <si>
    <t>Ubytovanie s polpenziou 1. KP sen</t>
  </si>
  <si>
    <t>ZADA Group, s. r. o.</t>
  </si>
  <si>
    <t>R/2025255</t>
  </si>
  <si>
    <t>Vrátenie obalov galónových</t>
  </si>
  <si>
    <t>VODAX a.s.</t>
  </si>
  <si>
    <t>R/2025256</t>
  </si>
  <si>
    <t>Paleta - plastové galóny</t>
  </si>
  <si>
    <t>R/2025273</t>
  </si>
  <si>
    <t>Náklady spojené s organizáciou pretekov MJJ</t>
  </si>
  <si>
    <t>TJ Dunaj</t>
  </si>
  <si>
    <t>R/2025275</t>
  </si>
  <si>
    <t>Kamera s príslušenstvom</t>
  </si>
  <si>
    <t>R/2025276</t>
  </si>
  <si>
    <t>Kanálový bezdrátový systém a mixážny pulť</t>
  </si>
  <si>
    <t>HDT SK, s.r.o.</t>
  </si>
  <si>
    <t>R/2025279</t>
  </si>
  <si>
    <t>Rundo Cup 17.5.2025</t>
  </si>
  <si>
    <t>Klub rýchlostnej kanoistiky Nováky</t>
  </si>
  <si>
    <t>R/2025280</t>
  </si>
  <si>
    <t>Externý disk</t>
  </si>
  <si>
    <t>R/2025314</t>
  </si>
  <si>
    <t>Internetové pripojenie máj</t>
  </si>
  <si>
    <t>R/2025331</t>
  </si>
  <si>
    <t>Diplomy podujatia</t>
  </si>
  <si>
    <t>Artwell Creative, s.r.o.</t>
  </si>
  <si>
    <t>R/2025334</t>
  </si>
  <si>
    <t>Organizácia podujatí máj</t>
  </si>
  <si>
    <t>Zora Hujsová</t>
  </si>
  <si>
    <t>R/2025337</t>
  </si>
  <si>
    <t>VF250265</t>
  </si>
  <si>
    <t>Vlajky</t>
  </si>
  <si>
    <t>Vlajky s. r. o.</t>
  </si>
  <si>
    <t>R/2025351</t>
  </si>
  <si>
    <t>refakturácia</t>
  </si>
  <si>
    <t>Kajak-Kanoe Piešťany,o.z.</t>
  </si>
  <si>
    <t>R/2025356</t>
  </si>
  <si>
    <t>Ubytovanie KP juniori</t>
  </si>
  <si>
    <t>VR/925006</t>
  </si>
  <si>
    <t>Povolenia na preteky v roku 2025</t>
  </si>
  <si>
    <t>Dopravný úrad</t>
  </si>
  <si>
    <t>VR/925010-2</t>
  </si>
  <si>
    <t>Doprava</t>
  </si>
  <si>
    <t>Kosačka, videokábel</t>
  </si>
  <si>
    <t>VR/925056-1</t>
  </si>
  <si>
    <t>Občerstvenie 1. KP servis</t>
  </si>
  <si>
    <t>VR/925056-2</t>
  </si>
  <si>
    <t>Občerstvenie 1. KP ser. + testy</t>
  </si>
  <si>
    <t>BILLA s.r.o.</t>
  </si>
  <si>
    <t>VR/925058</t>
  </si>
  <si>
    <t>PHM motorové člny</t>
  </si>
  <si>
    <t>VR/925064-1</t>
  </si>
  <si>
    <t>PHM - motorové člny, stroje</t>
  </si>
  <si>
    <t>VR/925064-2</t>
  </si>
  <si>
    <t>VR/925064-3</t>
  </si>
  <si>
    <t>DEKRA Slovensko s.r.o.</t>
  </si>
  <si>
    <t>VR/925080-1</t>
  </si>
  <si>
    <t>Napájacie zdroje</t>
  </si>
  <si>
    <t>Datacomp s.r.o.</t>
  </si>
  <si>
    <t>VR/925080-2</t>
  </si>
  <si>
    <t>PAPOUCH STORE s.r.o.</t>
  </si>
  <si>
    <t>R/2025006</t>
  </si>
  <si>
    <t>FV7920250030</t>
  </si>
  <si>
    <t>Bicykel s príslušenstvom M.Bergendi</t>
  </si>
  <si>
    <t>BAUMEDIA, s.r.o.</t>
  </si>
  <si>
    <t>R/2025007</t>
  </si>
  <si>
    <t>FV7920250031</t>
  </si>
  <si>
    <t>M. Bergendi Športová obuv</t>
  </si>
  <si>
    <t>R/2025010</t>
  </si>
  <si>
    <t>Letenky Miami</t>
  </si>
  <si>
    <t>GO travel Slovakia, s.r.o.</t>
  </si>
  <si>
    <t>R/2025021</t>
  </si>
  <si>
    <t>AV2</t>
  </si>
  <si>
    <t>Ubytovanie + plná penzia - 311</t>
  </si>
  <si>
    <t>Familie Bachler</t>
  </si>
  <si>
    <t>R/2025042</t>
  </si>
  <si>
    <t>Kondičná príprava</t>
  </si>
  <si>
    <t>Akadémia telocviku s.r.o.</t>
  </si>
  <si>
    <t>R/2025061</t>
  </si>
  <si>
    <t>Pádlo + obal - 52010</t>
  </si>
  <si>
    <t>KayakPro s.r.o.</t>
  </si>
  <si>
    <t>R/2025066</t>
  </si>
  <si>
    <t>Masáže január Bergendi M.</t>
  </si>
  <si>
    <t>Vladimíra Fűlepová</t>
  </si>
  <si>
    <t>R/2025071</t>
  </si>
  <si>
    <t>2025-0037</t>
  </si>
  <si>
    <t>Ubytovanie, strava VT Antalya - 311</t>
  </si>
  <si>
    <t>Kozetur</t>
  </si>
  <si>
    <t>R/2025078</t>
  </si>
  <si>
    <t>258HB0010</t>
  </si>
  <si>
    <t>Ubytovanie VT Štr. pleso</t>
  </si>
  <si>
    <t>YORD, s.r.o.</t>
  </si>
  <si>
    <t>R/2025086a</t>
  </si>
  <si>
    <t>Letenky Rím</t>
  </si>
  <si>
    <t>Služby telovýchovného lekárstva 311</t>
  </si>
  <si>
    <t>RA/2025/03</t>
  </si>
  <si>
    <t xml:space="preserve">15.2.-16.3.25 VT Miami ubytovanie, stravné </t>
  </si>
  <si>
    <t>Andrej Wiebauer</t>
  </si>
  <si>
    <t>VR/925003</t>
  </si>
  <si>
    <t>Poistenie športovcov 2025  NE TOP Seniori</t>
  </si>
  <si>
    <t>Union poisťovňa, a. s.</t>
  </si>
  <si>
    <t>Monitorovanie vozidiel HV</t>
  </si>
  <si>
    <t>Monitorovanie áut HV</t>
  </si>
  <si>
    <t>E/2025041</t>
  </si>
  <si>
    <t>Zrážková daň k Csabovi Huttnerovi 04/2025- športovému odb</t>
  </si>
  <si>
    <t>E/2025046</t>
  </si>
  <si>
    <t>Zrážková daň k Csabovi Huttnerovi 05/2025- športovému odb</t>
  </si>
  <si>
    <t>H25/HV/001</t>
  </si>
  <si>
    <t>Snehové reťaze Auto AA328JS</t>
  </si>
  <si>
    <t>AL, s.r.o.</t>
  </si>
  <si>
    <t>ID/2025/19</t>
  </si>
  <si>
    <t>Repre tréner seniorov apríl</t>
  </si>
  <si>
    <t>Csaba Huttner</t>
  </si>
  <si>
    <t>ID/2025/24</t>
  </si>
  <si>
    <t>Zabezpečenie akcii máj RTS</t>
  </si>
  <si>
    <t>ID/2025/28</t>
  </si>
  <si>
    <t>Tréner jún</t>
  </si>
  <si>
    <t>Karol Becker</t>
  </si>
  <si>
    <t>Telekomunikačné služby 312</t>
  </si>
  <si>
    <t>R/2025017</t>
  </si>
  <si>
    <t>Organizácia podujatí jan</t>
  </si>
  <si>
    <t>R/2025033</t>
  </si>
  <si>
    <t>R/2025069</t>
  </si>
  <si>
    <t>Organizácia podujatí</t>
  </si>
  <si>
    <t>Letenky Rím Likér</t>
  </si>
  <si>
    <t>R/2025088</t>
  </si>
  <si>
    <t>E-PM-2025-6</t>
  </si>
  <si>
    <t>Preprava</t>
  </si>
  <si>
    <t>Paddlemate Kft.</t>
  </si>
  <si>
    <t>R/2025120</t>
  </si>
  <si>
    <t>Organizácie podujatí február</t>
  </si>
  <si>
    <t>R/2025131</t>
  </si>
  <si>
    <t>PHM marec</t>
  </si>
  <si>
    <t>R/2025149</t>
  </si>
  <si>
    <t>R/2025155</t>
  </si>
  <si>
    <t>Organizácie podujatí marec</t>
  </si>
  <si>
    <t>R/2025204</t>
  </si>
  <si>
    <t>Obedy 312</t>
  </si>
  <si>
    <t>R/2025227</t>
  </si>
  <si>
    <t>Mentálna príprava apr 312</t>
  </si>
  <si>
    <t>ZP Sport &amp; Performance, s.r.o.</t>
  </si>
  <si>
    <t>R/2025249</t>
  </si>
  <si>
    <t>Organizovanie podujatí</t>
  </si>
  <si>
    <t>R/2025250</t>
  </si>
  <si>
    <t>Organizácia podujatia seniorskej reprezentácie</t>
  </si>
  <si>
    <t>R/2025260</t>
  </si>
  <si>
    <t>VAJDA GROUP s. r. o.</t>
  </si>
  <si>
    <t>R/2025267</t>
  </si>
  <si>
    <t>Mobilný telefón</t>
  </si>
  <si>
    <t>R/2025281</t>
  </si>
  <si>
    <t>X-BIONIC® SPHERE a.s.</t>
  </si>
  <si>
    <t>R/2025293</t>
  </si>
  <si>
    <t>Servis lode C2</t>
  </si>
  <si>
    <t>R/2025317</t>
  </si>
  <si>
    <t>online služby</t>
  </si>
  <si>
    <t>R/2025352</t>
  </si>
  <si>
    <t>Seniorské podujatia máj</t>
  </si>
  <si>
    <t>R/2025354</t>
  </si>
  <si>
    <t>Plánovanie podujatí máj</t>
  </si>
  <si>
    <t>R/2025377</t>
  </si>
  <si>
    <t>E181466273</t>
  </si>
  <si>
    <t>R/2025392</t>
  </si>
  <si>
    <t>VR/925002</t>
  </si>
  <si>
    <t>Poistenie športovcov 2025</t>
  </si>
  <si>
    <t>VR/925010-3</t>
  </si>
  <si>
    <t>VR/925065</t>
  </si>
  <si>
    <t>Cestovné náklady apríl</t>
  </si>
  <si>
    <t>VR/925067-1</t>
  </si>
  <si>
    <t>VR/925067-2</t>
  </si>
  <si>
    <t>Umývanie auta</t>
  </si>
  <si>
    <t>Dolphin Group s.r.o.</t>
  </si>
  <si>
    <t>VR/925067-3</t>
  </si>
  <si>
    <t>Ročná diaľničná známka</t>
  </si>
  <si>
    <t>VR/925079</t>
  </si>
  <si>
    <t>2.6.-7.6.25 VT Zemník strava</t>
  </si>
  <si>
    <t>NY PASTA s. r. o.</t>
  </si>
  <si>
    <t>VR/925088</t>
  </si>
  <si>
    <t>Pracovné cesty máj</t>
  </si>
  <si>
    <t>R/2025121</t>
  </si>
  <si>
    <t>1,2,3</t>
  </si>
  <si>
    <t>Ubytovanie 5.5. - 315410</t>
  </si>
  <si>
    <t>R/2025391</t>
  </si>
  <si>
    <t>PHM jún 315410</t>
  </si>
  <si>
    <t>13.-18.5.2025, SP Szeged 315411</t>
  </si>
  <si>
    <t>R/2025122</t>
  </si>
  <si>
    <t>25/SVK</t>
  </si>
  <si>
    <t>Ubytovanie - pôvodné</t>
  </si>
  <si>
    <t>Hungarian Canoe Federation</t>
  </si>
  <si>
    <t>R/2025268</t>
  </si>
  <si>
    <t>E181445551</t>
  </si>
  <si>
    <t>PHM máj 315411</t>
  </si>
  <si>
    <t>R/2025315</t>
  </si>
  <si>
    <t>E181450936</t>
  </si>
  <si>
    <t>R/2025109</t>
  </si>
  <si>
    <t>ORD/45/2025/ICF</t>
  </si>
  <si>
    <t>Ubytovanie strava akreditácia 22.4.2025</t>
  </si>
  <si>
    <t>Poľská kanoistická federácia</t>
  </si>
  <si>
    <t>Ubytovanie strava akreditácia 24.3.2025</t>
  </si>
  <si>
    <t>Ubytovanie strava akreditácia</t>
  </si>
  <si>
    <t>R/2025316</t>
  </si>
  <si>
    <t>PHM máj 315412</t>
  </si>
  <si>
    <t>VR/925077</t>
  </si>
  <si>
    <t>Parkovné SP Poznaň</t>
  </si>
  <si>
    <t>PL5272525920</t>
  </si>
  <si>
    <t>DE SILVA CITY Spólka z o.o.</t>
  </si>
  <si>
    <t>R/2025198</t>
  </si>
  <si>
    <t>Letenky Miláno MS sen Milano 31549 ?</t>
  </si>
  <si>
    <t>DZ2025002</t>
  </si>
  <si>
    <t>7.1.-10.2.25</t>
  </si>
  <si>
    <t>Marián Tesárik</t>
  </si>
  <si>
    <t>DZ2025044</t>
  </si>
  <si>
    <t>16.3.-4.4.25/5.5.-11.5.25/19.5.-25.5.25</t>
  </si>
  <si>
    <t>Bc. Tomáš Porjanda</t>
  </si>
  <si>
    <t>Telekomunikačné služby 321</t>
  </si>
  <si>
    <t>R/2025016</t>
  </si>
  <si>
    <t>2025/001</t>
  </si>
  <si>
    <t>Kristína Medovčíková</t>
  </si>
  <si>
    <t>R/2025734</t>
  </si>
  <si>
    <t>2025/025</t>
  </si>
  <si>
    <t>R/2025030</t>
  </si>
  <si>
    <t>2025/002</t>
  </si>
  <si>
    <t>PHM jan</t>
  </si>
  <si>
    <t>Letenky Rím Medovčíková</t>
  </si>
  <si>
    <t>R/2025097</t>
  </si>
  <si>
    <t>cestovné</t>
  </si>
  <si>
    <t>R/2025103</t>
  </si>
  <si>
    <t>Letenky Rím VT Sabaudia zmena letenky</t>
  </si>
  <si>
    <t>R/2025108</t>
  </si>
  <si>
    <t>S254350294</t>
  </si>
  <si>
    <t>Servis vozidla</t>
  </si>
  <si>
    <t>CARSTAR SERVICE s. r. o.</t>
  </si>
  <si>
    <t>Mobilné telefóny, internet 321</t>
  </si>
  <si>
    <t>R/2025135</t>
  </si>
  <si>
    <t>Prenájom bežeckej dráhy</t>
  </si>
  <si>
    <t>R/2025142</t>
  </si>
  <si>
    <t>R/2025151</t>
  </si>
  <si>
    <t>Služby počas sústredenia ubytovanie</t>
  </si>
  <si>
    <t>R/2025158</t>
  </si>
  <si>
    <t>Ubytovanie + plná penzia VT Sabaudia - 321</t>
  </si>
  <si>
    <t>OASI DI KUFRA GESTIONI ALBERGHIERE s.r.l.</t>
  </si>
  <si>
    <t>R/2025191</t>
  </si>
  <si>
    <t>Obedy</t>
  </si>
  <si>
    <t>R/2025194</t>
  </si>
  <si>
    <t>Športové lekárske prehliadky</t>
  </si>
  <si>
    <t>SPORTMED, s.r.o.</t>
  </si>
  <si>
    <t>R/2025209</t>
  </si>
  <si>
    <t>2025/009</t>
  </si>
  <si>
    <t>Cestovné a stravné VT Sabaudia</t>
  </si>
  <si>
    <t>R/2025266</t>
  </si>
  <si>
    <t>Prednáška</t>
  </si>
  <si>
    <t>Antidopingová agentúra Slovenskej republiky</t>
  </si>
  <si>
    <t>R/2025274</t>
  </si>
  <si>
    <t>Tričká repre juniori</t>
  </si>
  <si>
    <t>BRANDEX, s.r.o.</t>
  </si>
  <si>
    <t>R/2025283</t>
  </si>
  <si>
    <t>Oblečenie</t>
  </si>
  <si>
    <t>R/2025285</t>
  </si>
  <si>
    <t>Testovanie 321</t>
  </si>
  <si>
    <t>R/2025287</t>
  </si>
  <si>
    <t>Workshop - prednáška</t>
  </si>
  <si>
    <t>Ing. Katarína Hrešková</t>
  </si>
  <si>
    <t>R/2025304</t>
  </si>
  <si>
    <t>Uby + strava</t>
  </si>
  <si>
    <t>R/2025329</t>
  </si>
  <si>
    <t>2025/11</t>
  </si>
  <si>
    <t>cestovné náklady</t>
  </si>
  <si>
    <t>R/2025358</t>
  </si>
  <si>
    <t>Servis lode K2</t>
  </si>
  <si>
    <t>R/2025370</t>
  </si>
  <si>
    <t>Ubytovanie, strava VT 23.6.-27.6.25</t>
  </si>
  <si>
    <t>Ubytovanie, strava VT 23.6.-27.6.2025</t>
  </si>
  <si>
    <t>R/2025371</t>
  </si>
  <si>
    <t>VT Zemník</t>
  </si>
  <si>
    <t>VN/2025020</t>
  </si>
  <si>
    <t>Havarijné poistenie</t>
  </si>
  <si>
    <t>VN/2025096</t>
  </si>
  <si>
    <t>Havarijné poistenie 3.Q/2025</t>
  </si>
  <si>
    <t>VN/2025168</t>
  </si>
  <si>
    <t>Havarijné poistenie 4.Q/2025</t>
  </si>
  <si>
    <t>VR/925010-1</t>
  </si>
  <si>
    <t>VR/925013-1</t>
  </si>
  <si>
    <t>Doplnková výživa</t>
  </si>
  <si>
    <t>VR/925013-2</t>
  </si>
  <si>
    <t>VR/925071</t>
  </si>
  <si>
    <t>Športový materiál na rozcvičky</t>
  </si>
  <si>
    <t>SPORTISIMO SK s. r. o.</t>
  </si>
  <si>
    <t>VR/925074</t>
  </si>
  <si>
    <t>R/2025107</t>
  </si>
  <si>
    <t>MSJ 23 25.5.2025 pôvodné</t>
  </si>
  <si>
    <t>Portugalská kanoistická federácia</t>
  </si>
  <si>
    <t>23.6.-6.7.2025</t>
  </si>
  <si>
    <t>R/2025091</t>
  </si>
  <si>
    <t>MES/23 Ubytovanie, strava, akreditácia -pôv</t>
  </si>
  <si>
    <t>Rumúsnka kanoistická federácia</t>
  </si>
  <si>
    <t>R/2025201</t>
  </si>
  <si>
    <t>Letenky Bukurešť MEJ+23</t>
  </si>
  <si>
    <t>RA/2025/20</t>
  </si>
  <si>
    <t>1.7.-7.7.25 MEJ+23 Pitesti PHM</t>
  </si>
  <si>
    <t>1.7.-7.7.25 MEJ+23 Pitesti addblue</t>
  </si>
  <si>
    <t>1.7.-7.7.25 MEJ+23 Pitesti Stravné a vreckové</t>
  </si>
  <si>
    <t>1.7.-7.7.25 MEJ+23 Pitesti Občerstvenie</t>
  </si>
  <si>
    <t>1.7.-7.7.25 MEJ+23 Pitesti Drobný výdaj</t>
  </si>
  <si>
    <t>1.7.-7.7.25 MEJ+23 Pitesti Dialničná z.</t>
  </si>
  <si>
    <t>R/2025321</t>
  </si>
  <si>
    <t>RA/2025/18</t>
  </si>
  <si>
    <t>Viedenský maratón 26.4.25 Štartovné</t>
  </si>
  <si>
    <t>Marián Lachkovič</t>
  </si>
  <si>
    <t>Viedenský maratón 26.4.25 Občerstvenie</t>
  </si>
  <si>
    <t>Obedy 342</t>
  </si>
  <si>
    <t>Testovanie</t>
  </si>
  <si>
    <t>R/2025012</t>
  </si>
  <si>
    <t>Spracuvanie magazínu</t>
  </si>
  <si>
    <t>Mgr. Andrej Bartaloš</t>
  </si>
  <si>
    <t>Telekomunikačné služby 352</t>
  </si>
  <si>
    <t>R/2025029</t>
  </si>
  <si>
    <t>R/2025048</t>
  </si>
  <si>
    <t>R/2025099</t>
  </si>
  <si>
    <t>Organizácia podujatí február</t>
  </si>
  <si>
    <t>Mobilné telefóny, internet 352</t>
  </si>
  <si>
    <t>R/2025152</t>
  </si>
  <si>
    <t>Administratívne práce marec</t>
  </si>
  <si>
    <t>R/2025199</t>
  </si>
  <si>
    <t>VF20250281</t>
  </si>
  <si>
    <t>BEMME, s.r.o.</t>
  </si>
  <si>
    <t>R/2025200</t>
  </si>
  <si>
    <t>0028/2025</t>
  </si>
  <si>
    <t>Prenájom priestorov Hačová konferencia 28.4.2025</t>
  </si>
  <si>
    <t>Slovenská olympijská marketingová, a.s.</t>
  </si>
  <si>
    <t>R/2025254</t>
  </si>
  <si>
    <t>Organizácia podujatí apríl</t>
  </si>
  <si>
    <t>VR/925050-1</t>
  </si>
  <si>
    <t>Občerstvenie tlačová konferencia</t>
  </si>
  <si>
    <t>VR/925050-2</t>
  </si>
  <si>
    <t>DEMI šport plus, s.r.o.</t>
  </si>
  <si>
    <t>1.6.-30.6.25</t>
  </si>
  <si>
    <t>2.5.-31.5.2025</t>
  </si>
  <si>
    <t>tech práce</t>
  </si>
  <si>
    <t>tech práce 15.1.-31.1.25</t>
  </si>
  <si>
    <t>1.-28.2.25</t>
  </si>
  <si>
    <t>1.3.-31.3.25</t>
  </si>
  <si>
    <t>1.4.-30.4.25</t>
  </si>
  <si>
    <t>E/2025023</t>
  </si>
  <si>
    <t>Zrážková daň ku Karolovi Beckerovi december - športovému odb</t>
  </si>
  <si>
    <t>E/2025029</t>
  </si>
  <si>
    <t>Zrážková daň ku Karolovi Beckerovi 16.1.-31.1.25- športovému</t>
  </si>
  <si>
    <t>E/2025032</t>
  </si>
  <si>
    <t>Zrážková daň ku Karolovi Beckerovi 02/2025- športovému odb</t>
  </si>
  <si>
    <t>E/2025036</t>
  </si>
  <si>
    <t>Zrážková daň ku Karolovi Beckerovi 03/2025- športovému odb</t>
  </si>
  <si>
    <t>E/2025040</t>
  </si>
  <si>
    <t>Zrážková daň ku Karolovi Beckerovi 04/2025- športovému odb</t>
  </si>
  <si>
    <t>E/2025045</t>
  </si>
  <si>
    <t>Zrážková daň ku Karolovi Beckerovi 05/2025- športovému odb</t>
  </si>
  <si>
    <t>H25/HV/004-5</t>
  </si>
  <si>
    <t>Drobný výdaj - materiál na lepenie</t>
  </si>
  <si>
    <t>H25/HV/004-6</t>
  </si>
  <si>
    <t>Drobný výdaj - Zvyšky koberca</t>
  </si>
  <si>
    <t>JUTEX SLOVAKIA, s.r.o.</t>
  </si>
  <si>
    <t>ID/2025/01</t>
  </si>
  <si>
    <t>Zabezpečenie športovej činnosti december</t>
  </si>
  <si>
    <t>ID/2025/07</t>
  </si>
  <si>
    <t>ID/2025/10</t>
  </si>
  <si>
    <t>ID/2025/14</t>
  </si>
  <si>
    <t>ID/2025/18</t>
  </si>
  <si>
    <t>ID/2025/23</t>
  </si>
  <si>
    <t>R/2025003</t>
  </si>
  <si>
    <t>Prenájom kontajnerov január</t>
  </si>
  <si>
    <t>K O L P O s.r.o.</t>
  </si>
  <si>
    <t>R/2025004</t>
  </si>
  <si>
    <t>Nájom kontajnerov január</t>
  </si>
  <si>
    <t>R/2025023</t>
  </si>
  <si>
    <t>Servis a upgrade sieťových zariadení</t>
  </si>
  <si>
    <t>R/2025034</t>
  </si>
  <si>
    <t>Internetové pripojenie január</t>
  </si>
  <si>
    <t>R/2025049</t>
  </si>
  <si>
    <t>Nájom kontajnerov</t>
  </si>
  <si>
    <t>R/2025063</t>
  </si>
  <si>
    <t>Prenájom kontajnerov</t>
  </si>
  <si>
    <t>R/2025094</t>
  </si>
  <si>
    <t>R/2025104</t>
  </si>
  <si>
    <t>Prenájom kontajnerov marec</t>
  </si>
  <si>
    <t>R/2025110</t>
  </si>
  <si>
    <t>R/2025116</t>
  </si>
  <si>
    <t>FV-125/2025</t>
  </si>
  <si>
    <t>Spojovací materiál Zemník</t>
  </si>
  <si>
    <t>FASTENA s.r.o.</t>
  </si>
  <si>
    <t>R/2025136</t>
  </si>
  <si>
    <t>Spojovací materiál</t>
  </si>
  <si>
    <t>add. Pavlínek s.r.o.</t>
  </si>
  <si>
    <t>R/2025144</t>
  </si>
  <si>
    <t>Internet pripojenie marec</t>
  </si>
  <si>
    <t>R/2025168</t>
  </si>
  <si>
    <t>R/2025173</t>
  </si>
  <si>
    <t>Zemné práce Zemník</t>
  </si>
  <si>
    <t>proinvesting, s.r.o.</t>
  </si>
  <si>
    <t>R/2025178</t>
  </si>
  <si>
    <t>Prenájom kontajnerov apríl Zemník</t>
  </si>
  <si>
    <t>R/2025202</t>
  </si>
  <si>
    <t>Prieskum biotopov</t>
  </si>
  <si>
    <t>EKOJET, s.r.o.</t>
  </si>
  <si>
    <t>R/2025203</t>
  </si>
  <si>
    <t>Dentrologický prieskum a dokumentáciu na výrub drevín</t>
  </si>
  <si>
    <t>R/2025228</t>
  </si>
  <si>
    <t>R/2025323</t>
  </si>
  <si>
    <t>VR/925011</t>
  </si>
  <si>
    <t>Komunálny odpad</t>
  </si>
  <si>
    <t>Hlavné mesto Slovenskej republiky Bratislava</t>
  </si>
  <si>
    <t>VR/925012</t>
  </si>
  <si>
    <t>Cestovné 1.1.-31.1.2025</t>
  </si>
  <si>
    <t>VR/925023-1</t>
  </si>
  <si>
    <t>Hygienický materiál</t>
  </si>
  <si>
    <t>VR/925023-2</t>
  </si>
  <si>
    <t>VR/925024</t>
  </si>
  <si>
    <t>Cestovné náklady</t>
  </si>
  <si>
    <t>VR/925035-1</t>
  </si>
  <si>
    <t>PHM + plyn kúrenie</t>
  </si>
  <si>
    <t>VR/925035-2</t>
  </si>
  <si>
    <t>Chladiaca zmes</t>
  </si>
  <si>
    <t>VR/925037</t>
  </si>
  <si>
    <t>Cestovné marec</t>
  </si>
  <si>
    <t>VR/925039</t>
  </si>
  <si>
    <t>Materiál - Zemník</t>
  </si>
  <si>
    <t>REMPO, s.r.o.</t>
  </si>
  <si>
    <t>VR/925055-1</t>
  </si>
  <si>
    <t>VR/925055-2</t>
  </si>
  <si>
    <t>Čistiace prostriedky</t>
  </si>
  <si>
    <t>VR/925055-3</t>
  </si>
  <si>
    <t>Servis bicykel</t>
  </si>
  <si>
    <t>VELOSPRINT S s.r.o.</t>
  </si>
  <si>
    <t>VR/925055-4</t>
  </si>
  <si>
    <t>VR/925059</t>
  </si>
  <si>
    <t>Cestovné apríl</t>
  </si>
  <si>
    <t>VR/925068</t>
  </si>
  <si>
    <t>Drobný výdaj pracovné oblečenie, náradie</t>
  </si>
  <si>
    <t>VR/925070-1</t>
  </si>
  <si>
    <t>Rukavice a ich preprava</t>
  </si>
  <si>
    <t>Magros Karolína Grobelna</t>
  </si>
  <si>
    <t>VR/925070-2</t>
  </si>
  <si>
    <t>OGNIPOL Piotr Bach</t>
  </si>
  <si>
    <t>VR/925085</t>
  </si>
  <si>
    <t>Cestovné máj</t>
  </si>
  <si>
    <t>DZ2025006</t>
  </si>
  <si>
    <t>Andrea Kováčová</t>
  </si>
  <si>
    <t>DZ2025007</t>
  </si>
  <si>
    <t>moderátor galavečer</t>
  </si>
  <si>
    <t>Michal Buček</t>
  </si>
  <si>
    <t>H25/HV/004-1</t>
  </si>
  <si>
    <t>Drobný výdaj - batéria</t>
  </si>
  <si>
    <t>ELBEA s. r. o.</t>
  </si>
  <si>
    <t>H25/HV/004-2</t>
  </si>
  <si>
    <t>Drobný výdaj - žiarovka</t>
  </si>
  <si>
    <t>H25/HV/004-3</t>
  </si>
  <si>
    <t>Drobný výdaj - Parkovné</t>
  </si>
  <si>
    <t>EUROHOTEL a. s.</t>
  </si>
  <si>
    <t>H25/HV/004-4</t>
  </si>
  <si>
    <t>Drobný výdaj umývací program</t>
  </si>
  <si>
    <t>Roberrian another s .r. o.</t>
  </si>
  <si>
    <t>Telekomunikačné služby 411</t>
  </si>
  <si>
    <t>R/2025020</t>
  </si>
  <si>
    <t>VF20250032</t>
  </si>
  <si>
    <t>R/2025024</t>
  </si>
  <si>
    <t>Prenájom priestorov</t>
  </si>
  <si>
    <t>R/2025026</t>
  </si>
  <si>
    <t>Pádlo + obal galavečer</t>
  </si>
  <si>
    <t>JANTEX professional paddles, s.r.o.</t>
  </si>
  <si>
    <t>R/2025036</t>
  </si>
  <si>
    <t>Kytice galavečer</t>
  </si>
  <si>
    <t>ML design, s.r.o.</t>
  </si>
  <si>
    <t>R/2025056</t>
  </si>
  <si>
    <t>Trofeje, štítky, poháre Galavečer</t>
  </si>
  <si>
    <t>R/2025068</t>
  </si>
  <si>
    <t>SKB1014571</t>
  </si>
  <si>
    <t>Cetering Galavečer</t>
  </si>
  <si>
    <t>R/2025074</t>
  </si>
  <si>
    <t>VF20250103</t>
  </si>
  <si>
    <t>R/2025082</t>
  </si>
  <si>
    <t>On-line služby</t>
  </si>
  <si>
    <t>R/2025085</t>
  </si>
  <si>
    <t>Batérie nabíjačka</t>
  </si>
  <si>
    <t>Martin Peti - PEXTRA</t>
  </si>
  <si>
    <t>R/2025090</t>
  </si>
  <si>
    <t>Torta galavečer</t>
  </si>
  <si>
    <t>IHRO s. r. o.</t>
  </si>
  <si>
    <t>služby online</t>
  </si>
  <si>
    <t>Mobilné telefóny, internet 411</t>
  </si>
  <si>
    <t>R/2025130</t>
  </si>
  <si>
    <t>R/2025132</t>
  </si>
  <si>
    <t>VF20250174</t>
  </si>
  <si>
    <t>Online služby</t>
  </si>
  <si>
    <t>R/2025189</t>
  </si>
  <si>
    <t>7825-003</t>
  </si>
  <si>
    <t>Grafické práce</t>
  </si>
  <si>
    <t>R/2025233</t>
  </si>
  <si>
    <t>VF20250303</t>
  </si>
  <si>
    <t>Občerstvenie VV 6.5.2025</t>
  </si>
  <si>
    <t>R/2025355</t>
  </si>
  <si>
    <t>VF20250390</t>
  </si>
  <si>
    <t>Občerstvenie VV 10.6.2025</t>
  </si>
  <si>
    <t>R/2025383</t>
  </si>
  <si>
    <t>VF20250420</t>
  </si>
  <si>
    <t>Občerstvenie tlačovka 23.6.2025</t>
  </si>
  <si>
    <t>SLSP15-014-003</t>
  </si>
  <si>
    <t>SLSP15-015-003</t>
  </si>
  <si>
    <t>SLSP15-018-001</t>
  </si>
  <si>
    <t>SLSP15-018-002</t>
  </si>
  <si>
    <t>SLSP15-022-002</t>
  </si>
  <si>
    <t>SLSP15-033-006</t>
  </si>
  <si>
    <t>SLSP15-033-007</t>
  </si>
  <si>
    <t>SLSP15-035-006</t>
  </si>
  <si>
    <t>SLSP15-041-023</t>
  </si>
  <si>
    <t>SLSP15-047-019</t>
  </si>
  <si>
    <t>SLSP15-047-020</t>
  </si>
  <si>
    <t>SLSP15-047-021</t>
  </si>
  <si>
    <t>SLSP15-056-006</t>
  </si>
  <si>
    <t>SLSP15-065-001</t>
  </si>
  <si>
    <t>SLSP15-065-002</t>
  </si>
  <si>
    <t>SLSP15-075-002</t>
  </si>
  <si>
    <t>SLSP15-083-006</t>
  </si>
  <si>
    <t>SLSP15-083-007</t>
  </si>
  <si>
    <t>SLSP15-090-038</t>
  </si>
  <si>
    <t>SLSP15-175-017</t>
  </si>
  <si>
    <t>SLSP15-175-018</t>
  </si>
  <si>
    <t>SLSP5-016-008</t>
  </si>
  <si>
    <t>SLSP5-020-002</t>
  </si>
  <si>
    <t>SLSP5-026-003</t>
  </si>
  <si>
    <t>SLSP5-031-001</t>
  </si>
  <si>
    <t>SLSP5-046-005</t>
  </si>
  <si>
    <t>SLSP5-065-007</t>
  </si>
  <si>
    <t>SLSP5-065-009</t>
  </si>
  <si>
    <t>SLSP5-084-001</t>
  </si>
  <si>
    <t>SLSP5-100-006</t>
  </si>
  <si>
    <t>SLSP5-100-008</t>
  </si>
  <si>
    <t>SLSP5-103-013</t>
  </si>
  <si>
    <t>VR/925004</t>
  </si>
  <si>
    <t>Cestovné VV 22.1.2025</t>
  </si>
  <si>
    <t>Erik Vlček</t>
  </si>
  <si>
    <t>VR/925008-1</t>
  </si>
  <si>
    <t>Tovar</t>
  </si>
  <si>
    <t>VR/925008-2</t>
  </si>
  <si>
    <t>Klávesnica</t>
  </si>
  <si>
    <t>NAY a.s.</t>
  </si>
  <si>
    <t>VR/925008-3</t>
  </si>
  <si>
    <t>VR/925014</t>
  </si>
  <si>
    <t>Cestovné VV 17.2.2025</t>
  </si>
  <si>
    <t>VR/925027</t>
  </si>
  <si>
    <t>Cestovné VV 19.3.2025</t>
  </si>
  <si>
    <t>VR/925051</t>
  </si>
  <si>
    <t>VR/925057</t>
  </si>
  <si>
    <t>Cestovné VV 6.5.2025</t>
  </si>
  <si>
    <t>VR/925063</t>
  </si>
  <si>
    <t>STK BT758DD</t>
  </si>
  <si>
    <t>BIO 5, s.r.o.</t>
  </si>
  <si>
    <t>D/2025003</t>
  </si>
  <si>
    <t>Prenájom O2</t>
  </si>
  <si>
    <t>D/2025004</t>
  </si>
  <si>
    <t>Služby</t>
  </si>
  <si>
    <t>D/2025015</t>
  </si>
  <si>
    <t>D/2025028</t>
  </si>
  <si>
    <t>Prenájom priestorov 03 2025</t>
  </si>
  <si>
    <t>D/2025029</t>
  </si>
  <si>
    <t>Služby a energie 04 2025</t>
  </si>
  <si>
    <t>D/2025091</t>
  </si>
  <si>
    <t>D/2025092</t>
  </si>
  <si>
    <t>Služby a energie</t>
  </si>
  <si>
    <t>D/2025120</t>
  </si>
  <si>
    <t>Vyúčtovanie 2024</t>
  </si>
  <si>
    <t>D/2025126</t>
  </si>
  <si>
    <t>Prenájom priestorov 06 2025</t>
  </si>
  <si>
    <t>D/2025127</t>
  </si>
  <si>
    <t>Služby a energie 06 2025</t>
  </si>
  <si>
    <t>D/2025195</t>
  </si>
  <si>
    <t>služby a energie</t>
  </si>
  <si>
    <t>D/2025196</t>
  </si>
  <si>
    <t>Prenájom priestorov 07 2025</t>
  </si>
  <si>
    <t>D/2025205</t>
  </si>
  <si>
    <t>Prenájom priestorov konferencia</t>
  </si>
  <si>
    <t>R/2025145</t>
  </si>
  <si>
    <t>Upratovacie služby</t>
  </si>
  <si>
    <t>MERIF, s.r.o.</t>
  </si>
  <si>
    <t>PKDV/2025031-1</t>
  </si>
  <si>
    <t>Nákup kanc. potrieb</t>
  </si>
  <si>
    <t>PKDV/2025031-2</t>
  </si>
  <si>
    <t>PKDV/2025031-3</t>
  </si>
  <si>
    <t>R/2025047</t>
  </si>
  <si>
    <t>Lamitec, spol. s r.o.</t>
  </si>
  <si>
    <t>VN/2025052</t>
  </si>
  <si>
    <t>Kancelársky papier</t>
  </si>
  <si>
    <t>FaxCopy a.s.</t>
  </si>
  <si>
    <t>VN/2025075</t>
  </si>
  <si>
    <t>Toner - kancelária</t>
  </si>
  <si>
    <t>Jaroslav Adamec-PHOBOSSTUDIO</t>
  </si>
  <si>
    <t>VR/925095-1</t>
  </si>
  <si>
    <t>Kanceláske potreby</t>
  </si>
  <si>
    <t>PKDV/2025073</t>
  </si>
  <si>
    <t>Miloš Huba</t>
  </si>
  <si>
    <t>PKDV/2025075</t>
  </si>
  <si>
    <t>toner</t>
  </si>
  <si>
    <t>D/2025020</t>
  </si>
  <si>
    <t>Doručovateľský servis</t>
  </si>
  <si>
    <t>D/2025054</t>
  </si>
  <si>
    <t>Doručovací servis</t>
  </si>
  <si>
    <t>D/2025101</t>
  </si>
  <si>
    <t>Poštové/ Doručovatelský servis</t>
  </si>
  <si>
    <t>D/2025158</t>
  </si>
  <si>
    <t>Doručovatelský servis S405</t>
  </si>
  <si>
    <t>D/2025235</t>
  </si>
  <si>
    <t>Doručovatelský servis</t>
  </si>
  <si>
    <t>PKDV/2025092</t>
  </si>
  <si>
    <t>Poštovné</t>
  </si>
  <si>
    <t>PKDV/2025091</t>
  </si>
  <si>
    <t>SLSP-010-0002</t>
  </si>
  <si>
    <t>SLSP-010-0003</t>
  </si>
  <si>
    <t>SLSP-020-0002</t>
  </si>
  <si>
    <t>SLSP-020-0003</t>
  </si>
  <si>
    <t>SLSP-030-0002</t>
  </si>
  <si>
    <t>SLSP-032-0005</t>
  </si>
  <si>
    <t>SLSP-032-0006</t>
  </si>
  <si>
    <t>SLSP-041-0002</t>
  </si>
  <si>
    <t>SLSP-041-0003</t>
  </si>
  <si>
    <t>SLSP-052-0001</t>
  </si>
  <si>
    <t>SLSP-052-0002</t>
  </si>
  <si>
    <t>SLSP-061-0001</t>
  </si>
  <si>
    <t>SLSP-061-0002</t>
  </si>
  <si>
    <t>SLSP16-001-001</t>
  </si>
  <si>
    <t>SLSP16-001-002</t>
  </si>
  <si>
    <t>SLSP16-003-001</t>
  </si>
  <si>
    <t>SLSP16-003-002</t>
  </si>
  <si>
    <t>SLSP16-004-001</t>
  </si>
  <si>
    <t>SLSP16-004-002</t>
  </si>
  <si>
    <t>SLSP16-005-001</t>
  </si>
  <si>
    <t>SLSP16-005-002</t>
  </si>
  <si>
    <t>SLSP16-006-001</t>
  </si>
  <si>
    <t>SLSP16-006-002</t>
  </si>
  <si>
    <t>SLSP16-007-001</t>
  </si>
  <si>
    <t>SLSP16-007-002</t>
  </si>
  <si>
    <t>SLSP3-001-001</t>
  </si>
  <si>
    <t>SLSP3-001-002</t>
  </si>
  <si>
    <t>SLSP3-003-001</t>
  </si>
  <si>
    <t>SLSP3-003-002</t>
  </si>
  <si>
    <t>SLSP3-004-001</t>
  </si>
  <si>
    <t>SLSP3-004-002</t>
  </si>
  <si>
    <t>SLSP3-005-001</t>
  </si>
  <si>
    <t>SLSP3-005-002</t>
  </si>
  <si>
    <t>SLSP3-009-001</t>
  </si>
  <si>
    <t>SLSP3-009-002</t>
  </si>
  <si>
    <t>SLSP3-018001</t>
  </si>
  <si>
    <t>SLSP3-018002</t>
  </si>
  <si>
    <t>VN/2025032</t>
  </si>
  <si>
    <t>Packeta Slovakia s. r. o.</t>
  </si>
  <si>
    <t>D/2025012</t>
  </si>
  <si>
    <t>Poradenské služby</t>
  </si>
  <si>
    <t>Winton s. r. o.</t>
  </si>
  <si>
    <t>D/2025041</t>
  </si>
  <si>
    <t>D/2025094</t>
  </si>
  <si>
    <t>D/2025135</t>
  </si>
  <si>
    <t>D/2025197</t>
  </si>
  <si>
    <t>D/2025265</t>
  </si>
  <si>
    <t>IDV20250001</t>
  </si>
  <si>
    <t>Finančný príspevok na stravu</t>
  </si>
  <si>
    <t>Tvorba sociáneho fondu</t>
  </si>
  <si>
    <t>IDV20250004</t>
  </si>
  <si>
    <t>IDV20250007</t>
  </si>
  <si>
    <t>IDV20250011</t>
  </si>
  <si>
    <t>IDV20250015</t>
  </si>
  <si>
    <t>D/2025009</t>
  </si>
  <si>
    <t>Účtovníctvo</t>
  </si>
  <si>
    <t>Ing. Miriam Wagnerová</t>
  </si>
  <si>
    <t>D/2025022</t>
  </si>
  <si>
    <t>D/2025071</t>
  </si>
  <si>
    <t>D/2025124</t>
  </si>
  <si>
    <t>D/2025194</t>
  </si>
  <si>
    <t>Účtovníctvo 05 2025</t>
  </si>
  <si>
    <t>D/2025261</t>
  </si>
  <si>
    <t>Účtovníctvo 06 2025</t>
  </si>
  <si>
    <t>R/2025092</t>
  </si>
  <si>
    <t>Prenájom zasadačky</t>
  </si>
  <si>
    <t>VR/925022</t>
  </si>
  <si>
    <t>Cestovné VV 10.3.2025</t>
  </si>
  <si>
    <t>VR/925034</t>
  </si>
  <si>
    <t>Cestovné Prezídium AK 1.4.2025</t>
  </si>
  <si>
    <t>Milan Oršula</t>
  </si>
  <si>
    <t>Telekomunikačné služby SS413</t>
  </si>
  <si>
    <t>Mobilné telefóny, internet SS413</t>
  </si>
  <si>
    <t>R/2025165</t>
  </si>
  <si>
    <t>Doména</t>
  </si>
  <si>
    <t>M7 s.r.o.</t>
  </si>
  <si>
    <t>PKDV/2025084</t>
  </si>
  <si>
    <t>internet</t>
  </si>
  <si>
    <t>Websupport s. r. o.</t>
  </si>
  <si>
    <t>PKDV/2025085</t>
  </si>
  <si>
    <t>PKDV/2025086</t>
  </si>
  <si>
    <t>R/2025264</t>
  </si>
  <si>
    <t>Doména canoe.sk 15.6.25-16.6.25</t>
  </si>
  <si>
    <t>R/2025320</t>
  </si>
  <si>
    <t>SSL certifikáty</t>
  </si>
  <si>
    <t>R/2025027</t>
  </si>
  <si>
    <t>Členský poplatok na rok 2025</t>
  </si>
  <si>
    <t>ICF</t>
  </si>
  <si>
    <t>R/2025190</t>
  </si>
  <si>
    <t>36/2025</t>
  </si>
  <si>
    <t>European Canoe Association</t>
  </si>
  <si>
    <t>R/2025050</t>
  </si>
  <si>
    <t>A/92025051</t>
  </si>
  <si>
    <t>Doprava konferencia 15.5.2025</t>
  </si>
  <si>
    <t>Miroslav Duda</t>
  </si>
  <si>
    <t>D/2025068</t>
  </si>
  <si>
    <t>Školenie</t>
  </si>
  <si>
    <t>R/2025134</t>
  </si>
  <si>
    <t>GDPR</t>
  </si>
  <si>
    <t>Webpomoc s. r. o.</t>
  </si>
  <si>
    <t>PKDV/2025018</t>
  </si>
  <si>
    <t>Kluč.Technika  office</t>
  </si>
  <si>
    <t>ENTO Železiarstvo, s.r.o.</t>
  </si>
  <si>
    <t>PKDV/2025023</t>
  </si>
  <si>
    <t>Vybavenie kanc.</t>
  </si>
  <si>
    <t>SCONTO Nábytok s. r. o.</t>
  </si>
  <si>
    <t>VN/2025031-1</t>
  </si>
  <si>
    <t>Vybavenie kancelárie</t>
  </si>
  <si>
    <t>VN/2025031-2</t>
  </si>
  <si>
    <t>Peter Ďurček – Farby Laky – G.D.S</t>
  </si>
  <si>
    <t>IDV20250003</t>
  </si>
  <si>
    <t>IDV20250006</t>
  </si>
  <si>
    <t>IDV20250010</t>
  </si>
  <si>
    <t>IDV20250014</t>
  </si>
  <si>
    <t>IDV20250018</t>
  </si>
  <si>
    <t>R/2025080</t>
  </si>
  <si>
    <t>FT FA.2025/12</t>
  </si>
  <si>
    <t>Ubytovanie Haviar konferencia ECA</t>
  </si>
  <si>
    <t>R/2025083</t>
  </si>
  <si>
    <t>Letenky Porto</t>
  </si>
  <si>
    <t>VR/925040</t>
  </si>
  <si>
    <t>Cestovné N SC Budapešť 28.3.-30.3.2025</t>
  </si>
  <si>
    <t>IDV20250019</t>
  </si>
  <si>
    <t>D/2025272</t>
  </si>
  <si>
    <t>Technické práce areál Čuňovo</t>
  </si>
  <si>
    <t>D/2025302</t>
  </si>
  <si>
    <t>Elektrická energia tribúna Čuňovo</t>
  </si>
  <si>
    <t>VN/2025094</t>
  </si>
  <si>
    <t>Akumulátor Čunovo-Areál</t>
  </si>
  <si>
    <t>D/2025279</t>
  </si>
  <si>
    <t>A/92025065</t>
  </si>
  <si>
    <t>MS Austrália SKA 26.9.-6.10.2025 Grigar</t>
  </si>
  <si>
    <t>Stanislav Gejdoš</t>
  </si>
  <si>
    <t>PKDV/2025074</t>
  </si>
  <si>
    <t>ubytovanie ME RD zjazd Mezzana</t>
  </si>
  <si>
    <t>Hotel Monte Giner</t>
  </si>
  <si>
    <t>PKDV/2025035</t>
  </si>
  <si>
    <t>D/2025296</t>
  </si>
  <si>
    <t>Trénerské zabezpečenie MSJ U23 Foix</t>
  </si>
  <si>
    <t>D/2025297</t>
  </si>
  <si>
    <t>MSJ U23 Foix Masérske služby</t>
  </si>
  <si>
    <t>D/2025298</t>
  </si>
  <si>
    <t>MSJ U23 Foix trénerské služby</t>
  </si>
  <si>
    <t>Miroslav Matejka</t>
  </si>
  <si>
    <t>D/2025299</t>
  </si>
  <si>
    <t>trénerské služby</t>
  </si>
  <si>
    <t>A/92025141</t>
  </si>
  <si>
    <t>Tomáš Martinák</t>
  </si>
  <si>
    <t>D/2025305</t>
  </si>
  <si>
    <t>MEJ U23 Solkan akreditácia 33 osôb</t>
  </si>
  <si>
    <t>Kajak klub Soške elektrarne</t>
  </si>
  <si>
    <t>VN/2025097</t>
  </si>
  <si>
    <t>Náhradný diel BL694VC</t>
  </si>
  <si>
    <t>D/2025271</t>
  </si>
  <si>
    <t>D/2025295</t>
  </si>
  <si>
    <t>PKDV/2025037-2</t>
  </si>
  <si>
    <t>PKDV/2025037-4</t>
  </si>
  <si>
    <t>PKDV/2025037-5</t>
  </si>
  <si>
    <t>PKDV/2025037-6</t>
  </si>
  <si>
    <t>PKDV/2025046</t>
  </si>
  <si>
    <t>Vlajky SR, EU</t>
  </si>
  <si>
    <t>2U spol. s r.o.</t>
  </si>
  <si>
    <t>SLSP14-187-002</t>
  </si>
  <si>
    <t>SLSP14-187-004</t>
  </si>
  <si>
    <t>SLSP14-187-006</t>
  </si>
  <si>
    <t>SLSP14-187-008</t>
  </si>
  <si>
    <t>SLSP14-188-014</t>
  </si>
  <si>
    <t>SLSP14-188-016</t>
  </si>
  <si>
    <t>SLSP14-188-018</t>
  </si>
  <si>
    <t>SLSP14-189-002</t>
  </si>
  <si>
    <t>SLSP14-191-002</t>
  </si>
  <si>
    <t>R/2025360</t>
  </si>
  <si>
    <t>Kajak K1 činnosť klubu Zlaté piesky</t>
  </si>
  <si>
    <t>R/2025398</t>
  </si>
  <si>
    <t>Repre tréner SMT</t>
  </si>
  <si>
    <t>R/2025406</t>
  </si>
  <si>
    <t>Mob. telefóny</t>
  </si>
  <si>
    <t>DZ2025042</t>
  </si>
  <si>
    <t>21.-25.5.2025</t>
  </si>
  <si>
    <t>Matej Michálek</t>
  </si>
  <si>
    <t>DZ2025043</t>
  </si>
  <si>
    <t>DZ2025045</t>
  </si>
  <si>
    <t>Robert Erban</t>
  </si>
  <si>
    <t>RA/2025/25</t>
  </si>
  <si>
    <t>4.6.-8.6.25 ME maratón benzín</t>
  </si>
  <si>
    <t>VR/925100-1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</si>
</sst>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sz val="12"/>
      <color rgb="FF000000"/>
      <name val="Helvetica"/>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9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0" fillId="0" borderId="0" xfId="0" applyFill="1"/>
    <xf numFmtId="49" fontId="0" fillId="0" borderId="0" xfId="0" applyNumberFormat="1" applyFill="1"/>
    <xf numFmtId="164" fontId="88" fillId="0" borderId="0" xfId="0" applyNumberFormat="1" applyFont="1"/>
    <xf numFmtId="4" fontId="0" fillId="0" borderId="0" xfId="0" applyNumberFormat="1" applyFill="1"/>
    <xf numFmtId="0" fontId="0" fillId="4" borderId="0" xfId="0" applyFill="1"/>
    <xf numFmtId="49" fontId="0" fillId="4" borderId="0" xfId="0" applyNumberFormat="1" applyFill="1"/>
    <xf numFmtId="164" fontId="88" fillId="4" borderId="0" xfId="0" applyNumberFormat="1" applyFont="1" applyFill="1"/>
    <xf numFmtId="4" fontId="0" fillId="4" borderId="0" xfId="0" applyNumberFormat="1" applyFill="1"/>
    <xf numFmtId="3" fontId="0" fillId="4" borderId="0" xfId="0" applyNumberFormat="1" applyFill="1"/>
    <xf numFmtId="164" fontId="88" fillId="0" borderId="0" xfId="0" applyNumberFormat="1" applyFont="1" applyFill="1"/>
    <xf numFmtId="0" fontId="0" fillId="17" borderId="0" xfId="0" applyFill="1"/>
    <xf numFmtId="49" fontId="0" fillId="17" borderId="0" xfId="0" applyNumberFormat="1" applyFill="1"/>
    <xf numFmtId="164" fontId="88" fillId="17" borderId="0" xfId="0" applyNumberFormat="1" applyFont="1" applyFill="1"/>
    <xf numFmtId="4" fontId="0" fillId="17" borderId="0" xfId="0" applyNumberFormat="1" applyFill="1"/>
    <xf numFmtId="14" fontId="0" fillId="17" borderId="0" xfId="0" applyNumberFormat="1" applyFill="1"/>
    <xf numFmtId="14" fontId="0" fillId="4" borderId="0" xfId="0" applyNumberFormat="1" applyFill="1"/>
    <xf numFmtId="17" fontId="0" fillId="4" borderId="0" xfId="0" applyNumberForma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0" dropStyle="combo" dx="21" fmlaLink="$B$102" fmlaRange="Adr!$B$2:$B$87" noThreeD="1" sel="22"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KA_data_17_4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KA_data_17_4_final(AutoRecover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A_data_17_4"/>
      <sheetName val="vlastne"/>
      <sheetName val="banka"/>
    </sheetNames>
    <sheetDataSet>
      <sheetData sheetId="0"/>
      <sheetData sheetId="1"/>
      <sheetData sheetId="2">
        <row r="1">
          <cell r="A1" t="str">
            <v>DUÚP</v>
          </cell>
          <cell r="L1" t="str">
            <v>Proti doklad</v>
          </cell>
        </row>
        <row r="2">
          <cell r="A2">
            <v>45853</v>
          </cell>
        </row>
        <row r="3">
          <cell r="A3">
            <v>45937</v>
          </cell>
        </row>
        <row r="4">
          <cell r="A4">
            <v>45686</v>
          </cell>
        </row>
        <row r="5">
          <cell r="A5">
            <v>45758</v>
          </cell>
        </row>
        <row r="6">
          <cell r="A6">
            <v>45776</v>
          </cell>
        </row>
        <row r="7">
          <cell r="A7">
            <v>45868</v>
          </cell>
        </row>
        <row r="8">
          <cell r="A8">
            <v>45776</v>
          </cell>
        </row>
        <row r="9">
          <cell r="A9">
            <v>45776</v>
          </cell>
        </row>
        <row r="10">
          <cell r="A10">
            <v>45776</v>
          </cell>
        </row>
        <row r="11">
          <cell r="A11">
            <v>45868</v>
          </cell>
        </row>
        <row r="12">
          <cell r="A12">
            <v>45776</v>
          </cell>
        </row>
        <row r="13">
          <cell r="A13">
            <v>45868</v>
          </cell>
        </row>
        <row r="14">
          <cell r="A14">
            <v>45868</v>
          </cell>
        </row>
        <row r="15">
          <cell r="A15">
            <v>45868</v>
          </cell>
        </row>
        <row r="16">
          <cell r="A16">
            <v>45862</v>
          </cell>
        </row>
        <row r="17">
          <cell r="A17">
            <v>45862</v>
          </cell>
        </row>
        <row r="18">
          <cell r="A18">
            <v>45862</v>
          </cell>
        </row>
        <row r="19">
          <cell r="A19">
            <v>45862</v>
          </cell>
        </row>
        <row r="20">
          <cell r="A20">
            <v>45687</v>
          </cell>
        </row>
        <row r="21">
          <cell r="A21">
            <v>45698</v>
          </cell>
        </row>
        <row r="22">
          <cell r="A22">
            <v>45770</v>
          </cell>
        </row>
        <row r="23">
          <cell r="A23">
            <v>45776</v>
          </cell>
        </row>
        <row r="24">
          <cell r="A24">
            <v>45820</v>
          </cell>
        </row>
        <row r="25">
          <cell r="A25">
            <v>45853</v>
          </cell>
        </row>
        <row r="26">
          <cell r="A26">
            <v>45854</v>
          </cell>
        </row>
        <row r="27">
          <cell r="A27">
            <v>45868</v>
          </cell>
        </row>
        <row r="28">
          <cell r="A28">
            <v>45940</v>
          </cell>
        </row>
        <row r="29">
          <cell r="A29">
            <v>45954</v>
          </cell>
        </row>
        <row r="30">
          <cell r="A30">
            <v>45986</v>
          </cell>
        </row>
        <row r="31">
          <cell r="A31">
            <v>45989</v>
          </cell>
        </row>
        <row r="32">
          <cell r="A32">
            <v>45989</v>
          </cell>
        </row>
        <row r="33">
          <cell r="A33">
            <v>45993</v>
          </cell>
        </row>
        <row r="34">
          <cell r="A34">
            <v>45993</v>
          </cell>
        </row>
        <row r="35">
          <cell r="A35">
            <v>45986</v>
          </cell>
        </row>
        <row r="36">
          <cell r="A36">
            <v>45954</v>
          </cell>
        </row>
        <row r="37">
          <cell r="A37">
            <v>45698</v>
          </cell>
        </row>
        <row r="38">
          <cell r="A38">
            <v>45776</v>
          </cell>
        </row>
        <row r="39">
          <cell r="A39">
            <v>45770</v>
          </cell>
        </row>
        <row r="40">
          <cell r="A40">
            <v>45820</v>
          </cell>
        </row>
        <row r="41">
          <cell r="A41">
            <v>45854</v>
          </cell>
        </row>
        <row r="42">
          <cell r="A42">
            <v>45868</v>
          </cell>
        </row>
        <row r="43">
          <cell r="A43">
            <v>45687</v>
          </cell>
        </row>
        <row r="44">
          <cell r="A44">
            <v>45853</v>
          </cell>
        </row>
        <row r="45">
          <cell r="A45">
            <v>45940</v>
          </cell>
        </row>
        <row r="46">
          <cell r="A46">
            <v>45989</v>
          </cell>
        </row>
        <row r="47">
          <cell r="A47">
            <v>45989</v>
          </cell>
        </row>
        <row r="48">
          <cell r="A48">
            <v>45993</v>
          </cell>
        </row>
        <row r="49">
          <cell r="A49">
            <v>45993</v>
          </cell>
        </row>
        <row r="50">
          <cell r="A50">
            <v>46020</v>
          </cell>
        </row>
        <row r="51">
          <cell r="A51">
            <v>46020</v>
          </cell>
        </row>
        <row r="52">
          <cell r="A52">
            <v>45831</v>
          </cell>
        </row>
        <row r="53">
          <cell r="A53">
            <v>45831</v>
          </cell>
        </row>
        <row r="54">
          <cell r="A54">
            <v>46020</v>
          </cell>
        </row>
        <row r="55">
          <cell r="A55">
            <v>46020</v>
          </cell>
        </row>
        <row r="56">
          <cell r="A56">
            <v>45747</v>
          </cell>
        </row>
        <row r="57">
          <cell r="A57">
            <v>45747</v>
          </cell>
        </row>
        <row r="58">
          <cell r="A58">
            <v>45798</v>
          </cell>
        </row>
        <row r="59">
          <cell r="A59">
            <v>45706</v>
          </cell>
        </row>
        <row r="60">
          <cell r="A60">
            <v>45720</v>
          </cell>
        </row>
        <row r="61">
          <cell r="A61">
            <v>45743</v>
          </cell>
        </row>
        <row r="62">
          <cell r="A62">
            <v>45762</v>
          </cell>
        </row>
        <row r="63">
          <cell r="A63">
            <v>45805</v>
          </cell>
        </row>
        <row r="64">
          <cell r="A64">
            <v>45967</v>
          </cell>
        </row>
        <row r="65">
          <cell r="A65">
            <v>45979</v>
          </cell>
        </row>
        <row r="66">
          <cell r="A66">
            <v>45995</v>
          </cell>
        </row>
        <row r="67">
          <cell r="A67">
            <v>45996</v>
          </cell>
        </row>
        <row r="68">
          <cell r="A68">
            <v>45996</v>
          </cell>
        </row>
        <row r="69">
          <cell r="A69">
            <v>45995</v>
          </cell>
        </row>
        <row r="70">
          <cell r="A70">
            <v>45706</v>
          </cell>
        </row>
        <row r="71">
          <cell r="A71">
            <v>45720</v>
          </cell>
        </row>
        <row r="72">
          <cell r="A72">
            <v>45743</v>
          </cell>
        </row>
        <row r="73">
          <cell r="A73">
            <v>45762</v>
          </cell>
        </row>
        <row r="74">
          <cell r="A74">
            <v>45805</v>
          </cell>
        </row>
        <row r="75">
          <cell r="A75">
            <v>45967</v>
          </cell>
        </row>
        <row r="76">
          <cell r="A76">
            <v>45979</v>
          </cell>
        </row>
        <row r="77">
          <cell r="A77">
            <v>45869</v>
          </cell>
        </row>
        <row r="78">
          <cell r="A78">
            <v>45869</v>
          </cell>
        </row>
        <row r="79">
          <cell r="A79">
            <v>45750</v>
          </cell>
        </row>
        <row r="80">
          <cell r="A80">
            <v>45750</v>
          </cell>
        </row>
        <row r="81">
          <cell r="A81">
            <v>45891</v>
          </cell>
        </row>
        <row r="82">
          <cell r="A82">
            <v>45897</v>
          </cell>
        </row>
        <row r="83">
          <cell r="A83">
            <v>45897</v>
          </cell>
        </row>
        <row r="84">
          <cell r="A84">
            <v>45966</v>
          </cell>
          <cell r="L84" t="str">
            <v>R/2025594</v>
          </cell>
        </row>
        <row r="85">
          <cell r="A85">
            <v>45789</v>
          </cell>
          <cell r="L85">
            <v>220250021</v>
          </cell>
        </row>
        <row r="86">
          <cell r="A86">
            <v>45747</v>
          </cell>
        </row>
        <row r="87">
          <cell r="A87">
            <v>45747</v>
          </cell>
        </row>
        <row r="88">
          <cell r="A88">
            <v>45750</v>
          </cell>
          <cell r="L88">
            <v>220250009</v>
          </cell>
        </row>
        <row r="89">
          <cell r="A89">
            <v>45694</v>
          </cell>
          <cell r="L89" t="str">
            <v>RA/2025/03</v>
          </cell>
        </row>
        <row r="90">
          <cell r="A90">
            <v>45729</v>
          </cell>
        </row>
        <row r="91">
          <cell r="A91">
            <v>45812</v>
          </cell>
          <cell r="L91" t="str">
            <v>SLSP-025-0001</v>
          </cell>
        </row>
        <row r="92">
          <cell r="A92">
            <v>45995</v>
          </cell>
        </row>
        <row r="93">
          <cell r="A93">
            <v>45746</v>
          </cell>
          <cell r="L93" t="str">
            <v>D/2025069</v>
          </cell>
        </row>
        <row r="94">
          <cell r="A94">
            <v>45729</v>
          </cell>
        </row>
        <row r="95">
          <cell r="A95">
            <v>45812</v>
          </cell>
        </row>
        <row r="96">
          <cell r="A96">
            <v>45995</v>
          </cell>
        </row>
        <row r="97">
          <cell r="A97">
            <v>45802</v>
          </cell>
          <cell r="L97" t="str">
            <v>R/2025107</v>
          </cell>
        </row>
        <row r="98">
          <cell r="A98">
            <v>45818</v>
          </cell>
          <cell r="L98" t="str">
            <v>D/2025216</v>
          </cell>
        </row>
        <row r="99">
          <cell r="A99">
            <v>45814</v>
          </cell>
          <cell r="L99" t="str">
            <v>R/2025299</v>
          </cell>
        </row>
        <row r="100">
          <cell r="A100">
            <v>45996</v>
          </cell>
          <cell r="L100" t="str">
            <v>D/2025284</v>
          </cell>
        </row>
        <row r="101">
          <cell r="A101">
            <v>45945</v>
          </cell>
          <cell r="L101" t="str">
            <v>R/2025589</v>
          </cell>
        </row>
        <row r="102">
          <cell r="A102">
            <v>45989</v>
          </cell>
        </row>
        <row r="103">
          <cell r="A103">
            <v>45993</v>
          </cell>
        </row>
        <row r="104">
          <cell r="A104">
            <v>45989</v>
          </cell>
        </row>
        <row r="105">
          <cell r="A105">
            <v>45993</v>
          </cell>
        </row>
        <row r="106">
          <cell r="A106">
            <v>45798</v>
          </cell>
          <cell r="L106" t="str">
            <v>R/2025252</v>
          </cell>
        </row>
        <row r="107">
          <cell r="A107">
            <v>45813</v>
          </cell>
          <cell r="L107" t="str">
            <v>R/2025301</v>
          </cell>
        </row>
        <row r="108">
          <cell r="A108">
            <v>45842</v>
          </cell>
          <cell r="L108" t="str">
            <v>A/92025099</v>
          </cell>
        </row>
        <row r="109">
          <cell r="A109">
            <v>45727</v>
          </cell>
          <cell r="L109" t="str">
            <v>RA/2025/14</v>
          </cell>
        </row>
        <row r="110">
          <cell r="A110">
            <v>45946</v>
          </cell>
          <cell r="L110" t="str">
            <v>D/2025482</v>
          </cell>
        </row>
        <row r="111">
          <cell r="A111">
            <v>45882</v>
          </cell>
          <cell r="L111" t="str">
            <v>R/2025270</v>
          </cell>
        </row>
        <row r="112">
          <cell r="A112">
            <v>45973</v>
          </cell>
          <cell r="L112" t="str">
            <v>R/2025626</v>
          </cell>
        </row>
        <row r="113">
          <cell r="A113">
            <v>45779</v>
          </cell>
          <cell r="L113" t="str">
            <v>D/2025123</v>
          </cell>
        </row>
        <row r="114">
          <cell r="A114">
            <v>45719</v>
          </cell>
          <cell r="L114" t="str">
            <v>R/2025096</v>
          </cell>
        </row>
        <row r="115">
          <cell r="A115">
            <v>45805</v>
          </cell>
          <cell r="L115" t="str">
            <v>R/2025091</v>
          </cell>
        </row>
        <row r="116">
          <cell r="A116">
            <v>46020</v>
          </cell>
          <cell r="L116" t="str">
            <v>R/2025643</v>
          </cell>
        </row>
        <row r="117">
          <cell r="A117">
            <v>45832</v>
          </cell>
        </row>
        <row r="118">
          <cell r="A118">
            <v>45832</v>
          </cell>
        </row>
        <row r="119">
          <cell r="A119">
            <v>45807</v>
          </cell>
          <cell r="L119" t="str">
            <v>D/2025132</v>
          </cell>
        </row>
        <row r="120">
          <cell r="A120">
            <v>45828</v>
          </cell>
          <cell r="L120" t="str">
            <v>D/2025003</v>
          </cell>
        </row>
        <row r="121">
          <cell r="A121">
            <v>45785</v>
          </cell>
          <cell r="L121">
            <v>220250023</v>
          </cell>
        </row>
        <row r="122">
          <cell r="A122">
            <v>45996</v>
          </cell>
          <cell r="L122" t="str">
            <v>D/2025603</v>
          </cell>
        </row>
        <row r="123">
          <cell r="A123">
            <v>45762</v>
          </cell>
        </row>
        <row r="124">
          <cell r="A124">
            <v>46002</v>
          </cell>
        </row>
        <row r="125">
          <cell r="A125">
            <v>45824</v>
          </cell>
          <cell r="L125" t="str">
            <v>A/92025065</v>
          </cell>
        </row>
        <row r="126">
          <cell r="A126">
            <v>45796</v>
          </cell>
          <cell r="L126" t="str">
            <v>R/2025231</v>
          </cell>
        </row>
        <row r="127">
          <cell r="A127">
            <v>45797</v>
          </cell>
          <cell r="L127" t="str">
            <v>D/2025156</v>
          </cell>
        </row>
        <row r="128">
          <cell r="A128">
            <v>46020</v>
          </cell>
        </row>
        <row r="129">
          <cell r="A129">
            <v>46020</v>
          </cell>
        </row>
        <row r="130">
          <cell r="A130">
            <v>45989</v>
          </cell>
          <cell r="L130" t="str">
            <v>R/2025591</v>
          </cell>
        </row>
        <row r="131">
          <cell r="A131">
            <v>45749</v>
          </cell>
          <cell r="L131" t="str">
            <v>R/2025156</v>
          </cell>
        </row>
        <row r="132">
          <cell r="A132">
            <v>45812</v>
          </cell>
          <cell r="L132" t="str">
            <v>D/2025210</v>
          </cell>
        </row>
        <row r="133">
          <cell r="A133">
            <v>45789</v>
          </cell>
          <cell r="L133">
            <v>220250008</v>
          </cell>
        </row>
        <row r="134">
          <cell r="A134">
            <v>45895</v>
          </cell>
          <cell r="L134" t="str">
            <v>R/2025506</v>
          </cell>
        </row>
        <row r="135">
          <cell r="A135">
            <v>45799</v>
          </cell>
          <cell r="L135">
            <v>220250017</v>
          </cell>
        </row>
        <row r="136">
          <cell r="A136">
            <v>45763</v>
          </cell>
          <cell r="L136" t="str">
            <v>R/2025151</v>
          </cell>
        </row>
        <row r="137">
          <cell r="A137">
            <v>45784</v>
          </cell>
          <cell r="L137" t="str">
            <v>R/2025151</v>
          </cell>
        </row>
        <row r="138">
          <cell r="A138">
            <v>45813</v>
          </cell>
          <cell r="L138" t="str">
            <v>R/2025151</v>
          </cell>
        </row>
        <row r="139">
          <cell r="A139">
            <v>45719</v>
          </cell>
          <cell r="L139" t="str">
            <v>R/2025091</v>
          </cell>
        </row>
        <row r="140">
          <cell r="A140">
            <v>45728</v>
          </cell>
          <cell r="L140" t="str">
            <v>R/2025091</v>
          </cell>
        </row>
        <row r="141">
          <cell r="A141">
            <v>45694</v>
          </cell>
        </row>
        <row r="142">
          <cell r="A142">
            <v>45756</v>
          </cell>
        </row>
        <row r="143">
          <cell r="A143">
            <v>46007</v>
          </cell>
        </row>
        <row r="144">
          <cell r="A144">
            <v>46009</v>
          </cell>
        </row>
        <row r="145">
          <cell r="A145">
            <v>46013</v>
          </cell>
        </row>
        <row r="146">
          <cell r="A146">
            <v>46013</v>
          </cell>
        </row>
        <row r="147">
          <cell r="A147">
            <v>46009</v>
          </cell>
        </row>
        <row r="148">
          <cell r="A148">
            <v>46007</v>
          </cell>
        </row>
        <row r="149">
          <cell r="A149">
            <v>45756</v>
          </cell>
        </row>
        <row r="150">
          <cell r="A150">
            <v>45819</v>
          </cell>
        </row>
        <row r="151">
          <cell r="A151">
            <v>45831</v>
          </cell>
        </row>
        <row r="152">
          <cell r="A152">
            <v>45852</v>
          </cell>
        </row>
        <row r="153">
          <cell r="A153">
            <v>45796</v>
          </cell>
          <cell r="L153" t="str">
            <v>R/2025265</v>
          </cell>
        </row>
        <row r="154">
          <cell r="A154">
            <v>45819</v>
          </cell>
        </row>
        <row r="155">
          <cell r="A155">
            <v>45831</v>
          </cell>
        </row>
        <row r="156">
          <cell r="A156">
            <v>45852</v>
          </cell>
        </row>
        <row r="157">
          <cell r="A157">
            <v>45810</v>
          </cell>
          <cell r="L157" t="str">
            <v>R/2025295</v>
          </cell>
        </row>
        <row r="158">
          <cell r="A158">
            <v>45929</v>
          </cell>
          <cell r="L158" t="str">
            <v>D/2025656A</v>
          </cell>
        </row>
        <row r="159">
          <cell r="A159">
            <v>45895</v>
          </cell>
          <cell r="L159" t="str">
            <v>R/2025493</v>
          </cell>
        </row>
        <row r="160">
          <cell r="A160">
            <v>45763</v>
          </cell>
          <cell r="L160" t="str">
            <v>R/2025164</v>
          </cell>
        </row>
        <row r="161">
          <cell r="A161">
            <v>45988</v>
          </cell>
          <cell r="L161" t="str">
            <v>VN/2025188</v>
          </cell>
        </row>
        <row r="162">
          <cell r="A162">
            <v>45988</v>
          </cell>
          <cell r="L162" t="str">
            <v>VN/2025189</v>
          </cell>
        </row>
        <row r="163">
          <cell r="A163">
            <v>45895</v>
          </cell>
          <cell r="L163" t="str">
            <v>R/2025494</v>
          </cell>
        </row>
        <row r="164">
          <cell r="A164">
            <v>45869</v>
          </cell>
        </row>
        <row r="165">
          <cell r="A165">
            <v>45793</v>
          </cell>
          <cell r="L165" t="str">
            <v>R/2025245</v>
          </cell>
        </row>
        <row r="166">
          <cell r="A166">
            <v>45869</v>
          </cell>
        </row>
        <row r="167">
          <cell r="A167">
            <v>45891</v>
          </cell>
          <cell r="L167" t="str">
            <v>D/2025390</v>
          </cell>
        </row>
        <row r="168">
          <cell r="A168">
            <v>45856</v>
          </cell>
          <cell r="L168" t="str">
            <v>D/2025241</v>
          </cell>
        </row>
        <row r="169">
          <cell r="A169">
            <v>45798</v>
          </cell>
          <cell r="L169" t="str">
            <v>R/2025263</v>
          </cell>
        </row>
        <row r="170">
          <cell r="A170">
            <v>45961</v>
          </cell>
          <cell r="L170" t="str">
            <v>RA/2025/40</v>
          </cell>
        </row>
        <row r="171">
          <cell r="A171">
            <v>45763</v>
          </cell>
          <cell r="L171" t="str">
            <v>D/2025103</v>
          </cell>
        </row>
        <row r="172">
          <cell r="A172">
            <v>45775</v>
          </cell>
          <cell r="L172" t="str">
            <v>R/2025196</v>
          </cell>
        </row>
        <row r="173">
          <cell r="A173">
            <v>45832</v>
          </cell>
          <cell r="L173" t="str">
            <v>R/2025366</v>
          </cell>
        </row>
        <row r="174">
          <cell r="A174">
            <v>45786</v>
          </cell>
          <cell r="L174" t="str">
            <v>VN/2025038</v>
          </cell>
        </row>
        <row r="175">
          <cell r="A175">
            <v>45828</v>
          </cell>
          <cell r="L175" t="str">
            <v>D/2025249</v>
          </cell>
        </row>
        <row r="176">
          <cell r="A176">
            <v>45728</v>
          </cell>
          <cell r="L176" t="str">
            <v>R/2025107</v>
          </cell>
        </row>
        <row r="177">
          <cell r="A177">
            <v>45974</v>
          </cell>
          <cell r="L177" t="str">
            <v>D/2025545</v>
          </cell>
        </row>
        <row r="178">
          <cell r="A178">
            <v>45841</v>
          </cell>
          <cell r="L178" t="str">
            <v>A/92025009</v>
          </cell>
        </row>
        <row r="179">
          <cell r="A179">
            <v>45818</v>
          </cell>
        </row>
        <row r="180">
          <cell r="A180">
            <v>45818</v>
          </cell>
        </row>
        <row r="181">
          <cell r="A181">
            <v>45904</v>
          </cell>
          <cell r="L181" t="str">
            <v>D/2025657A</v>
          </cell>
        </row>
        <row r="182">
          <cell r="A182">
            <v>46021</v>
          </cell>
          <cell r="L182" t="str">
            <v>D/2025643</v>
          </cell>
        </row>
        <row r="183">
          <cell r="A183">
            <v>45790</v>
          </cell>
          <cell r="L183" t="str">
            <v>A/92025047</v>
          </cell>
        </row>
        <row r="184">
          <cell r="A184">
            <v>45776</v>
          </cell>
          <cell r="L184">
            <v>225000002</v>
          </cell>
        </row>
        <row r="185">
          <cell r="A185">
            <v>45775</v>
          </cell>
          <cell r="L185" t="str">
            <v>D/2025118</v>
          </cell>
        </row>
        <row r="186">
          <cell r="A186">
            <v>45761</v>
          </cell>
          <cell r="L186">
            <v>220250022</v>
          </cell>
        </row>
        <row r="187">
          <cell r="A187">
            <v>45996</v>
          </cell>
          <cell r="L187" t="str">
            <v>D/2025580</v>
          </cell>
        </row>
        <row r="188">
          <cell r="A188">
            <v>45777</v>
          </cell>
          <cell r="L188" t="str">
            <v>D/2025103</v>
          </cell>
        </row>
        <row r="189">
          <cell r="A189">
            <v>45762</v>
          </cell>
          <cell r="L189">
            <v>220250020</v>
          </cell>
        </row>
        <row r="190">
          <cell r="A190">
            <v>45782</v>
          </cell>
          <cell r="L190" t="str">
            <v>D/2025130</v>
          </cell>
        </row>
        <row r="191">
          <cell r="A191">
            <v>45798</v>
          </cell>
          <cell r="L191" t="str">
            <v>D/2025001</v>
          </cell>
        </row>
        <row r="192">
          <cell r="A192">
            <v>45783</v>
          </cell>
          <cell r="L192" t="str">
            <v>D/2025125</v>
          </cell>
        </row>
        <row r="193">
          <cell r="A193">
            <v>45881</v>
          </cell>
          <cell r="L193" t="str">
            <v>D/2025374</v>
          </cell>
        </row>
        <row r="194">
          <cell r="A194">
            <v>45814</v>
          </cell>
          <cell r="L194" t="str">
            <v>R/2025308</v>
          </cell>
        </row>
        <row r="195">
          <cell r="A195">
            <v>45869</v>
          </cell>
          <cell r="L195" t="str">
            <v>D/2025315</v>
          </cell>
        </row>
        <row r="196">
          <cell r="A196">
            <v>45805</v>
          </cell>
          <cell r="L196" t="str">
            <v>R/2025133</v>
          </cell>
        </row>
        <row r="197">
          <cell r="A197">
            <v>45747</v>
          </cell>
          <cell r="L197" t="str">
            <v>R/2025133</v>
          </cell>
        </row>
        <row r="198">
          <cell r="A198">
            <v>45810</v>
          </cell>
          <cell r="L198" t="str">
            <v>R/2025297</v>
          </cell>
        </row>
        <row r="199">
          <cell r="A199">
            <v>45988</v>
          </cell>
          <cell r="L199" t="str">
            <v>VN/2025193</v>
          </cell>
        </row>
        <row r="200">
          <cell r="A200">
            <v>46010</v>
          </cell>
          <cell r="L200" t="str">
            <v>D/2025635</v>
          </cell>
        </row>
        <row r="201">
          <cell r="A201">
            <v>45688</v>
          </cell>
          <cell r="L201" t="str">
            <v>R/2025024</v>
          </cell>
        </row>
        <row r="202">
          <cell r="A202">
            <v>45814</v>
          </cell>
          <cell r="L202" t="str">
            <v>R/2025304</v>
          </cell>
        </row>
        <row r="203">
          <cell r="A203">
            <v>45924</v>
          </cell>
          <cell r="L203" t="str">
            <v>D/2025449</v>
          </cell>
        </row>
        <row r="204">
          <cell r="A204">
            <v>45987</v>
          </cell>
          <cell r="L204" t="str">
            <v>R/2025698</v>
          </cell>
        </row>
        <row r="205">
          <cell r="A205">
            <v>45820</v>
          </cell>
          <cell r="L205" t="str">
            <v>D/2025230</v>
          </cell>
        </row>
        <row r="206">
          <cell r="A206">
            <v>45734</v>
          </cell>
          <cell r="L206" t="str">
            <v>R/2025121</v>
          </cell>
        </row>
        <row r="207">
          <cell r="A207">
            <v>45782</v>
          </cell>
          <cell r="L207" t="str">
            <v>R/2025121</v>
          </cell>
        </row>
        <row r="208">
          <cell r="A208">
            <v>45705</v>
          </cell>
          <cell r="L208" t="str">
            <v>R/2025045</v>
          </cell>
        </row>
        <row r="209">
          <cell r="A209">
            <v>45911</v>
          </cell>
          <cell r="L209" t="str">
            <v>D/2025428</v>
          </cell>
        </row>
        <row r="210">
          <cell r="A210">
            <v>45688</v>
          </cell>
          <cell r="L210" t="str">
            <v>R/2025021</v>
          </cell>
        </row>
        <row r="211">
          <cell r="A211">
            <v>45798</v>
          </cell>
          <cell r="L211">
            <v>220250041</v>
          </cell>
        </row>
        <row r="212">
          <cell r="A212">
            <v>45953</v>
          </cell>
          <cell r="L212" t="str">
            <v>D/2025502</v>
          </cell>
        </row>
        <row r="213">
          <cell r="A213">
            <v>45824</v>
          </cell>
          <cell r="L213" t="str">
            <v>A/92025065</v>
          </cell>
        </row>
        <row r="214">
          <cell r="A214">
            <v>45825</v>
          </cell>
          <cell r="L214" t="str">
            <v>D/2025238</v>
          </cell>
        </row>
        <row r="215">
          <cell r="A215">
            <v>45741</v>
          </cell>
        </row>
        <row r="216">
          <cell r="A216">
            <v>45687</v>
          </cell>
        </row>
        <row r="217">
          <cell r="A217">
            <v>45665</v>
          </cell>
          <cell r="L217" t="str">
            <v>RA/2025/01</v>
          </cell>
        </row>
        <row r="218">
          <cell r="A218">
            <v>45687</v>
          </cell>
        </row>
        <row r="219">
          <cell r="A219">
            <v>45751</v>
          </cell>
          <cell r="L219" t="str">
            <v>R/2025158</v>
          </cell>
        </row>
        <row r="220">
          <cell r="A220">
            <v>45786</v>
          </cell>
          <cell r="L220" t="str">
            <v>D/2025064</v>
          </cell>
        </row>
        <row r="221">
          <cell r="A221">
            <v>45827</v>
          </cell>
          <cell r="L221" t="str">
            <v>D/2025248</v>
          </cell>
        </row>
        <row r="222">
          <cell r="A222">
            <v>45769</v>
          </cell>
          <cell r="L222" t="str">
            <v>R/2025109</v>
          </cell>
        </row>
        <row r="223">
          <cell r="A223">
            <v>45707</v>
          </cell>
          <cell r="L223" t="str">
            <v>R/2025068</v>
          </cell>
        </row>
        <row r="224">
          <cell r="A224">
            <v>45882</v>
          </cell>
          <cell r="L224" t="str">
            <v>R/2025469</v>
          </cell>
        </row>
        <row r="225">
          <cell r="A225">
            <v>46020</v>
          </cell>
          <cell r="L225" t="str">
            <v>R/2025674</v>
          </cell>
        </row>
        <row r="226">
          <cell r="A226">
            <v>45841</v>
          </cell>
          <cell r="L226" t="str">
            <v>D/2025270</v>
          </cell>
        </row>
        <row r="227">
          <cell r="A227">
            <v>45862</v>
          </cell>
          <cell r="L227" t="str">
            <v>D/2025271</v>
          </cell>
        </row>
        <row r="228">
          <cell r="A228">
            <v>45891</v>
          </cell>
          <cell r="L228" t="str">
            <v>D/2025391</v>
          </cell>
        </row>
        <row r="229">
          <cell r="A229">
            <v>45911</v>
          </cell>
          <cell r="L229" t="str">
            <v>D/2025427</v>
          </cell>
        </row>
        <row r="230">
          <cell r="A230">
            <v>45790</v>
          </cell>
          <cell r="L230" t="str">
            <v>A/92025046</v>
          </cell>
        </row>
        <row r="231">
          <cell r="A231">
            <v>45805</v>
          </cell>
          <cell r="L231" t="str">
            <v>D/2025131</v>
          </cell>
        </row>
        <row r="232">
          <cell r="A232">
            <v>45698</v>
          </cell>
          <cell r="L232" t="str">
            <v>A/92025003</v>
          </cell>
        </row>
        <row r="233">
          <cell r="A233">
            <v>45726</v>
          </cell>
          <cell r="L233" t="str">
            <v>RA/2025/09</v>
          </cell>
        </row>
        <row r="234">
          <cell r="A234">
            <v>45706</v>
          </cell>
          <cell r="L234" t="str">
            <v>R/2025071</v>
          </cell>
        </row>
        <row r="235">
          <cell r="A235">
            <v>45796</v>
          </cell>
          <cell r="L235" t="str">
            <v>R/2025242</v>
          </cell>
        </row>
        <row r="236">
          <cell r="A236">
            <v>45723</v>
          </cell>
          <cell r="L236" t="str">
            <v>D/2025043</v>
          </cell>
        </row>
        <row r="237">
          <cell r="A237">
            <v>45814</v>
          </cell>
          <cell r="L237" t="str">
            <v>R/2025307</v>
          </cell>
        </row>
        <row r="238">
          <cell r="A238">
            <v>45856</v>
          </cell>
          <cell r="L238" t="str">
            <v>D/2025279</v>
          </cell>
        </row>
        <row r="239">
          <cell r="A239">
            <v>45951</v>
          </cell>
          <cell r="L239" t="str">
            <v>R/2025573</v>
          </cell>
        </row>
        <row r="240">
          <cell r="A240">
            <v>45989</v>
          </cell>
          <cell r="L240" t="str">
            <v>VN/2025195</v>
          </cell>
        </row>
        <row r="241">
          <cell r="A241">
            <v>45804</v>
          </cell>
          <cell r="L241" t="str">
            <v>D/2025172</v>
          </cell>
        </row>
        <row r="242">
          <cell r="A242">
            <v>45856</v>
          </cell>
          <cell r="L242" t="str">
            <v>A/92025126</v>
          </cell>
        </row>
        <row r="243">
          <cell r="A243">
            <v>45841</v>
          </cell>
          <cell r="L243" t="str">
            <v>D/2025273</v>
          </cell>
        </row>
        <row r="244">
          <cell r="A244">
            <v>45804</v>
          </cell>
          <cell r="L244" t="str">
            <v>A/92025061</v>
          </cell>
        </row>
        <row r="245">
          <cell r="A245">
            <v>45986</v>
          </cell>
          <cell r="L245" t="str">
            <v>D/2025576</v>
          </cell>
        </row>
        <row r="246">
          <cell r="A246">
            <v>45810</v>
          </cell>
          <cell r="L246" t="str">
            <v>R/2025300</v>
          </cell>
        </row>
        <row r="247">
          <cell r="A247">
            <v>45762</v>
          </cell>
          <cell r="L247">
            <v>220250016</v>
          </cell>
        </row>
        <row r="248">
          <cell r="A248">
            <v>45957</v>
          </cell>
          <cell r="L248" t="str">
            <v>A/92025164</v>
          </cell>
        </row>
        <row r="249">
          <cell r="A249">
            <v>45861</v>
          </cell>
          <cell r="L249" t="str">
            <v>R/2025420</v>
          </cell>
        </row>
        <row r="250">
          <cell r="A250">
            <v>45819</v>
          </cell>
          <cell r="L250" t="str">
            <v>D/2025002</v>
          </cell>
        </row>
        <row r="251">
          <cell r="A251">
            <v>46021</v>
          </cell>
          <cell r="L251" t="str">
            <v>A/92025218</v>
          </cell>
        </row>
        <row r="252">
          <cell r="A252">
            <v>45757</v>
          </cell>
          <cell r="L252" t="str">
            <v>R/2025174</v>
          </cell>
        </row>
        <row r="253">
          <cell r="A253">
            <v>45695</v>
          </cell>
          <cell r="L253" t="str">
            <v>R/2025046</v>
          </cell>
        </row>
        <row r="254">
          <cell r="A254">
            <v>45862</v>
          </cell>
          <cell r="L254" t="str">
            <v>D/2025305</v>
          </cell>
        </row>
        <row r="255">
          <cell r="A255">
            <v>45721</v>
          </cell>
          <cell r="L255" t="str">
            <v>A/92025013</v>
          </cell>
        </row>
        <row r="256">
          <cell r="A256">
            <v>45734</v>
          </cell>
          <cell r="L256" t="str">
            <v>R/2025122</v>
          </cell>
        </row>
        <row r="257">
          <cell r="A257">
            <v>45952</v>
          </cell>
          <cell r="L257" t="str">
            <v>VN/2025165</v>
          </cell>
        </row>
        <row r="258">
          <cell r="A258">
            <v>45987</v>
          </cell>
          <cell r="L258" t="str">
            <v>D/2025016</v>
          </cell>
        </row>
        <row r="259">
          <cell r="A259">
            <v>45798</v>
          </cell>
          <cell r="L259">
            <v>220250006</v>
          </cell>
        </row>
        <row r="260">
          <cell r="A260">
            <v>46002</v>
          </cell>
        </row>
        <row r="261">
          <cell r="A261">
            <v>45706</v>
          </cell>
          <cell r="L261" t="str">
            <v>A/92025005</v>
          </cell>
        </row>
        <row r="262">
          <cell r="A262">
            <v>45715</v>
          </cell>
          <cell r="L262" t="str">
            <v>A/92025009</v>
          </cell>
        </row>
        <row r="263">
          <cell r="A263">
            <v>45719</v>
          </cell>
          <cell r="L263" t="str">
            <v>A/92025005</v>
          </cell>
        </row>
        <row r="264">
          <cell r="A264">
            <v>45719</v>
          </cell>
          <cell r="L264" t="str">
            <v>A/92025003</v>
          </cell>
        </row>
        <row r="265">
          <cell r="A265">
            <v>45719</v>
          </cell>
          <cell r="L265" t="str">
            <v>A/92025009</v>
          </cell>
        </row>
        <row r="266">
          <cell r="A266">
            <v>45762</v>
          </cell>
          <cell r="L266" t="str">
            <v>D/2025102</v>
          </cell>
        </row>
        <row r="267">
          <cell r="A267">
            <v>45834</v>
          </cell>
        </row>
        <row r="268">
          <cell r="A268">
            <v>45862</v>
          </cell>
          <cell r="L268" t="str">
            <v>D/2025280</v>
          </cell>
        </row>
        <row r="269">
          <cell r="A269">
            <v>45833</v>
          </cell>
        </row>
        <row r="270">
          <cell r="A270">
            <v>45754</v>
          </cell>
          <cell r="L270">
            <v>220250008</v>
          </cell>
        </row>
        <row r="271">
          <cell r="A271">
            <v>45777</v>
          </cell>
        </row>
        <row r="272">
          <cell r="A272">
            <v>45833</v>
          </cell>
        </row>
        <row r="273">
          <cell r="A273">
            <v>45841</v>
          </cell>
          <cell r="L273" t="str">
            <v>D/2025240</v>
          </cell>
        </row>
        <row r="274">
          <cell r="A274">
            <v>45910</v>
          </cell>
          <cell r="L274" t="str">
            <v>D/2025417</v>
          </cell>
        </row>
        <row r="275">
          <cell r="A275">
            <v>45749</v>
          </cell>
          <cell r="L275" t="str">
            <v>VN/2025027</v>
          </cell>
        </row>
        <row r="276">
          <cell r="A276">
            <v>45946</v>
          </cell>
          <cell r="L276" t="str">
            <v>D/2025492</v>
          </cell>
        </row>
        <row r="277">
          <cell r="A277">
            <v>45946</v>
          </cell>
          <cell r="L277" t="str">
            <v>D/2025491</v>
          </cell>
        </row>
        <row r="278">
          <cell r="A278">
            <v>45792</v>
          </cell>
          <cell r="L278">
            <v>220250031</v>
          </cell>
        </row>
        <row r="279">
          <cell r="A279">
            <v>45659</v>
          </cell>
        </row>
        <row r="280">
          <cell r="A280">
            <v>45988</v>
          </cell>
          <cell r="L280" t="str">
            <v>VN/2025192</v>
          </cell>
        </row>
        <row r="281">
          <cell r="A281">
            <v>45988</v>
          </cell>
          <cell r="L281" t="str">
            <v>VN/2025191</v>
          </cell>
        </row>
        <row r="282">
          <cell r="A282">
            <v>45988</v>
          </cell>
          <cell r="L282" t="str">
            <v>VN/2025194</v>
          </cell>
        </row>
        <row r="283">
          <cell r="A283">
            <v>45799</v>
          </cell>
          <cell r="L283">
            <v>220250026</v>
          </cell>
        </row>
        <row r="284">
          <cell r="A284">
            <v>45973</v>
          </cell>
          <cell r="L284" t="str">
            <v>R/2025652</v>
          </cell>
        </row>
        <row r="285">
          <cell r="A285">
            <v>45811</v>
          </cell>
          <cell r="L285" t="str">
            <v>R/2025298</v>
          </cell>
        </row>
        <row r="286">
          <cell r="A286">
            <v>45855</v>
          </cell>
          <cell r="L286" t="str">
            <v>A/92025126</v>
          </cell>
        </row>
        <row r="287">
          <cell r="A287">
            <v>45804</v>
          </cell>
          <cell r="L287" t="str">
            <v>R/2025086a</v>
          </cell>
        </row>
        <row r="288">
          <cell r="A288">
            <v>46020</v>
          </cell>
          <cell r="L288" t="str">
            <v>R/2025669</v>
          </cell>
        </row>
        <row r="289">
          <cell r="A289">
            <v>45796</v>
          </cell>
          <cell r="L289">
            <v>220250040</v>
          </cell>
        </row>
        <row r="290">
          <cell r="A290">
            <v>45806</v>
          </cell>
          <cell r="L290" t="str">
            <v>VN/2025040</v>
          </cell>
        </row>
        <row r="291">
          <cell r="A291">
            <v>46020</v>
          </cell>
          <cell r="L291" t="str">
            <v>R/2025660</v>
          </cell>
        </row>
        <row r="292">
          <cell r="A292">
            <v>45938</v>
          </cell>
          <cell r="L292" t="str">
            <v>R/2025426</v>
          </cell>
        </row>
        <row r="293">
          <cell r="A293">
            <v>45947</v>
          </cell>
          <cell r="L293" t="str">
            <v>R/2025586</v>
          </cell>
        </row>
        <row r="294">
          <cell r="A294">
            <v>45954</v>
          </cell>
          <cell r="L294" t="str">
            <v>D/2025517</v>
          </cell>
        </row>
        <row r="295">
          <cell r="A295">
            <v>46009</v>
          </cell>
          <cell r="L295" t="str">
            <v>D/2025634</v>
          </cell>
        </row>
        <row r="296">
          <cell r="A296">
            <v>46007</v>
          </cell>
          <cell r="L296" t="str">
            <v>D/2025631</v>
          </cell>
        </row>
        <row r="297">
          <cell r="A297">
            <v>45989</v>
          </cell>
          <cell r="L297" t="str">
            <v>D/2025529</v>
          </cell>
        </row>
        <row r="298">
          <cell r="A298">
            <v>45769</v>
          </cell>
          <cell r="L298" t="str">
            <v>D/2025109</v>
          </cell>
        </row>
        <row r="299">
          <cell r="A299">
            <v>45831</v>
          </cell>
          <cell r="L299" t="str">
            <v>R/2025370</v>
          </cell>
        </row>
        <row r="300">
          <cell r="A300">
            <v>45890</v>
          </cell>
          <cell r="L300" t="str">
            <v>R/20250016</v>
          </cell>
        </row>
        <row r="301">
          <cell r="A301">
            <v>45930</v>
          </cell>
          <cell r="L301" t="str">
            <v>D/2025446</v>
          </cell>
        </row>
        <row r="302">
          <cell r="A302">
            <v>45881</v>
          </cell>
          <cell r="L302" t="str">
            <v>R/2025446</v>
          </cell>
        </row>
        <row r="303">
          <cell r="A303">
            <v>45769</v>
          </cell>
          <cell r="L303">
            <v>220250013</v>
          </cell>
        </row>
        <row r="304">
          <cell r="A304">
            <v>45708</v>
          </cell>
          <cell r="L304" t="str">
            <v>RA/2025/07</v>
          </cell>
        </row>
        <row r="305">
          <cell r="A305">
            <v>45783</v>
          </cell>
        </row>
        <row r="306">
          <cell r="A306">
            <v>45818</v>
          </cell>
        </row>
        <row r="307">
          <cell r="A307">
            <v>45756</v>
          </cell>
        </row>
        <row r="308">
          <cell r="A308">
            <v>45793</v>
          </cell>
          <cell r="L308" t="str">
            <v>D/2025152</v>
          </cell>
        </row>
        <row r="309">
          <cell r="A309">
            <v>46020</v>
          </cell>
          <cell r="L309" t="str">
            <v>R/2025657</v>
          </cell>
        </row>
        <row r="310">
          <cell r="A310">
            <v>45979</v>
          </cell>
          <cell r="L310" t="str">
            <v>D/2025554</v>
          </cell>
        </row>
        <row r="311">
          <cell r="A311">
            <v>45786</v>
          </cell>
          <cell r="L311">
            <v>220250018</v>
          </cell>
        </row>
        <row r="312">
          <cell r="A312">
            <v>45741</v>
          </cell>
        </row>
        <row r="313">
          <cell r="A313">
            <v>46021</v>
          </cell>
          <cell r="L313" t="str">
            <v>D/2025619</v>
          </cell>
        </row>
        <row r="314">
          <cell r="A314">
            <v>45695</v>
          </cell>
        </row>
        <row r="315">
          <cell r="A315">
            <v>45722</v>
          </cell>
        </row>
        <row r="316">
          <cell r="A316">
            <v>45945</v>
          </cell>
        </row>
        <row r="317">
          <cell r="A317">
            <v>45968</v>
          </cell>
        </row>
        <row r="318">
          <cell r="A318">
            <v>45853</v>
          </cell>
        </row>
        <row r="319">
          <cell r="A319">
            <v>45832</v>
          </cell>
          <cell r="L319" t="str">
            <v>R/2025370</v>
          </cell>
        </row>
        <row r="320">
          <cell r="A320">
            <v>45777</v>
          </cell>
          <cell r="L320" t="str">
            <v>D/2025120</v>
          </cell>
        </row>
        <row r="321">
          <cell r="A321">
            <v>45908</v>
          </cell>
        </row>
        <row r="322">
          <cell r="A322">
            <v>46001</v>
          </cell>
        </row>
        <row r="323">
          <cell r="A323">
            <v>45951</v>
          </cell>
          <cell r="L323" t="str">
            <v>R/2025540</v>
          </cell>
        </row>
        <row r="324">
          <cell r="A324">
            <v>45706</v>
          </cell>
          <cell r="L324" t="str">
            <v>A/92025003</v>
          </cell>
        </row>
        <row r="325">
          <cell r="A325">
            <v>45747</v>
          </cell>
          <cell r="L325" t="str">
            <v>D/2025075</v>
          </cell>
        </row>
        <row r="326">
          <cell r="A326">
            <v>45910</v>
          </cell>
          <cell r="L326" t="str">
            <v>D/2025419</v>
          </cell>
        </row>
        <row r="327">
          <cell r="A327">
            <v>45918</v>
          </cell>
          <cell r="L327" t="str">
            <v>D/2025442</v>
          </cell>
        </row>
        <row r="328">
          <cell r="A328">
            <v>45726</v>
          </cell>
          <cell r="L328" t="str">
            <v>RA/2025/10</v>
          </cell>
        </row>
        <row r="329">
          <cell r="A329">
            <v>45702</v>
          </cell>
          <cell r="L329" t="str">
            <v>RA/2025/08</v>
          </cell>
        </row>
        <row r="330">
          <cell r="A330">
            <v>45818</v>
          </cell>
          <cell r="L330" t="str">
            <v>D/2025223</v>
          </cell>
        </row>
        <row r="331">
          <cell r="A331">
            <v>45769</v>
          </cell>
          <cell r="L331">
            <v>220250028</v>
          </cell>
        </row>
        <row r="332">
          <cell r="A332">
            <v>45940</v>
          </cell>
          <cell r="L332" t="str">
            <v>R/2025563</v>
          </cell>
        </row>
        <row r="333">
          <cell r="A333">
            <v>45796</v>
          </cell>
          <cell r="L333" t="str">
            <v>R/2025109</v>
          </cell>
        </row>
        <row r="334">
          <cell r="A334">
            <v>45951</v>
          </cell>
          <cell r="L334" t="str">
            <v>A/92025118</v>
          </cell>
        </row>
        <row r="335">
          <cell r="A335">
            <v>45947</v>
          </cell>
          <cell r="L335" t="str">
            <v>D/2025494</v>
          </cell>
        </row>
        <row r="336">
          <cell r="A336">
            <v>45819</v>
          </cell>
          <cell r="L336" t="str">
            <v>R/2025332</v>
          </cell>
        </row>
        <row r="337">
          <cell r="A337">
            <v>45819</v>
          </cell>
          <cell r="L337" t="str">
            <v>R/2025332</v>
          </cell>
        </row>
        <row r="338">
          <cell r="A338">
            <v>45895</v>
          </cell>
          <cell r="L338" t="str">
            <v>D/2025394</v>
          </cell>
        </row>
        <row r="339">
          <cell r="A339">
            <v>45996</v>
          </cell>
          <cell r="L339" t="str">
            <v>D/2025525</v>
          </cell>
        </row>
        <row r="340">
          <cell r="A340">
            <v>45973</v>
          </cell>
          <cell r="L340" t="str">
            <v>R/2025617</v>
          </cell>
        </row>
        <row r="341">
          <cell r="A341">
            <v>45869</v>
          </cell>
          <cell r="L341" t="str">
            <v>R/2025133</v>
          </cell>
        </row>
        <row r="342">
          <cell r="A342">
            <v>45987</v>
          </cell>
          <cell r="L342" t="str">
            <v>D/2025565</v>
          </cell>
        </row>
        <row r="343">
          <cell r="A343">
            <v>46021</v>
          </cell>
          <cell r="L343" t="str">
            <v>D/2025596</v>
          </cell>
        </row>
        <row r="344">
          <cell r="A344">
            <v>45755</v>
          </cell>
          <cell r="L344">
            <v>220250016</v>
          </cell>
        </row>
        <row r="345">
          <cell r="A345">
            <v>45897</v>
          </cell>
          <cell r="L345" t="str">
            <v>RA/2025/35</v>
          </cell>
        </row>
        <row r="346">
          <cell r="A346">
            <v>45881</v>
          </cell>
          <cell r="L346" t="str">
            <v>R/2025420</v>
          </cell>
        </row>
        <row r="347">
          <cell r="A347">
            <v>45988</v>
          </cell>
          <cell r="L347" t="str">
            <v>D2025/578</v>
          </cell>
        </row>
        <row r="348">
          <cell r="A348">
            <v>45775</v>
          </cell>
          <cell r="L348" t="str">
            <v>R/2025028</v>
          </cell>
        </row>
        <row r="349">
          <cell r="A349">
            <v>45953</v>
          </cell>
          <cell r="L349" t="str">
            <v>D/2025162</v>
          </cell>
        </row>
        <row r="350">
          <cell r="A350">
            <v>45908</v>
          </cell>
          <cell r="L350" t="str">
            <v>R/2025518</v>
          </cell>
        </row>
        <row r="351">
          <cell r="A351">
            <v>46000</v>
          </cell>
          <cell r="L351" t="str">
            <v>R/2025712</v>
          </cell>
        </row>
        <row r="352">
          <cell r="A352">
            <v>45777</v>
          </cell>
          <cell r="L352" t="str">
            <v>R/2025201</v>
          </cell>
        </row>
        <row r="353">
          <cell r="A353">
            <v>46020</v>
          </cell>
          <cell r="L353" t="str">
            <v>R/2025664</v>
          </cell>
        </row>
        <row r="354">
          <cell r="A354">
            <v>46020</v>
          </cell>
          <cell r="L354" t="str">
            <v>R/2025662</v>
          </cell>
        </row>
        <row r="355">
          <cell r="A355">
            <v>45958</v>
          </cell>
          <cell r="L355" t="str">
            <v>D/2025518</v>
          </cell>
        </row>
        <row r="356">
          <cell r="A356">
            <v>45826</v>
          </cell>
          <cell r="L356" t="str">
            <v>R/2025371</v>
          </cell>
        </row>
        <row r="357">
          <cell r="A357">
            <v>45726</v>
          </cell>
          <cell r="L357" t="str">
            <v>RA/2025/11</v>
          </cell>
        </row>
        <row r="358">
          <cell r="A358">
            <v>45814</v>
          </cell>
          <cell r="L358" t="str">
            <v>R/2025327</v>
          </cell>
        </row>
        <row r="359">
          <cell r="A359">
            <v>45833</v>
          </cell>
          <cell r="L359" t="str">
            <v>R/2025091</v>
          </cell>
        </row>
        <row r="360">
          <cell r="A360">
            <v>45762</v>
          </cell>
          <cell r="L360" t="str">
            <v>R/2025122</v>
          </cell>
        </row>
        <row r="361">
          <cell r="A361">
            <v>45919</v>
          </cell>
          <cell r="L361" t="str">
            <v>D/2025387</v>
          </cell>
        </row>
        <row r="362">
          <cell r="A362">
            <v>45688</v>
          </cell>
          <cell r="L362" t="str">
            <v>R/2025002</v>
          </cell>
        </row>
        <row r="363">
          <cell r="A363">
            <v>45985</v>
          </cell>
          <cell r="L363" t="str">
            <v>D/2025538</v>
          </cell>
        </row>
        <row r="364">
          <cell r="A364">
            <v>45691</v>
          </cell>
        </row>
        <row r="365">
          <cell r="A365">
            <v>45747</v>
          </cell>
          <cell r="L365" t="str">
            <v>D/2025077</v>
          </cell>
        </row>
        <row r="366">
          <cell r="A366">
            <v>45747</v>
          </cell>
          <cell r="L366" t="str">
            <v>D/2025079</v>
          </cell>
        </row>
        <row r="367">
          <cell r="A367">
            <v>45740</v>
          </cell>
          <cell r="L367" t="str">
            <v>RA/2025/15</v>
          </cell>
        </row>
        <row r="368">
          <cell r="A368">
            <v>45811</v>
          </cell>
          <cell r="L368" t="str">
            <v>D/2025192</v>
          </cell>
        </row>
        <row r="369">
          <cell r="A369">
            <v>45747</v>
          </cell>
          <cell r="L369" t="str">
            <v>D/2025078</v>
          </cell>
        </row>
        <row r="370">
          <cell r="A370">
            <v>46021</v>
          </cell>
          <cell r="L370" t="str">
            <v>D/2025644</v>
          </cell>
        </row>
        <row r="371">
          <cell r="A371">
            <v>45980</v>
          </cell>
          <cell r="L371" t="str">
            <v>ID/2025/69</v>
          </cell>
        </row>
        <row r="372">
          <cell r="A372">
            <v>45896</v>
          </cell>
        </row>
        <row r="373">
          <cell r="A373">
            <v>45891</v>
          </cell>
          <cell r="L373" t="str">
            <v>D/2025392</v>
          </cell>
        </row>
        <row r="374">
          <cell r="A374">
            <v>46020</v>
          </cell>
          <cell r="L374" t="str">
            <v>R/2025697</v>
          </cell>
        </row>
        <row r="375">
          <cell r="A375">
            <v>45854</v>
          </cell>
          <cell r="L375" t="str">
            <v>R/2025107</v>
          </cell>
        </row>
        <row r="376">
          <cell r="A376">
            <v>46021</v>
          </cell>
          <cell r="L376" t="str">
            <v>A/92025214</v>
          </cell>
        </row>
        <row r="377">
          <cell r="A377">
            <v>45673</v>
          </cell>
          <cell r="L377" t="str">
            <v>D/2025003</v>
          </cell>
        </row>
        <row r="378">
          <cell r="A378">
            <v>45693</v>
          </cell>
          <cell r="L378" t="str">
            <v>D/2025015</v>
          </cell>
        </row>
        <row r="379">
          <cell r="A379">
            <v>45721</v>
          </cell>
          <cell r="L379" t="str">
            <v>D/2025028</v>
          </cell>
        </row>
        <row r="380">
          <cell r="A380">
            <v>45762</v>
          </cell>
          <cell r="L380" t="str">
            <v>D/2025091</v>
          </cell>
        </row>
        <row r="381">
          <cell r="A381">
            <v>45783</v>
          </cell>
          <cell r="L381" t="str">
            <v>D/2025126</v>
          </cell>
        </row>
        <row r="382">
          <cell r="A382">
            <v>45811</v>
          </cell>
          <cell r="L382" t="str">
            <v>D/2025196</v>
          </cell>
        </row>
        <row r="383">
          <cell r="A383">
            <v>45856</v>
          </cell>
          <cell r="L383" t="str">
            <v>D/2025263</v>
          </cell>
        </row>
        <row r="384">
          <cell r="A384">
            <v>45876</v>
          </cell>
          <cell r="L384" t="str">
            <v>D/2025329</v>
          </cell>
        </row>
        <row r="385">
          <cell r="A385">
            <v>45910</v>
          </cell>
          <cell r="L385" t="str">
            <v>D/2025421</v>
          </cell>
        </row>
        <row r="386">
          <cell r="A386">
            <v>45932</v>
          </cell>
          <cell r="L386" t="str">
            <v>D/2025456</v>
          </cell>
        </row>
        <row r="387">
          <cell r="A387">
            <v>45968</v>
          </cell>
          <cell r="L387" t="str">
            <v>R/2025634</v>
          </cell>
        </row>
        <row r="388">
          <cell r="A388">
            <v>46006</v>
          </cell>
          <cell r="L388" t="str">
            <v>D/2025615</v>
          </cell>
        </row>
        <row r="389">
          <cell r="A389">
            <v>45845</v>
          </cell>
          <cell r="L389" t="str">
            <v>D/2025255</v>
          </cell>
        </row>
        <row r="390">
          <cell r="A390">
            <v>45882</v>
          </cell>
          <cell r="L390" t="str">
            <v>D/2025372</v>
          </cell>
        </row>
        <row r="391">
          <cell r="A391">
            <v>45756</v>
          </cell>
        </row>
        <row r="392">
          <cell r="A392">
            <v>45946</v>
          </cell>
          <cell r="L392" t="str">
            <v>R/2025578</v>
          </cell>
        </row>
        <row r="393">
          <cell r="A393">
            <v>45671</v>
          </cell>
          <cell r="L393" t="str">
            <v>VN/2025002</v>
          </cell>
        </row>
        <row r="394">
          <cell r="A394">
            <v>45775</v>
          </cell>
          <cell r="L394">
            <v>220250016</v>
          </cell>
        </row>
        <row r="395">
          <cell r="A395">
            <v>45996</v>
          </cell>
          <cell r="L395" t="str">
            <v>D/2025581</v>
          </cell>
        </row>
        <row r="396">
          <cell r="A396">
            <v>45945</v>
          </cell>
          <cell r="L396" t="str">
            <v>D/2025479</v>
          </cell>
        </row>
        <row r="397">
          <cell r="A397">
            <v>45698</v>
          </cell>
          <cell r="L397" t="str">
            <v>A/92025002</v>
          </cell>
        </row>
        <row r="398">
          <cell r="A398">
            <v>45797</v>
          </cell>
          <cell r="L398" t="str">
            <v>A/92025055</v>
          </cell>
        </row>
        <row r="399">
          <cell r="A399">
            <v>45729</v>
          </cell>
          <cell r="L399" t="str">
            <v>D/2025050</v>
          </cell>
        </row>
        <row r="400">
          <cell r="A400">
            <v>45747</v>
          </cell>
          <cell r="L400" t="str">
            <v>D/2025082</v>
          </cell>
        </row>
        <row r="401">
          <cell r="A401">
            <v>45747</v>
          </cell>
          <cell r="L401" t="str">
            <v>D/2025083</v>
          </cell>
        </row>
        <row r="402">
          <cell r="A402">
            <v>45747</v>
          </cell>
          <cell r="L402" t="str">
            <v>D/2025084</v>
          </cell>
        </row>
        <row r="403">
          <cell r="A403">
            <v>45824</v>
          </cell>
          <cell r="L403" t="str">
            <v>D/2025190</v>
          </cell>
        </row>
        <row r="404">
          <cell r="A404">
            <v>45883</v>
          </cell>
          <cell r="L404" t="str">
            <v>A/92025123</v>
          </cell>
        </row>
        <row r="405">
          <cell r="A405">
            <v>45918</v>
          </cell>
          <cell r="L405" t="str">
            <v>A/92025147</v>
          </cell>
        </row>
        <row r="406">
          <cell r="A406">
            <v>45880</v>
          </cell>
        </row>
        <row r="407">
          <cell r="A407">
            <v>45932</v>
          </cell>
        </row>
        <row r="408">
          <cell r="A408">
            <v>45964</v>
          </cell>
        </row>
        <row r="409">
          <cell r="A409">
            <v>46021</v>
          </cell>
        </row>
        <row r="410">
          <cell r="A410">
            <v>45769</v>
          </cell>
          <cell r="L410" t="str">
            <v>D/2025107</v>
          </cell>
        </row>
        <row r="411">
          <cell r="A411">
            <v>45951</v>
          </cell>
          <cell r="L411" t="str">
            <v>D/2025496</v>
          </cell>
        </row>
        <row r="412">
          <cell r="A412">
            <v>45980</v>
          </cell>
          <cell r="L412" t="str">
            <v>ID/2025/70</v>
          </cell>
        </row>
        <row r="413">
          <cell r="A413">
            <v>45882</v>
          </cell>
          <cell r="L413" t="str">
            <v>R/2025294</v>
          </cell>
        </row>
        <row r="414">
          <cell r="A414">
            <v>45810</v>
          </cell>
          <cell r="L414" t="str">
            <v>R/2025272</v>
          </cell>
        </row>
        <row r="415">
          <cell r="A415">
            <v>45869</v>
          </cell>
          <cell r="L415" t="str">
            <v>D/2025310</v>
          </cell>
        </row>
        <row r="416">
          <cell r="A416">
            <v>45820</v>
          </cell>
          <cell r="L416" t="str">
            <v>R/2025306</v>
          </cell>
        </row>
        <row r="417">
          <cell r="A417">
            <v>45951</v>
          </cell>
          <cell r="L417" t="str">
            <v>A/92025131</v>
          </cell>
        </row>
        <row r="418">
          <cell r="A418">
            <v>45825</v>
          </cell>
          <cell r="L418" t="str">
            <v>D/2025208</v>
          </cell>
        </row>
        <row r="419">
          <cell r="A419">
            <v>45671</v>
          </cell>
          <cell r="L419" t="str">
            <v>A/92025001</v>
          </cell>
        </row>
        <row r="420">
          <cell r="A420">
            <v>45757</v>
          </cell>
          <cell r="L420" t="str">
            <v>D/2025096</v>
          </cell>
        </row>
        <row r="421">
          <cell r="A421">
            <v>45874</v>
          </cell>
          <cell r="L421" t="str">
            <v>D/2025339</v>
          </cell>
        </row>
        <row r="422">
          <cell r="A422">
            <v>45789</v>
          </cell>
          <cell r="L422" t="str">
            <v>D/2025110</v>
          </cell>
        </row>
        <row r="423">
          <cell r="A423">
            <v>45806</v>
          </cell>
          <cell r="L423" t="str">
            <v>D/2025179</v>
          </cell>
        </row>
        <row r="424">
          <cell r="A424">
            <v>45869</v>
          </cell>
          <cell r="L424" t="str">
            <v>D/2025311</v>
          </cell>
        </row>
        <row r="425">
          <cell r="A425">
            <v>45796</v>
          </cell>
          <cell r="L425" t="str">
            <v>R/2025262</v>
          </cell>
        </row>
        <row r="426">
          <cell r="A426">
            <v>45810</v>
          </cell>
          <cell r="L426" t="str">
            <v>R/2025291</v>
          </cell>
        </row>
        <row r="427">
          <cell r="A427">
            <v>45777</v>
          </cell>
          <cell r="L427" t="str">
            <v>R/2025203</v>
          </cell>
        </row>
        <row r="428">
          <cell r="A428">
            <v>45880</v>
          </cell>
          <cell r="L428" t="str">
            <v>R/2025451</v>
          </cell>
        </row>
        <row r="429">
          <cell r="A429">
            <v>45916</v>
          </cell>
        </row>
        <row r="430">
          <cell r="A430">
            <v>45740</v>
          </cell>
          <cell r="L430" t="str">
            <v>R/2025109</v>
          </cell>
        </row>
        <row r="431">
          <cell r="A431">
            <v>45966</v>
          </cell>
          <cell r="L431" t="str">
            <v>R/2025620</v>
          </cell>
        </row>
        <row r="432">
          <cell r="A432">
            <v>45762</v>
          </cell>
          <cell r="L432">
            <v>220250025</v>
          </cell>
        </row>
        <row r="433">
          <cell r="A433">
            <v>45828</v>
          </cell>
          <cell r="L433" t="str">
            <v>RA/2025/08</v>
          </cell>
        </row>
        <row r="434">
          <cell r="A434">
            <v>45960</v>
          </cell>
          <cell r="L434" t="str">
            <v>A/92025171</v>
          </cell>
        </row>
        <row r="435">
          <cell r="A435">
            <v>45940</v>
          </cell>
          <cell r="L435" t="str">
            <v xml:space="preserve">R/2025564 </v>
          </cell>
        </row>
        <row r="436">
          <cell r="A436">
            <v>45777</v>
          </cell>
          <cell r="L436" t="str">
            <v>A/92025039</v>
          </cell>
        </row>
        <row r="437">
          <cell r="A437">
            <v>45904</v>
          </cell>
          <cell r="L437" t="str">
            <v>R/2025512</v>
          </cell>
        </row>
        <row r="438">
          <cell r="A438">
            <v>45772</v>
          </cell>
          <cell r="L438">
            <v>220250022</v>
          </cell>
        </row>
        <row r="439">
          <cell r="A439">
            <v>45961</v>
          </cell>
          <cell r="L439" t="str">
            <v>A/92025178</v>
          </cell>
        </row>
        <row r="440">
          <cell r="A440">
            <v>45756</v>
          </cell>
        </row>
        <row r="441">
          <cell r="A441">
            <v>45810</v>
          </cell>
          <cell r="L441" t="str">
            <v>R/2025285</v>
          </cell>
        </row>
        <row r="442">
          <cell r="A442">
            <v>45687</v>
          </cell>
          <cell r="L442" t="str">
            <v>RA/2025/02</v>
          </cell>
        </row>
        <row r="443">
          <cell r="A443">
            <v>45880</v>
          </cell>
          <cell r="L443" t="str">
            <v>R/2025445</v>
          </cell>
        </row>
        <row r="444">
          <cell r="A444">
            <v>45979</v>
          </cell>
          <cell r="L444" t="str">
            <v>D/2025556</v>
          </cell>
        </row>
        <row r="445">
          <cell r="A445">
            <v>45961</v>
          </cell>
          <cell r="L445" t="str">
            <v>D/2025536</v>
          </cell>
        </row>
        <row r="446">
          <cell r="A446">
            <v>45797</v>
          </cell>
          <cell r="L446" t="str">
            <v>A/92025053</v>
          </cell>
        </row>
        <row r="447">
          <cell r="A447">
            <v>45797</v>
          </cell>
          <cell r="L447" t="str">
            <v>A/92025083</v>
          </cell>
        </row>
        <row r="448">
          <cell r="A448">
            <v>45826</v>
          </cell>
          <cell r="L448" t="str">
            <v>D/2025239</v>
          </cell>
        </row>
        <row r="449">
          <cell r="A449">
            <v>45862</v>
          </cell>
          <cell r="L449" t="str">
            <v>D/2025295</v>
          </cell>
        </row>
        <row r="450">
          <cell r="A450">
            <v>45896</v>
          </cell>
          <cell r="L450" t="str">
            <v>D/2025395</v>
          </cell>
        </row>
        <row r="451">
          <cell r="A451">
            <v>45917</v>
          </cell>
          <cell r="L451" t="str">
            <v>D/2025438</v>
          </cell>
        </row>
        <row r="452">
          <cell r="A452">
            <v>46022</v>
          </cell>
        </row>
        <row r="453">
          <cell r="A453">
            <v>45810</v>
          </cell>
          <cell r="L453" t="str">
            <v>R/2025300</v>
          </cell>
        </row>
        <row r="454">
          <cell r="A454">
            <v>45805</v>
          </cell>
          <cell r="L454" t="str">
            <v>D/2025173</v>
          </cell>
        </row>
        <row r="455">
          <cell r="A455">
            <v>45996</v>
          </cell>
          <cell r="L455" t="str">
            <v>D/2025547</v>
          </cell>
        </row>
        <row r="456">
          <cell r="A456">
            <v>45862</v>
          </cell>
          <cell r="L456" t="str">
            <v>R/2025429</v>
          </cell>
        </row>
        <row r="457">
          <cell r="A457">
            <v>45814</v>
          </cell>
          <cell r="L457" t="str">
            <v>R/2025303</v>
          </cell>
        </row>
        <row r="458">
          <cell r="A458">
            <v>45777</v>
          </cell>
          <cell r="L458" t="str">
            <v>A/92025014</v>
          </cell>
        </row>
        <row r="459">
          <cell r="A459">
            <v>45692</v>
          </cell>
          <cell r="L459" t="str">
            <v>R/2025034</v>
          </cell>
        </row>
        <row r="460">
          <cell r="A460">
            <v>45721</v>
          </cell>
          <cell r="L460" t="str">
            <v>R/2025101</v>
          </cell>
        </row>
        <row r="461">
          <cell r="A461">
            <v>45763</v>
          </cell>
          <cell r="L461" t="str">
            <v>R/2025144</v>
          </cell>
        </row>
        <row r="462">
          <cell r="A462">
            <v>45790</v>
          </cell>
          <cell r="L462" t="str">
            <v>R/2025213</v>
          </cell>
        </row>
        <row r="463">
          <cell r="A463">
            <v>45813</v>
          </cell>
          <cell r="L463" t="str">
            <v>R/2025314</v>
          </cell>
        </row>
        <row r="464">
          <cell r="A464">
            <v>45854</v>
          </cell>
          <cell r="L464" t="str">
            <v>R/2025389</v>
          </cell>
        </row>
        <row r="465">
          <cell r="A465">
            <v>45688</v>
          </cell>
          <cell r="L465" t="str">
            <v>R/2025023</v>
          </cell>
        </row>
        <row r="466">
          <cell r="A466">
            <v>45721</v>
          </cell>
          <cell r="L466" t="str">
            <v>R/2025097</v>
          </cell>
        </row>
        <row r="467">
          <cell r="A467">
            <v>45814</v>
          </cell>
          <cell r="L467" t="str">
            <v>R/2025329</v>
          </cell>
        </row>
        <row r="468">
          <cell r="A468">
            <v>45699</v>
          </cell>
          <cell r="L468" t="str">
            <v>RA/2025/06</v>
          </cell>
        </row>
        <row r="469">
          <cell r="A469">
            <v>45974</v>
          </cell>
          <cell r="L469" t="str">
            <v>R/2025629</v>
          </cell>
        </row>
        <row r="470">
          <cell r="A470">
            <v>45988</v>
          </cell>
          <cell r="L470" t="str">
            <v>VN/2025190</v>
          </cell>
        </row>
        <row r="471">
          <cell r="A471">
            <v>45968</v>
          </cell>
          <cell r="L471" t="str">
            <v>ID/2025/65</v>
          </cell>
        </row>
        <row r="472">
          <cell r="A472">
            <v>45792</v>
          </cell>
          <cell r="L472">
            <v>220250026</v>
          </cell>
        </row>
        <row r="473">
          <cell r="A473">
            <v>45943</v>
          </cell>
        </row>
        <row r="474">
          <cell r="A474">
            <v>45775</v>
          </cell>
          <cell r="L474" t="str">
            <v>R/2025194</v>
          </cell>
        </row>
        <row r="475">
          <cell r="A475">
            <v>45888</v>
          </cell>
          <cell r="L475" t="str">
            <v>D/2025386</v>
          </cell>
        </row>
        <row r="476">
          <cell r="A476">
            <v>45803</v>
          </cell>
          <cell r="L476" t="str">
            <v>R/2025282</v>
          </cell>
        </row>
        <row r="477">
          <cell r="A477">
            <v>45810</v>
          </cell>
          <cell r="L477" t="str">
            <v>R/20250010</v>
          </cell>
        </row>
        <row r="478">
          <cell r="A478">
            <v>45804</v>
          </cell>
          <cell r="L478" t="str">
            <v>R/2025093</v>
          </cell>
        </row>
        <row r="479">
          <cell r="A479">
            <v>45963</v>
          </cell>
          <cell r="L479" t="str">
            <v>PKDV/2025058</v>
          </cell>
        </row>
        <row r="480">
          <cell r="A480">
            <v>45912</v>
          </cell>
          <cell r="L480" t="str">
            <v>VN/2025145</v>
          </cell>
        </row>
        <row r="481">
          <cell r="A481">
            <v>45792</v>
          </cell>
          <cell r="L481" t="str">
            <v>R/2025209</v>
          </cell>
        </row>
        <row r="482">
          <cell r="A482">
            <v>45750</v>
          </cell>
          <cell r="L482" t="str">
            <v>R/2025142</v>
          </cell>
        </row>
        <row r="483">
          <cell r="A483">
            <v>45777</v>
          </cell>
          <cell r="L483">
            <v>220250018</v>
          </cell>
        </row>
        <row r="484">
          <cell r="A484">
            <v>45818</v>
          </cell>
        </row>
        <row r="485">
          <cell r="A485">
            <v>45880</v>
          </cell>
        </row>
        <row r="486">
          <cell r="A486">
            <v>45853</v>
          </cell>
        </row>
        <row r="487">
          <cell r="A487">
            <v>45722</v>
          </cell>
        </row>
        <row r="488">
          <cell r="A488">
            <v>45968</v>
          </cell>
        </row>
        <row r="489">
          <cell r="A489">
            <v>46001</v>
          </cell>
        </row>
        <row r="490">
          <cell r="A490">
            <v>45945</v>
          </cell>
        </row>
        <row r="491">
          <cell r="A491">
            <v>45695</v>
          </cell>
        </row>
        <row r="492">
          <cell r="A492">
            <v>45783</v>
          </cell>
        </row>
        <row r="493">
          <cell r="A493">
            <v>45947</v>
          </cell>
          <cell r="L493" t="str">
            <v>D/2025485</v>
          </cell>
        </row>
        <row r="494">
          <cell r="A494">
            <v>45996</v>
          </cell>
          <cell r="L494" t="str">
            <v>R/2025703</v>
          </cell>
        </row>
        <row r="495">
          <cell r="A495">
            <v>45908</v>
          </cell>
        </row>
        <row r="496">
          <cell r="A496">
            <v>45659</v>
          </cell>
        </row>
        <row r="497">
          <cell r="A497">
            <v>45946</v>
          </cell>
          <cell r="L497" t="str">
            <v>D/2025489</v>
          </cell>
        </row>
        <row r="498">
          <cell r="A498">
            <v>45811</v>
          </cell>
          <cell r="L498" t="str">
            <v>R/2025281</v>
          </cell>
        </row>
        <row r="499">
          <cell r="A499">
            <v>45979</v>
          </cell>
          <cell r="L499" t="str">
            <v>A/92025181</v>
          </cell>
        </row>
        <row r="500">
          <cell r="A500">
            <v>45960</v>
          </cell>
          <cell r="L500" t="str">
            <v>D/2025527</v>
          </cell>
        </row>
        <row r="501">
          <cell r="A501">
            <v>45932</v>
          </cell>
          <cell r="L501" t="str">
            <v>D/2025461</v>
          </cell>
        </row>
        <row r="502">
          <cell r="A502">
            <v>45779</v>
          </cell>
          <cell r="L502" t="str">
            <v>D/2025122A</v>
          </cell>
        </row>
        <row r="503">
          <cell r="A503">
            <v>45747</v>
          </cell>
          <cell r="L503" t="str">
            <v>D/2025080</v>
          </cell>
        </row>
        <row r="504">
          <cell r="A504">
            <v>45811</v>
          </cell>
          <cell r="L504" t="str">
            <v>D/2025193</v>
          </cell>
        </row>
        <row r="505">
          <cell r="A505">
            <v>45841</v>
          </cell>
          <cell r="L505" t="str">
            <v>D/2025267</v>
          </cell>
        </row>
        <row r="506">
          <cell r="A506">
            <v>45876</v>
          </cell>
          <cell r="L506" t="str">
            <v>D/2025360</v>
          </cell>
        </row>
        <row r="507">
          <cell r="A507">
            <v>45897</v>
          </cell>
          <cell r="L507" t="str">
            <v>D/2025402</v>
          </cell>
        </row>
        <row r="508">
          <cell r="A508">
            <v>45782</v>
          </cell>
          <cell r="L508" t="str">
            <v>D/2025128</v>
          </cell>
        </row>
        <row r="509">
          <cell r="A509">
            <v>45818</v>
          </cell>
          <cell r="L509" t="str">
            <v>D/2025222</v>
          </cell>
        </row>
        <row r="510">
          <cell r="A510">
            <v>45974</v>
          </cell>
          <cell r="L510" t="str">
            <v>D/2025548</v>
          </cell>
        </row>
        <row r="511">
          <cell r="A511">
            <v>45762</v>
          </cell>
          <cell r="L511" t="str">
            <v>R/2025010</v>
          </cell>
        </row>
        <row r="512">
          <cell r="A512">
            <v>46009</v>
          </cell>
          <cell r="L512" t="str">
            <v>ID/2025/81</v>
          </cell>
        </row>
        <row r="513">
          <cell r="A513">
            <v>45875</v>
          </cell>
          <cell r="L513" t="str">
            <v>R/2025133</v>
          </cell>
        </row>
        <row r="514">
          <cell r="A514">
            <v>45754</v>
          </cell>
          <cell r="L514">
            <v>220250019</v>
          </cell>
        </row>
        <row r="515">
          <cell r="A515">
            <v>45856</v>
          </cell>
          <cell r="L515" t="str">
            <v>D/2025287</v>
          </cell>
        </row>
        <row r="516">
          <cell r="A516">
            <v>45827</v>
          </cell>
          <cell r="L516" t="str">
            <v>ID/2025/26</v>
          </cell>
        </row>
        <row r="517">
          <cell r="A517">
            <v>45831</v>
          </cell>
          <cell r="L517" t="str">
            <v>RA/2025/10</v>
          </cell>
        </row>
        <row r="518">
          <cell r="A518">
            <v>45810</v>
          </cell>
          <cell r="L518" t="str">
            <v>D/2025189</v>
          </cell>
        </row>
        <row r="519">
          <cell r="A519">
            <v>45919</v>
          </cell>
          <cell r="L519" t="str">
            <v>R/2025532</v>
          </cell>
        </row>
        <row r="520">
          <cell r="A520">
            <v>45996</v>
          </cell>
          <cell r="L520" t="str">
            <v>VN/2025212</v>
          </cell>
        </row>
        <row r="521">
          <cell r="A521">
            <v>45876</v>
          </cell>
          <cell r="L521" t="str">
            <v>D/2025309</v>
          </cell>
        </row>
        <row r="522">
          <cell r="A522">
            <v>45953</v>
          </cell>
          <cell r="L522" t="str">
            <v>D/2025515</v>
          </cell>
        </row>
        <row r="523">
          <cell r="A523">
            <v>45706</v>
          </cell>
          <cell r="L523" t="str">
            <v>A/92025007</v>
          </cell>
        </row>
        <row r="524">
          <cell r="A524">
            <v>45854</v>
          </cell>
          <cell r="L524" t="str">
            <v>R/2025351</v>
          </cell>
        </row>
        <row r="525">
          <cell r="A525">
            <v>45988</v>
          </cell>
          <cell r="L525" t="str">
            <v>VR/925191-2</v>
          </cell>
        </row>
        <row r="526">
          <cell r="A526">
            <v>45737</v>
          </cell>
          <cell r="L526" t="str">
            <v>D/2025056</v>
          </cell>
        </row>
        <row r="527">
          <cell r="A527">
            <v>45811</v>
          </cell>
          <cell r="L527" t="str">
            <v>D/2025201</v>
          </cell>
        </row>
        <row r="528">
          <cell r="A528">
            <v>45856</v>
          </cell>
          <cell r="L528" t="str">
            <v>D/2025300</v>
          </cell>
        </row>
        <row r="529">
          <cell r="A529">
            <v>45828</v>
          </cell>
          <cell r="L529" t="str">
            <v>R/2025379</v>
          </cell>
        </row>
        <row r="530">
          <cell r="A530">
            <v>45810</v>
          </cell>
          <cell r="L530" t="str">
            <v>D/2025139</v>
          </cell>
        </row>
        <row r="531">
          <cell r="A531">
            <v>45792</v>
          </cell>
          <cell r="L531" t="str">
            <v>D/2025186</v>
          </cell>
        </row>
        <row r="532">
          <cell r="A532">
            <v>45807</v>
          </cell>
          <cell r="L532" t="str">
            <v>D/2025185</v>
          </cell>
        </row>
        <row r="533">
          <cell r="A533">
            <v>45812</v>
          </cell>
          <cell r="L533" t="str">
            <v>D/2025209</v>
          </cell>
        </row>
        <row r="534">
          <cell r="A534">
            <v>45798</v>
          </cell>
          <cell r="L534">
            <v>220250037</v>
          </cell>
        </row>
        <row r="535">
          <cell r="A535">
            <v>45777</v>
          </cell>
          <cell r="L535" t="str">
            <v>A/92025033</v>
          </cell>
        </row>
        <row r="536">
          <cell r="A536">
            <v>45996</v>
          </cell>
          <cell r="L536" t="str">
            <v>D/2025594</v>
          </cell>
        </row>
        <row r="537">
          <cell r="A537">
            <v>45985</v>
          </cell>
          <cell r="L537" t="str">
            <v>A/92025065</v>
          </cell>
        </row>
        <row r="538">
          <cell r="A538">
            <v>45817</v>
          </cell>
          <cell r="L538" t="str">
            <v>R/2025309</v>
          </cell>
        </row>
        <row r="539">
          <cell r="A539">
            <v>45811</v>
          </cell>
          <cell r="L539" t="str">
            <v>D/2025198</v>
          </cell>
        </row>
        <row r="540">
          <cell r="A540">
            <v>45817</v>
          </cell>
          <cell r="L540" t="str">
            <v>R/2025336</v>
          </cell>
        </row>
        <row r="541">
          <cell r="A541">
            <v>46020</v>
          </cell>
          <cell r="L541" t="str">
            <v>R/2025598</v>
          </cell>
        </row>
        <row r="542">
          <cell r="A542">
            <v>45804</v>
          </cell>
          <cell r="L542" t="str">
            <v>R/2025086a</v>
          </cell>
        </row>
        <row r="543">
          <cell r="A543">
            <v>45779</v>
          </cell>
          <cell r="L543" t="str">
            <v>VN/2025039</v>
          </cell>
        </row>
        <row r="544">
          <cell r="A544">
            <v>45961</v>
          </cell>
          <cell r="L544" t="str">
            <v>VN/2025172</v>
          </cell>
        </row>
        <row r="545">
          <cell r="A545">
            <v>45933</v>
          </cell>
          <cell r="L545" t="str">
            <v>VN/2025153</v>
          </cell>
        </row>
        <row r="546">
          <cell r="A546">
            <v>45818</v>
          </cell>
          <cell r="L546" t="str">
            <v>VN/2025069</v>
          </cell>
        </row>
        <row r="547">
          <cell r="A547">
            <v>45846</v>
          </cell>
          <cell r="L547" t="str">
            <v>VN/2025091</v>
          </cell>
        </row>
        <row r="548">
          <cell r="A548">
            <v>45880</v>
          </cell>
          <cell r="L548" t="str">
            <v>VN/2025115</v>
          </cell>
        </row>
        <row r="549">
          <cell r="A549">
            <v>45909</v>
          </cell>
          <cell r="L549" t="str">
            <v>VN/2025138</v>
          </cell>
        </row>
        <row r="550">
          <cell r="A550">
            <v>45777</v>
          </cell>
          <cell r="L550" t="str">
            <v>R/2025202</v>
          </cell>
        </row>
        <row r="551">
          <cell r="A551">
            <v>45694</v>
          </cell>
          <cell r="L551" t="str">
            <v>RA/2025/03</v>
          </cell>
        </row>
        <row r="552">
          <cell r="A552">
            <v>45770</v>
          </cell>
          <cell r="L552" t="str">
            <v>R/2025186</v>
          </cell>
        </row>
        <row r="553">
          <cell r="A553">
            <v>45756</v>
          </cell>
        </row>
        <row r="554">
          <cell r="A554">
            <v>45868</v>
          </cell>
          <cell r="L554" t="str">
            <v>D/2025282</v>
          </cell>
        </row>
        <row r="555">
          <cell r="A555">
            <v>45709</v>
          </cell>
        </row>
        <row r="556">
          <cell r="A556">
            <v>45980</v>
          </cell>
          <cell r="L556" t="str">
            <v>ID/2025/68</v>
          </cell>
        </row>
        <row r="557">
          <cell r="A557">
            <v>45902</v>
          </cell>
          <cell r="L557" t="str">
            <v>R/2025485</v>
          </cell>
        </row>
        <row r="558">
          <cell r="A558">
            <v>45811</v>
          </cell>
          <cell r="L558" t="str">
            <v>R/2025283</v>
          </cell>
        </row>
        <row r="559">
          <cell r="A559">
            <v>46001</v>
          </cell>
          <cell r="L559" t="str">
            <v>D/2025620</v>
          </cell>
        </row>
        <row r="560">
          <cell r="A560">
            <v>45687</v>
          </cell>
          <cell r="L560" t="str">
            <v>R/2025016</v>
          </cell>
        </row>
        <row r="561">
          <cell r="A561">
            <v>45961</v>
          </cell>
          <cell r="L561" t="str">
            <v>A/92025177</v>
          </cell>
        </row>
        <row r="562">
          <cell r="A562">
            <v>46001</v>
          </cell>
          <cell r="L562" t="str">
            <v>D/2025614</v>
          </cell>
        </row>
        <row r="563">
          <cell r="A563">
            <v>45951</v>
          </cell>
          <cell r="L563" t="str">
            <v>D/2025497</v>
          </cell>
        </row>
        <row r="564">
          <cell r="A564">
            <v>45946</v>
          </cell>
          <cell r="L564" t="str">
            <v>D/2025490</v>
          </cell>
        </row>
        <row r="565">
          <cell r="A565">
            <v>45777</v>
          </cell>
          <cell r="L565" t="str">
            <v>D/2025490</v>
          </cell>
        </row>
        <row r="566">
          <cell r="A566">
            <v>45781</v>
          </cell>
        </row>
        <row r="567">
          <cell r="A567">
            <v>45782</v>
          </cell>
          <cell r="L567" t="str">
            <v>D/2025119</v>
          </cell>
        </row>
        <row r="568">
          <cell r="A568">
            <v>45874</v>
          </cell>
          <cell r="L568" t="str">
            <v>D/2025490</v>
          </cell>
        </row>
        <row r="569">
          <cell r="A569">
            <v>45875</v>
          </cell>
          <cell r="L569" t="str">
            <v>D/2025286</v>
          </cell>
        </row>
        <row r="570">
          <cell r="A570">
            <v>45876</v>
          </cell>
          <cell r="L570" t="str">
            <v>D/2025331</v>
          </cell>
        </row>
        <row r="571">
          <cell r="A571">
            <v>45876</v>
          </cell>
          <cell r="L571" t="str">
            <v>D/2025351</v>
          </cell>
        </row>
        <row r="572">
          <cell r="A572">
            <v>45910</v>
          </cell>
          <cell r="L572" t="str">
            <v>D/2025423</v>
          </cell>
        </row>
        <row r="573">
          <cell r="A573">
            <v>45911</v>
          </cell>
          <cell r="L573" t="str">
            <v>A/92025137</v>
          </cell>
        </row>
        <row r="574">
          <cell r="A574">
            <v>45911</v>
          </cell>
          <cell r="L574" t="str">
            <v>D/2025415</v>
          </cell>
        </row>
        <row r="575">
          <cell r="A575">
            <v>45678</v>
          </cell>
          <cell r="L575" t="str">
            <v>A/92025002</v>
          </cell>
        </row>
        <row r="576">
          <cell r="A576">
            <v>45687</v>
          </cell>
          <cell r="L576" t="str">
            <v>R/2025012</v>
          </cell>
        </row>
        <row r="577">
          <cell r="A577">
            <v>45722</v>
          </cell>
        </row>
        <row r="578">
          <cell r="A578">
            <v>45749</v>
          </cell>
        </row>
        <row r="579">
          <cell r="A579">
            <v>45763</v>
          </cell>
        </row>
        <row r="580">
          <cell r="A580">
            <v>45777</v>
          </cell>
        </row>
        <row r="581">
          <cell r="A581">
            <v>45854</v>
          </cell>
          <cell r="L581" t="str">
            <v>RA/2025/27</v>
          </cell>
        </row>
        <row r="582">
          <cell r="A582">
            <v>45873</v>
          </cell>
        </row>
        <row r="583">
          <cell r="A583">
            <v>45951</v>
          </cell>
          <cell r="L583" t="str">
            <v>R/2025596</v>
          </cell>
        </row>
        <row r="584">
          <cell r="A584">
            <v>46021</v>
          </cell>
          <cell r="L584" t="str">
            <v>R/2025681</v>
          </cell>
        </row>
        <row r="585">
          <cell r="A585">
            <v>46021</v>
          </cell>
          <cell r="L585" t="str">
            <v>R/2025718</v>
          </cell>
        </row>
        <row r="586">
          <cell r="A586">
            <v>45707</v>
          </cell>
        </row>
        <row r="587">
          <cell r="A587">
            <v>45873</v>
          </cell>
        </row>
        <row r="588">
          <cell r="A588">
            <v>45947</v>
          </cell>
          <cell r="L588" t="str">
            <v>R/2025597</v>
          </cell>
        </row>
        <row r="589">
          <cell r="A589">
            <v>45945</v>
          </cell>
          <cell r="L589" t="str">
            <v>R/2025599</v>
          </cell>
        </row>
        <row r="590">
          <cell r="A590">
            <v>45706</v>
          </cell>
          <cell r="L590" t="str">
            <v>R/2025072</v>
          </cell>
        </row>
        <row r="591">
          <cell r="A591">
            <v>45938</v>
          </cell>
          <cell r="L591" t="str">
            <v>VR/925161</v>
          </cell>
        </row>
        <row r="592">
          <cell r="A592">
            <v>45939</v>
          </cell>
          <cell r="L592" t="str">
            <v>R/2025590</v>
          </cell>
        </row>
        <row r="593">
          <cell r="A593">
            <v>45940</v>
          </cell>
          <cell r="L593" t="str">
            <v>R/2025590</v>
          </cell>
        </row>
        <row r="594">
          <cell r="A594">
            <v>45940</v>
          </cell>
          <cell r="L594" t="str">
            <v>R/2025590</v>
          </cell>
        </row>
        <row r="595">
          <cell r="A595">
            <v>45946</v>
          </cell>
          <cell r="L595" t="str">
            <v>VR/925166</v>
          </cell>
        </row>
        <row r="596">
          <cell r="A596">
            <v>45841</v>
          </cell>
          <cell r="L596" t="str">
            <v>D/2025234</v>
          </cell>
        </row>
        <row r="597">
          <cell r="A597">
            <v>46020</v>
          </cell>
          <cell r="L597" t="str">
            <v>R/2025679</v>
          </cell>
        </row>
        <row r="598">
          <cell r="A598">
            <v>45719</v>
          </cell>
          <cell r="L598" t="str">
            <v>D/2025027</v>
          </cell>
        </row>
        <row r="599">
          <cell r="A599">
            <v>45862</v>
          </cell>
          <cell r="L599" t="str">
            <v>D/2025008</v>
          </cell>
        </row>
        <row r="600">
          <cell r="A600">
            <v>45779</v>
          </cell>
          <cell r="L600" t="str">
            <v>D/2025124</v>
          </cell>
        </row>
        <row r="601">
          <cell r="A601">
            <v>45996</v>
          </cell>
          <cell r="L601" t="str">
            <v>VN/2025214</v>
          </cell>
        </row>
        <row r="602">
          <cell r="A602">
            <v>45940</v>
          </cell>
          <cell r="L602" t="str">
            <v>R/2025581</v>
          </cell>
        </row>
        <row r="603">
          <cell r="A603">
            <v>45692</v>
          </cell>
          <cell r="L603" t="str">
            <v>R/2025030</v>
          </cell>
        </row>
        <row r="604">
          <cell r="A604">
            <v>45834</v>
          </cell>
          <cell r="L604" t="str">
            <v>RA/2025/09</v>
          </cell>
        </row>
        <row r="605">
          <cell r="A605">
            <v>45852</v>
          </cell>
        </row>
        <row r="606">
          <cell r="A606">
            <v>45797</v>
          </cell>
          <cell r="L606" t="str">
            <v>D/2025157</v>
          </cell>
        </row>
        <row r="607">
          <cell r="A607">
            <v>45862</v>
          </cell>
          <cell r="L607" t="str">
            <v>D/2025134</v>
          </cell>
        </row>
        <row r="608">
          <cell r="A608">
            <v>45882</v>
          </cell>
          <cell r="L608" t="str">
            <v>R/2025459</v>
          </cell>
        </row>
        <row r="609">
          <cell r="A609">
            <v>45810</v>
          </cell>
          <cell r="L609" t="str">
            <v>R/2025297</v>
          </cell>
        </row>
        <row r="610">
          <cell r="A610">
            <v>45805</v>
          </cell>
          <cell r="L610" t="str">
            <v>RA/2025/21</v>
          </cell>
        </row>
        <row r="611">
          <cell r="A611">
            <v>45726</v>
          </cell>
          <cell r="L611" t="str">
            <v>RA/2025/12</v>
          </cell>
        </row>
        <row r="612">
          <cell r="A612">
            <v>45790</v>
          </cell>
          <cell r="L612">
            <v>220250042</v>
          </cell>
        </row>
        <row r="613">
          <cell r="A613">
            <v>45982</v>
          </cell>
          <cell r="L613" t="str">
            <v>R/2025601</v>
          </cell>
        </row>
        <row r="614">
          <cell r="A614">
            <v>45953</v>
          </cell>
          <cell r="L614" t="str">
            <v>D/2025500</v>
          </cell>
        </row>
        <row r="615">
          <cell r="A615">
            <v>45954</v>
          </cell>
          <cell r="L615" t="str">
            <v>A/92025168</v>
          </cell>
        </row>
        <row r="616">
          <cell r="A616">
            <v>45775</v>
          </cell>
          <cell r="L616" t="str">
            <v>VR/925051</v>
          </cell>
        </row>
        <row r="617">
          <cell r="A617">
            <v>45890</v>
          </cell>
          <cell r="L617" t="str">
            <v>R/2025502</v>
          </cell>
        </row>
        <row r="618">
          <cell r="A618">
            <v>45981</v>
          </cell>
          <cell r="L618" t="str">
            <v>VN/2025178</v>
          </cell>
        </row>
        <row r="619">
          <cell r="A619">
            <v>45772</v>
          </cell>
          <cell r="L619" t="str">
            <v>D/2025114</v>
          </cell>
        </row>
        <row r="620">
          <cell r="A620">
            <v>45705</v>
          </cell>
          <cell r="L620" t="str">
            <v>RA/2025/05</v>
          </cell>
        </row>
        <row r="621">
          <cell r="A621">
            <v>45880</v>
          </cell>
          <cell r="L621" t="str">
            <v>RA/2025/32</v>
          </cell>
        </row>
        <row r="622">
          <cell r="A622">
            <v>45993</v>
          </cell>
        </row>
        <row r="623">
          <cell r="A623">
            <v>45993</v>
          </cell>
        </row>
        <row r="624">
          <cell r="A624">
            <v>45945</v>
          </cell>
        </row>
        <row r="625">
          <cell r="A625">
            <v>45818</v>
          </cell>
        </row>
        <row r="626">
          <cell r="A626">
            <v>45996</v>
          </cell>
          <cell r="L626" t="str">
            <v>D/2025568</v>
          </cell>
        </row>
        <row r="627">
          <cell r="A627">
            <v>45756</v>
          </cell>
        </row>
        <row r="628">
          <cell r="A628">
            <v>45783</v>
          </cell>
        </row>
        <row r="629">
          <cell r="A629">
            <v>45853</v>
          </cell>
        </row>
        <row r="630">
          <cell r="A630">
            <v>45695</v>
          </cell>
        </row>
        <row r="631">
          <cell r="A631">
            <v>45828</v>
          </cell>
          <cell r="L631" t="str">
            <v>D/2025232</v>
          </cell>
        </row>
        <row r="632">
          <cell r="A632">
            <v>45908</v>
          </cell>
        </row>
        <row r="633">
          <cell r="A633">
            <v>45722</v>
          </cell>
        </row>
        <row r="634">
          <cell r="A634">
            <v>45659</v>
          </cell>
        </row>
        <row r="635">
          <cell r="A635">
            <v>46001</v>
          </cell>
        </row>
        <row r="636">
          <cell r="A636">
            <v>45968</v>
          </cell>
        </row>
        <row r="637">
          <cell r="A637">
            <v>45853</v>
          </cell>
          <cell r="L637" t="str">
            <v>RA/2025/13</v>
          </cell>
        </row>
        <row r="638">
          <cell r="A638">
            <v>45695</v>
          </cell>
        </row>
        <row r="639">
          <cell r="A639">
            <v>45672</v>
          </cell>
        </row>
        <row r="640">
          <cell r="A640">
            <v>45740</v>
          </cell>
          <cell r="L640" t="str">
            <v>R/20255004</v>
          </cell>
        </row>
        <row r="641">
          <cell r="A641">
            <v>45691</v>
          </cell>
          <cell r="L641" t="str">
            <v>D/2025009</v>
          </cell>
        </row>
        <row r="642">
          <cell r="A642">
            <v>45716</v>
          </cell>
          <cell r="L642" t="str">
            <v>D/2025022</v>
          </cell>
        </row>
        <row r="643">
          <cell r="A643">
            <v>45747</v>
          </cell>
          <cell r="L643" t="str">
            <v>D/2025071</v>
          </cell>
        </row>
        <row r="644">
          <cell r="A644">
            <v>45811</v>
          </cell>
          <cell r="L644" t="str">
            <v>D/2025194</v>
          </cell>
        </row>
        <row r="645">
          <cell r="A645">
            <v>45841</v>
          </cell>
          <cell r="L645" t="str">
            <v>D/2025261</v>
          </cell>
        </row>
        <row r="646">
          <cell r="A646">
            <v>45870</v>
          </cell>
          <cell r="L646" t="str">
            <v>D/2025318</v>
          </cell>
        </row>
        <row r="647">
          <cell r="A647">
            <v>45896</v>
          </cell>
          <cell r="L647" t="str">
            <v>D/2025397</v>
          </cell>
        </row>
        <row r="648">
          <cell r="A648">
            <v>45930</v>
          </cell>
          <cell r="L648" t="str">
            <v>D/2025452</v>
          </cell>
        </row>
        <row r="649">
          <cell r="A649">
            <v>45960</v>
          </cell>
          <cell r="L649" t="str">
            <v>D/2025528</v>
          </cell>
        </row>
        <row r="650">
          <cell r="A650">
            <v>45995</v>
          </cell>
          <cell r="L650" t="str">
            <v>D/2025598</v>
          </cell>
        </row>
        <row r="651">
          <cell r="A651">
            <v>46021</v>
          </cell>
          <cell r="L651" t="str">
            <v>D/2025645</v>
          </cell>
        </row>
        <row r="652">
          <cell r="A652">
            <v>45996</v>
          </cell>
          <cell r="L652" t="str">
            <v>D/2025567</v>
          </cell>
        </row>
        <row r="653">
          <cell r="A653">
            <v>45747</v>
          </cell>
          <cell r="L653" t="str">
            <v>D/2025081</v>
          </cell>
        </row>
        <row r="654">
          <cell r="A654">
            <v>45813</v>
          </cell>
          <cell r="L654" t="str">
            <v>A/92025063</v>
          </cell>
        </row>
        <row r="655">
          <cell r="A655">
            <v>45904</v>
          </cell>
          <cell r="L655" t="str">
            <v>R/2025498</v>
          </cell>
        </row>
        <row r="656">
          <cell r="A656">
            <v>45922</v>
          </cell>
          <cell r="L656" t="str">
            <v>A/92025116</v>
          </cell>
        </row>
        <row r="657">
          <cell r="A657">
            <v>45659</v>
          </cell>
        </row>
        <row r="658">
          <cell r="A658">
            <v>45722</v>
          </cell>
        </row>
        <row r="659">
          <cell r="A659">
            <v>45980</v>
          </cell>
          <cell r="L659" t="str">
            <v>D/2025563</v>
          </cell>
        </row>
        <row r="660">
          <cell r="A660">
            <v>45692</v>
          </cell>
          <cell r="L660" t="str">
            <v>R/2025004</v>
          </cell>
        </row>
        <row r="661">
          <cell r="A661">
            <v>45740</v>
          </cell>
          <cell r="L661" t="str">
            <v>R/2025110</v>
          </cell>
        </row>
        <row r="662">
          <cell r="A662">
            <v>45860</v>
          </cell>
          <cell r="L662" t="str">
            <v>R/2025401</v>
          </cell>
        </row>
        <row r="663">
          <cell r="A663">
            <v>45940</v>
          </cell>
          <cell r="L663" t="str">
            <v>R/2025575</v>
          </cell>
        </row>
        <row r="664">
          <cell r="A664">
            <v>45951</v>
          </cell>
          <cell r="L664" t="str">
            <v>R/2025538</v>
          </cell>
        </row>
        <row r="665">
          <cell r="A665">
            <v>45908</v>
          </cell>
          <cell r="L665" t="str">
            <v>D/2025405</v>
          </cell>
        </row>
        <row r="666">
          <cell r="A666">
            <v>45664</v>
          </cell>
        </row>
        <row r="667">
          <cell r="A667">
            <v>45664</v>
          </cell>
        </row>
        <row r="668">
          <cell r="A668">
            <v>45786</v>
          </cell>
          <cell r="L668" t="str">
            <v>A/92025044</v>
          </cell>
        </row>
        <row r="669">
          <cell r="A669">
            <v>46021</v>
          </cell>
          <cell r="L669" t="str">
            <v>A/92025215</v>
          </cell>
        </row>
        <row r="670">
          <cell r="A670">
            <v>45869</v>
          </cell>
          <cell r="L670" t="str">
            <v>D/2025307</v>
          </cell>
        </row>
        <row r="671">
          <cell r="A671">
            <v>45742</v>
          </cell>
          <cell r="L671" t="str">
            <v>R/2025137</v>
          </cell>
        </row>
        <row r="672">
          <cell r="A672">
            <v>45953</v>
          </cell>
          <cell r="L672" t="str">
            <v>A/92025165</v>
          </cell>
        </row>
        <row r="673">
          <cell r="A673">
            <v>45839</v>
          </cell>
          <cell r="L673" t="str">
            <v>D/2025129</v>
          </cell>
        </row>
        <row r="674">
          <cell r="A674">
            <v>45849</v>
          </cell>
          <cell r="L674" t="str">
            <v>D/2025006</v>
          </cell>
        </row>
        <row r="675">
          <cell r="A675">
            <v>45782</v>
          </cell>
          <cell r="L675" t="str">
            <v>R/2025178</v>
          </cell>
        </row>
        <row r="676">
          <cell r="A676">
            <v>45838</v>
          </cell>
          <cell r="L676" t="str">
            <v>R/2025349</v>
          </cell>
        </row>
        <row r="677">
          <cell r="A677">
            <v>45968</v>
          </cell>
          <cell r="L677" t="str">
            <v>R/2025636</v>
          </cell>
        </row>
        <row r="678">
          <cell r="A678">
            <v>45747</v>
          </cell>
          <cell r="L678" t="str">
            <v>D/2025074</v>
          </cell>
        </row>
        <row r="679">
          <cell r="A679">
            <v>45803</v>
          </cell>
          <cell r="L679" t="str">
            <v>R/2025237</v>
          </cell>
        </row>
        <row r="680">
          <cell r="A680">
            <v>45974</v>
          </cell>
        </row>
        <row r="681">
          <cell r="A681">
            <v>45784</v>
          </cell>
          <cell r="L681" t="str">
            <v>D/2025138</v>
          </cell>
        </row>
        <row r="682">
          <cell r="A682">
            <v>45706</v>
          </cell>
          <cell r="L682" t="str">
            <v>R/2025069</v>
          </cell>
        </row>
        <row r="683">
          <cell r="A683">
            <v>45730</v>
          </cell>
          <cell r="L683" t="str">
            <v>R/2025120</v>
          </cell>
        </row>
        <row r="684">
          <cell r="A684">
            <v>45749</v>
          </cell>
          <cell r="L684" t="str">
            <v>R/2025155</v>
          </cell>
        </row>
        <row r="685">
          <cell r="A685">
            <v>45792</v>
          </cell>
          <cell r="L685" t="str">
            <v>R/2025249</v>
          </cell>
        </row>
        <row r="686">
          <cell r="A686">
            <v>45819</v>
          </cell>
          <cell r="L686" t="str">
            <v>R/2025354</v>
          </cell>
        </row>
        <row r="687">
          <cell r="A687">
            <v>45855</v>
          </cell>
          <cell r="L687" t="str">
            <v>R/2025399</v>
          </cell>
        </row>
        <row r="688">
          <cell r="A688">
            <v>45908</v>
          </cell>
          <cell r="L688" t="str">
            <v>R/2025516</v>
          </cell>
        </row>
        <row r="689">
          <cell r="A689">
            <v>45929</v>
          </cell>
        </row>
        <row r="690">
          <cell r="A690">
            <v>45939</v>
          </cell>
          <cell r="L690" t="str">
            <v>R/2025572</v>
          </cell>
        </row>
        <row r="691">
          <cell r="A691">
            <v>45974</v>
          </cell>
          <cell r="L691" t="str">
            <v>R/2025656</v>
          </cell>
        </row>
        <row r="692">
          <cell r="A692">
            <v>46007</v>
          </cell>
          <cell r="L692" t="str">
            <v>R/2025710</v>
          </cell>
        </row>
        <row r="693">
          <cell r="A693">
            <v>45929</v>
          </cell>
        </row>
        <row r="694">
          <cell r="A694">
            <v>45982</v>
          </cell>
          <cell r="L694" t="str">
            <v>PKDV/2025059</v>
          </cell>
        </row>
        <row r="695">
          <cell r="A695">
            <v>45958</v>
          </cell>
          <cell r="L695" t="str">
            <v>D/2025521</v>
          </cell>
        </row>
        <row r="696">
          <cell r="A696">
            <v>45688</v>
          </cell>
          <cell r="L696" t="str">
            <v>R/2025006</v>
          </cell>
        </row>
        <row r="697">
          <cell r="A697">
            <v>45975</v>
          </cell>
          <cell r="L697" t="str">
            <v>D/2025539</v>
          </cell>
        </row>
        <row r="698">
          <cell r="A698">
            <v>45953</v>
          </cell>
          <cell r="L698" t="str">
            <v>D/2025514</v>
          </cell>
        </row>
        <row r="699">
          <cell r="A699">
            <v>45777</v>
          </cell>
          <cell r="L699" t="str">
            <v>D/2025061</v>
          </cell>
        </row>
        <row r="700">
          <cell r="A700">
            <v>45777</v>
          </cell>
          <cell r="L700" t="str">
            <v>D/2025086</v>
          </cell>
        </row>
        <row r="701">
          <cell r="A701">
            <v>45828</v>
          </cell>
          <cell r="L701" t="str">
            <v>D/2025231</v>
          </cell>
        </row>
        <row r="702">
          <cell r="A702">
            <v>45841</v>
          </cell>
          <cell r="L702" t="str">
            <v>D/2025133</v>
          </cell>
        </row>
        <row r="703">
          <cell r="A703">
            <v>45706</v>
          </cell>
          <cell r="L703" t="str">
            <v>R/2025065</v>
          </cell>
        </row>
        <row r="704">
          <cell r="A704">
            <v>45946</v>
          </cell>
          <cell r="L704" t="str">
            <v>D/2025483</v>
          </cell>
        </row>
        <row r="705">
          <cell r="A705">
            <v>45699</v>
          </cell>
          <cell r="L705" t="str">
            <v>R/2025043</v>
          </cell>
        </row>
        <row r="706">
          <cell r="A706">
            <v>45908</v>
          </cell>
          <cell r="L706" t="str">
            <v>R/2025510</v>
          </cell>
        </row>
        <row r="707">
          <cell r="A707">
            <v>45783</v>
          </cell>
          <cell r="L707">
            <v>220250038</v>
          </cell>
        </row>
        <row r="708">
          <cell r="A708">
            <v>46010</v>
          </cell>
          <cell r="L708" t="str">
            <v>R/2025716</v>
          </cell>
        </row>
        <row r="709">
          <cell r="A709">
            <v>45938</v>
          </cell>
          <cell r="L709" t="str">
            <v>R/2025479</v>
          </cell>
        </row>
        <row r="710">
          <cell r="A710">
            <v>45666</v>
          </cell>
          <cell r="L710" t="str">
            <v>VN/2025003</v>
          </cell>
        </row>
        <row r="711">
          <cell r="A711">
            <v>45703</v>
          </cell>
          <cell r="L711" t="str">
            <v>VN/2025010</v>
          </cell>
        </row>
        <row r="712">
          <cell r="A712">
            <v>45726</v>
          </cell>
          <cell r="L712" t="str">
            <v>VN/2025013</v>
          </cell>
        </row>
        <row r="713">
          <cell r="A713">
            <v>45757</v>
          </cell>
          <cell r="L713" t="str">
            <v>VN/2025028</v>
          </cell>
        </row>
        <row r="714">
          <cell r="A714">
            <v>45880</v>
          </cell>
          <cell r="L714" t="str">
            <v>VN/2025116</v>
          </cell>
        </row>
        <row r="715">
          <cell r="A715">
            <v>45880</v>
          </cell>
        </row>
        <row r="716">
          <cell r="A716">
            <v>45862</v>
          </cell>
          <cell r="L716" t="str">
            <v>D/2025272</v>
          </cell>
        </row>
        <row r="717">
          <cell r="A717">
            <v>45784</v>
          </cell>
          <cell r="L717" t="str">
            <v>D/2025063</v>
          </cell>
        </row>
        <row r="718">
          <cell r="A718">
            <v>45805</v>
          </cell>
        </row>
        <row r="719">
          <cell r="A719">
            <v>45805</v>
          </cell>
        </row>
        <row r="720">
          <cell r="A720">
            <v>45951</v>
          </cell>
          <cell r="L720" t="str">
            <v>R/2025543</v>
          </cell>
        </row>
        <row r="721">
          <cell r="A721">
            <v>45707</v>
          </cell>
          <cell r="L721" t="str">
            <v>R/2025068</v>
          </cell>
        </row>
        <row r="722">
          <cell r="A722">
            <v>46009</v>
          </cell>
          <cell r="L722" t="str">
            <v>R/2025720</v>
          </cell>
        </row>
        <row r="723">
          <cell r="A723">
            <v>45763</v>
          </cell>
          <cell r="L723" t="str">
            <v>R/2025183</v>
          </cell>
        </row>
        <row r="724">
          <cell r="A724">
            <v>45691</v>
          </cell>
          <cell r="L724" t="str">
            <v>D/2025012</v>
          </cell>
        </row>
        <row r="725">
          <cell r="A725">
            <v>45721</v>
          </cell>
          <cell r="L725" t="str">
            <v>D/2025041</v>
          </cell>
        </row>
        <row r="726">
          <cell r="A726">
            <v>45762</v>
          </cell>
          <cell r="L726" t="str">
            <v>D/2025094</v>
          </cell>
        </row>
        <row r="727">
          <cell r="A727">
            <v>45783</v>
          </cell>
          <cell r="L727" t="str">
            <v>D/2025135</v>
          </cell>
        </row>
        <row r="728">
          <cell r="A728">
            <v>45811</v>
          </cell>
          <cell r="L728" t="str">
            <v>D/2025197</v>
          </cell>
        </row>
        <row r="729">
          <cell r="A729">
            <v>45841</v>
          </cell>
          <cell r="L729" t="str">
            <v>D/2025265</v>
          </cell>
        </row>
        <row r="730">
          <cell r="A730">
            <v>45873</v>
          </cell>
          <cell r="L730" t="str">
            <v>D/2025321</v>
          </cell>
        </row>
        <row r="731">
          <cell r="A731">
            <v>45909</v>
          </cell>
          <cell r="L731" t="str">
            <v>D/2025413</v>
          </cell>
        </row>
        <row r="732">
          <cell r="A732">
            <v>45932</v>
          </cell>
          <cell r="L732" t="str">
            <v>D/2025459</v>
          </cell>
        </row>
        <row r="733">
          <cell r="A733">
            <v>45961</v>
          </cell>
          <cell r="L733" t="str">
            <v>D/2025537</v>
          </cell>
        </row>
        <row r="734">
          <cell r="A734">
            <v>45996</v>
          </cell>
          <cell r="L734" t="str">
            <v>D/2025597</v>
          </cell>
        </row>
        <row r="735">
          <cell r="A735">
            <v>45783</v>
          </cell>
        </row>
        <row r="736">
          <cell r="A736">
            <v>45968</v>
          </cell>
          <cell r="L736" t="str">
            <v>R/2025614</v>
          </cell>
        </row>
        <row r="737">
          <cell r="A737">
            <v>45818</v>
          </cell>
        </row>
        <row r="738">
          <cell r="A738">
            <v>45951</v>
          </cell>
          <cell r="L738" t="str">
            <v>D/2025393</v>
          </cell>
        </row>
        <row r="739">
          <cell r="A739">
            <v>45756</v>
          </cell>
        </row>
        <row r="740">
          <cell r="A740">
            <v>45783</v>
          </cell>
          <cell r="L740" t="str">
            <v>D/2025137</v>
          </cell>
        </row>
        <row r="741">
          <cell r="A741">
            <v>45939</v>
          </cell>
          <cell r="L741" t="str">
            <v>R/2025566</v>
          </cell>
        </row>
        <row r="742">
          <cell r="A742">
            <v>45699</v>
          </cell>
          <cell r="L742" t="str">
            <v>R/2025049</v>
          </cell>
        </row>
        <row r="743">
          <cell r="A743">
            <v>45886</v>
          </cell>
          <cell r="L743" t="str">
            <v>R/2025435</v>
          </cell>
        </row>
        <row r="744">
          <cell r="A744">
            <v>45665</v>
          </cell>
        </row>
        <row r="745">
          <cell r="A745">
            <v>45740</v>
          </cell>
          <cell r="L745" t="str">
            <v>R/2025125</v>
          </cell>
        </row>
        <row r="746">
          <cell r="A746">
            <v>45805</v>
          </cell>
          <cell r="L746" t="str">
            <v>D/2025176</v>
          </cell>
        </row>
        <row r="747">
          <cell r="A747">
            <v>45821</v>
          </cell>
          <cell r="L747" t="str">
            <v>D/2025236</v>
          </cell>
        </row>
        <row r="748">
          <cell r="A748">
            <v>45687</v>
          </cell>
          <cell r="L748" t="str">
            <v>R/2025009</v>
          </cell>
        </row>
        <row r="749">
          <cell r="A749">
            <v>45687</v>
          </cell>
          <cell r="L749" t="str">
            <v>R/2025025</v>
          </cell>
        </row>
        <row r="750">
          <cell r="A750">
            <v>45699</v>
          </cell>
          <cell r="L750" t="str">
            <v>R/2025052</v>
          </cell>
        </row>
        <row r="751">
          <cell r="A751">
            <v>45729</v>
          </cell>
          <cell r="L751" t="str">
            <v>R/2025115</v>
          </cell>
        </row>
        <row r="752">
          <cell r="A752">
            <v>45763</v>
          </cell>
          <cell r="L752" t="str">
            <v>R/2025169</v>
          </cell>
        </row>
        <row r="753">
          <cell r="A753">
            <v>45790</v>
          </cell>
          <cell r="L753" t="str">
            <v>R/2025217</v>
          </cell>
        </row>
        <row r="754">
          <cell r="A754">
            <v>45796</v>
          </cell>
          <cell r="L754" t="str">
            <v>R/2025232</v>
          </cell>
        </row>
        <row r="755">
          <cell r="A755">
            <v>45814</v>
          </cell>
          <cell r="L755" t="str">
            <v>R/2025319</v>
          </cell>
        </row>
        <row r="756">
          <cell r="A756">
            <v>45817</v>
          </cell>
          <cell r="L756" t="str">
            <v>R/2025335</v>
          </cell>
        </row>
        <row r="757">
          <cell r="A757">
            <v>45818</v>
          </cell>
          <cell r="L757" t="str">
            <v>DZ2025044</v>
          </cell>
        </row>
        <row r="758">
          <cell r="A758">
            <v>45853</v>
          </cell>
          <cell r="L758" t="str">
            <v>R/2025390</v>
          </cell>
        </row>
        <row r="759">
          <cell r="A759">
            <v>45855</v>
          </cell>
          <cell r="L759" t="str">
            <v>R/2025409</v>
          </cell>
        </row>
        <row r="760">
          <cell r="A760">
            <v>45888</v>
          </cell>
          <cell r="L760" t="str">
            <v>R/2025437</v>
          </cell>
        </row>
        <row r="761">
          <cell r="A761">
            <v>45919</v>
          </cell>
          <cell r="L761" t="str">
            <v>R/2025521</v>
          </cell>
        </row>
        <row r="762">
          <cell r="A762">
            <v>45919</v>
          </cell>
          <cell r="L762" t="str">
            <v>R/2025529</v>
          </cell>
        </row>
        <row r="763">
          <cell r="A763">
            <v>45968</v>
          </cell>
          <cell r="L763" t="str">
            <v>R/2025635</v>
          </cell>
        </row>
        <row r="764">
          <cell r="A764">
            <v>45968</v>
          </cell>
          <cell r="L764" t="str">
            <v>R/2025648</v>
          </cell>
        </row>
        <row r="765">
          <cell r="A765">
            <v>46006</v>
          </cell>
          <cell r="L765" t="str">
            <v>R/2025717</v>
          </cell>
        </row>
        <row r="766">
          <cell r="A766">
            <v>45810</v>
          </cell>
          <cell r="L766" t="str">
            <v>R/2025292</v>
          </cell>
        </row>
        <row r="767">
          <cell r="A767">
            <v>45779</v>
          </cell>
          <cell r="L767" t="str">
            <v>A/92025003</v>
          </cell>
        </row>
        <row r="768">
          <cell r="A768">
            <v>45908</v>
          </cell>
        </row>
        <row r="769">
          <cell r="A769">
            <v>45853</v>
          </cell>
        </row>
        <row r="770">
          <cell r="A770">
            <v>45783</v>
          </cell>
        </row>
        <row r="771">
          <cell r="A771">
            <v>45968</v>
          </cell>
        </row>
        <row r="772">
          <cell r="A772">
            <v>45880</v>
          </cell>
        </row>
        <row r="773">
          <cell r="A773">
            <v>45818</v>
          </cell>
        </row>
        <row r="774">
          <cell r="A774">
            <v>45945</v>
          </cell>
        </row>
        <row r="775">
          <cell r="A775">
            <v>45695</v>
          </cell>
        </row>
        <row r="776">
          <cell r="A776">
            <v>45853</v>
          </cell>
        </row>
        <row r="777">
          <cell r="A777">
            <v>45945</v>
          </cell>
        </row>
        <row r="778">
          <cell r="A778">
            <v>45659</v>
          </cell>
        </row>
        <row r="779">
          <cell r="A779">
            <v>45722</v>
          </cell>
        </row>
        <row r="780">
          <cell r="A780">
            <v>45783</v>
          </cell>
        </row>
        <row r="781">
          <cell r="A781">
            <v>46001</v>
          </cell>
        </row>
        <row r="782">
          <cell r="A782">
            <v>45818</v>
          </cell>
        </row>
        <row r="783">
          <cell r="A783">
            <v>45659</v>
          </cell>
        </row>
        <row r="784">
          <cell r="A784">
            <v>45880</v>
          </cell>
        </row>
        <row r="785">
          <cell r="A785">
            <v>45968</v>
          </cell>
        </row>
        <row r="786">
          <cell r="A786">
            <v>45695</v>
          </cell>
        </row>
        <row r="787">
          <cell r="A787">
            <v>45855</v>
          </cell>
          <cell r="L787" t="str">
            <v>R/2025408</v>
          </cell>
        </row>
        <row r="788">
          <cell r="A788">
            <v>45981</v>
          </cell>
          <cell r="L788" t="str">
            <v>D2025/559</v>
          </cell>
        </row>
        <row r="789">
          <cell r="A789">
            <v>45952</v>
          </cell>
          <cell r="L789" t="str">
            <v>D/2025501</v>
          </cell>
        </row>
        <row r="790">
          <cell r="A790">
            <v>46009</v>
          </cell>
          <cell r="L790" t="str">
            <v>VN/2025222</v>
          </cell>
        </row>
        <row r="791">
          <cell r="A791">
            <v>46021</v>
          </cell>
          <cell r="L791" t="str">
            <v>A/92025211</v>
          </cell>
        </row>
        <row r="792">
          <cell r="A792">
            <v>45804</v>
          </cell>
          <cell r="L792" t="str">
            <v>VN/2025054</v>
          </cell>
        </row>
        <row r="793">
          <cell r="A793">
            <v>45859</v>
          </cell>
          <cell r="L793" t="str">
            <v>VN/2025096</v>
          </cell>
        </row>
        <row r="794">
          <cell r="A794">
            <v>45953</v>
          </cell>
          <cell r="L794" t="str">
            <v>VN/2025168</v>
          </cell>
        </row>
        <row r="795">
          <cell r="A795">
            <v>45783</v>
          </cell>
        </row>
        <row r="796">
          <cell r="A796">
            <v>45818</v>
          </cell>
        </row>
        <row r="797">
          <cell r="A797">
            <v>45695</v>
          </cell>
        </row>
        <row r="798">
          <cell r="A798">
            <v>45756</v>
          </cell>
        </row>
        <row r="799">
          <cell r="A799">
            <v>45967</v>
          </cell>
          <cell r="L799" t="str">
            <v>R/2025638</v>
          </cell>
        </row>
        <row r="800">
          <cell r="A800">
            <v>46006</v>
          </cell>
          <cell r="L800" t="str">
            <v>R/2025713</v>
          </cell>
        </row>
        <row r="801">
          <cell r="A801">
            <v>45659</v>
          </cell>
        </row>
        <row r="802">
          <cell r="A802">
            <v>45722</v>
          </cell>
        </row>
        <row r="803">
          <cell r="A803">
            <v>45777</v>
          </cell>
          <cell r="L803" t="str">
            <v>A/92025006</v>
          </cell>
        </row>
        <row r="804">
          <cell r="A804">
            <v>45810</v>
          </cell>
          <cell r="L804" t="str">
            <v>A/92025016</v>
          </cell>
        </row>
        <row r="805">
          <cell r="A805">
            <v>45975</v>
          </cell>
          <cell r="L805" t="str">
            <v>VN/2025179-1</v>
          </cell>
        </row>
        <row r="806">
          <cell r="A806">
            <v>46021</v>
          </cell>
          <cell r="L806" t="str">
            <v>D/2025642</v>
          </cell>
        </row>
        <row r="807">
          <cell r="A807">
            <v>45908</v>
          </cell>
        </row>
        <row r="808">
          <cell r="A808">
            <v>46001</v>
          </cell>
        </row>
        <row r="809">
          <cell r="A809">
            <v>45953</v>
          </cell>
          <cell r="L809" t="str">
            <v>D/2025507</v>
          </cell>
        </row>
        <row r="810">
          <cell r="A810">
            <v>45740</v>
          </cell>
          <cell r="L810" t="str">
            <v>R/20250008</v>
          </cell>
        </row>
        <row r="811">
          <cell r="A811">
            <v>45762</v>
          </cell>
          <cell r="L811" t="str">
            <v>R/2025010</v>
          </cell>
        </row>
        <row r="812">
          <cell r="A812">
            <v>45722</v>
          </cell>
        </row>
        <row r="813">
          <cell r="A813">
            <v>45908</v>
          </cell>
          <cell r="L813" t="str">
            <v>R/2025509</v>
          </cell>
        </row>
        <row r="814">
          <cell r="A814">
            <v>45966</v>
          </cell>
          <cell r="L814" t="str">
            <v>ID/2025/61</v>
          </cell>
        </row>
        <row r="815">
          <cell r="A815">
            <v>45691</v>
          </cell>
          <cell r="L815" t="str">
            <v>R/2025027</v>
          </cell>
        </row>
        <row r="816">
          <cell r="A816">
            <v>45719</v>
          </cell>
          <cell r="L816" t="str">
            <v>A/92025010</v>
          </cell>
        </row>
        <row r="817">
          <cell r="A817">
            <v>45730</v>
          </cell>
        </row>
        <row r="818">
          <cell r="A818">
            <v>45747</v>
          </cell>
          <cell r="L818" t="str">
            <v>D/2025076</v>
          </cell>
        </row>
        <row r="819">
          <cell r="A819">
            <v>45856</v>
          </cell>
          <cell r="L819" t="str">
            <v>D/2025299</v>
          </cell>
        </row>
        <row r="820">
          <cell r="A820">
            <v>45862</v>
          </cell>
          <cell r="L820" t="str">
            <v>D/2025297</v>
          </cell>
        </row>
        <row r="821">
          <cell r="A821">
            <v>45874</v>
          </cell>
          <cell r="L821" t="str">
            <v>D/2025332</v>
          </cell>
        </row>
        <row r="822">
          <cell r="A822">
            <v>45897</v>
          </cell>
          <cell r="L822" t="str">
            <v>D/2025396</v>
          </cell>
        </row>
        <row r="823">
          <cell r="A823">
            <v>45911</v>
          </cell>
          <cell r="L823" t="str">
            <v>D/2025429</v>
          </cell>
        </row>
        <row r="824">
          <cell r="A824">
            <v>45692</v>
          </cell>
          <cell r="L824" t="str">
            <v>R/2025029</v>
          </cell>
        </row>
        <row r="825">
          <cell r="A825">
            <v>45699</v>
          </cell>
          <cell r="L825" t="str">
            <v>R/2025048</v>
          </cell>
        </row>
        <row r="826">
          <cell r="A826">
            <v>45721</v>
          </cell>
          <cell r="L826" t="str">
            <v>R/2025099</v>
          </cell>
        </row>
        <row r="827">
          <cell r="A827">
            <v>45749</v>
          </cell>
          <cell r="L827" t="str">
            <v>R/2025152</v>
          </cell>
        </row>
        <row r="828">
          <cell r="A828">
            <v>45796</v>
          </cell>
          <cell r="L828" t="str">
            <v>R/2025254</v>
          </cell>
        </row>
        <row r="829">
          <cell r="A829">
            <v>45817</v>
          </cell>
          <cell r="L829" t="str">
            <v>R/2025334</v>
          </cell>
        </row>
        <row r="830">
          <cell r="A830">
            <v>45853</v>
          </cell>
          <cell r="L830" t="str">
            <v>R/2025395</v>
          </cell>
        </row>
        <row r="831">
          <cell r="A831">
            <v>45880</v>
          </cell>
          <cell r="L831" t="str">
            <v>R/2025454</v>
          </cell>
        </row>
        <row r="832">
          <cell r="A832">
            <v>45908</v>
          </cell>
          <cell r="L832" t="str">
            <v>R/2025517</v>
          </cell>
        </row>
        <row r="833">
          <cell r="A833">
            <v>45908</v>
          </cell>
          <cell r="L833" t="str">
            <v>RA/2025/37</v>
          </cell>
        </row>
        <row r="834">
          <cell r="A834">
            <v>45966</v>
          </cell>
          <cell r="L834" t="str">
            <v>R/2025625</v>
          </cell>
        </row>
        <row r="835">
          <cell r="A835">
            <v>45973</v>
          </cell>
          <cell r="L835" t="str">
            <v>R/2025653</v>
          </cell>
        </row>
        <row r="836">
          <cell r="A836">
            <v>45667</v>
          </cell>
        </row>
        <row r="837">
          <cell r="A837">
            <v>45700</v>
          </cell>
        </row>
        <row r="838">
          <cell r="A838">
            <v>45868</v>
          </cell>
          <cell r="L838" t="str">
            <v>VR/925118</v>
          </cell>
        </row>
        <row r="839">
          <cell r="A839">
            <v>45881</v>
          </cell>
          <cell r="L839" t="str">
            <v>R/2025456</v>
          </cell>
        </row>
        <row r="840">
          <cell r="A840">
            <v>45946</v>
          </cell>
          <cell r="L840" t="str">
            <v>R/20250018</v>
          </cell>
        </row>
        <row r="841">
          <cell r="A841">
            <v>45783</v>
          </cell>
          <cell r="L841" t="str">
            <v>A/92025080</v>
          </cell>
        </row>
        <row r="842">
          <cell r="A842">
            <v>45973</v>
          </cell>
          <cell r="L842" t="str">
            <v>RA/2025/36</v>
          </cell>
        </row>
        <row r="843">
          <cell r="A843">
            <v>45936</v>
          </cell>
          <cell r="L843" t="str">
            <v>D/2025658A</v>
          </cell>
        </row>
        <row r="844">
          <cell r="A844">
            <v>46009</v>
          </cell>
          <cell r="L844" t="str">
            <v>R/2025722</v>
          </cell>
        </row>
        <row r="845">
          <cell r="A845">
            <v>45982</v>
          </cell>
          <cell r="L845" t="str">
            <v>R/2025666</v>
          </cell>
        </row>
        <row r="846">
          <cell r="A846">
            <v>45912</v>
          </cell>
          <cell r="L846" t="str">
            <v>D/2025433</v>
          </cell>
        </row>
        <row r="847">
          <cell r="A847">
            <v>45789</v>
          </cell>
          <cell r="L847" t="str">
            <v>ID/2025/19</v>
          </cell>
        </row>
        <row r="848">
          <cell r="A848">
            <v>45814</v>
          </cell>
          <cell r="L848" t="str">
            <v>ID/2025/24</v>
          </cell>
        </row>
        <row r="849">
          <cell r="A849">
            <v>45855</v>
          </cell>
          <cell r="L849" t="str">
            <v>ID/2025/31</v>
          </cell>
        </row>
        <row r="850">
          <cell r="A850">
            <v>45875</v>
          </cell>
          <cell r="L850" t="str">
            <v>ID/2025/34</v>
          </cell>
        </row>
        <row r="851">
          <cell r="A851">
            <v>45904</v>
          </cell>
          <cell r="L851" t="str">
            <v>ID/2025/43</v>
          </cell>
        </row>
        <row r="852">
          <cell r="A852">
            <v>45940</v>
          </cell>
          <cell r="L852" t="str">
            <v>ID/2025/56</v>
          </cell>
        </row>
        <row r="853">
          <cell r="A853">
            <v>45973</v>
          </cell>
          <cell r="L853" t="str">
            <v>ID/2025/67</v>
          </cell>
        </row>
        <row r="854">
          <cell r="A854">
            <v>45996</v>
          </cell>
          <cell r="L854" t="str">
            <v>ID/2025/76</v>
          </cell>
        </row>
        <row r="855">
          <cell r="A855">
            <v>45945</v>
          </cell>
        </row>
        <row r="856">
          <cell r="A856">
            <v>45968</v>
          </cell>
        </row>
        <row r="857">
          <cell r="A857">
            <v>45853</v>
          </cell>
        </row>
        <row r="858">
          <cell r="A858">
            <v>45687</v>
          </cell>
          <cell r="L858" t="str">
            <v>R/2025015</v>
          </cell>
        </row>
        <row r="859">
          <cell r="A859">
            <v>45687</v>
          </cell>
          <cell r="L859" t="str">
            <v>R/2025005</v>
          </cell>
        </row>
        <row r="860">
          <cell r="A860">
            <v>45692</v>
          </cell>
          <cell r="L860" t="str">
            <v>R/2025035</v>
          </cell>
        </row>
        <row r="861">
          <cell r="A861">
            <v>45699</v>
          </cell>
          <cell r="L861" t="str">
            <v>R/2025039</v>
          </cell>
        </row>
        <row r="862">
          <cell r="A862">
            <v>45721</v>
          </cell>
          <cell r="L862" t="str">
            <v>R/2025095</v>
          </cell>
        </row>
        <row r="863">
          <cell r="A863">
            <v>45729</v>
          </cell>
          <cell r="L863" t="str">
            <v>R/2025106</v>
          </cell>
        </row>
        <row r="864">
          <cell r="A864">
            <v>45756</v>
          </cell>
          <cell r="L864" t="str">
            <v>R/2025162</v>
          </cell>
        </row>
        <row r="865">
          <cell r="A865">
            <v>45771</v>
          </cell>
          <cell r="L865" t="str">
            <v>R/2025179</v>
          </cell>
        </row>
        <row r="866">
          <cell r="A866">
            <v>45790</v>
          </cell>
          <cell r="L866" t="str">
            <v>R/2025219</v>
          </cell>
        </row>
        <row r="867">
          <cell r="A867">
            <v>45793</v>
          </cell>
          <cell r="L867" t="str">
            <v>R/2025229</v>
          </cell>
        </row>
        <row r="868">
          <cell r="A868">
            <v>45819</v>
          </cell>
          <cell r="L868" t="str">
            <v>R/2025346</v>
          </cell>
        </row>
        <row r="869">
          <cell r="A869">
            <v>45832</v>
          </cell>
          <cell r="L869" t="str">
            <v>R/2025365</v>
          </cell>
        </row>
        <row r="870">
          <cell r="A870">
            <v>45854</v>
          </cell>
          <cell r="L870" t="str">
            <v>R/2025339</v>
          </cell>
        </row>
        <row r="871">
          <cell r="A871">
            <v>45854</v>
          </cell>
          <cell r="L871" t="str">
            <v>R/2025404</v>
          </cell>
        </row>
        <row r="872">
          <cell r="A872">
            <v>45855</v>
          </cell>
          <cell r="L872" t="str">
            <v>R/2025407</v>
          </cell>
        </row>
        <row r="873">
          <cell r="A873">
            <v>45855</v>
          </cell>
          <cell r="L873" t="str">
            <v>R/2025405</v>
          </cell>
        </row>
        <row r="874">
          <cell r="A874">
            <v>45880</v>
          </cell>
          <cell r="L874" t="str">
            <v>R/2025438</v>
          </cell>
        </row>
        <row r="875">
          <cell r="A875">
            <v>45882</v>
          </cell>
          <cell r="L875" t="str">
            <v>R/2025460</v>
          </cell>
        </row>
        <row r="876">
          <cell r="A876">
            <v>45882</v>
          </cell>
          <cell r="L876" t="str">
            <v>R/2025476</v>
          </cell>
        </row>
        <row r="877">
          <cell r="A877">
            <v>45908</v>
          </cell>
          <cell r="L877" t="str">
            <v>R/2025507</v>
          </cell>
        </row>
        <row r="878">
          <cell r="A878">
            <v>45917</v>
          </cell>
          <cell r="L878" t="str">
            <v>R/2025499</v>
          </cell>
        </row>
        <row r="879">
          <cell r="A879">
            <v>45938</v>
          </cell>
          <cell r="L879" t="str">
            <v xml:space="preserve">R/2025562 </v>
          </cell>
        </row>
        <row r="880">
          <cell r="A880">
            <v>45945</v>
          </cell>
          <cell r="L880" t="str">
            <v>R/2025579</v>
          </cell>
        </row>
        <row r="881">
          <cell r="A881">
            <v>45951</v>
          </cell>
          <cell r="L881" t="str">
            <v>R/2025606</v>
          </cell>
        </row>
        <row r="882">
          <cell r="A882">
            <v>45966</v>
          </cell>
          <cell r="L882" t="str">
            <v>R/2025622</v>
          </cell>
        </row>
        <row r="883">
          <cell r="A883">
            <v>45968</v>
          </cell>
          <cell r="L883" t="str">
            <v>R/2025628</v>
          </cell>
        </row>
        <row r="884">
          <cell r="A884">
            <v>45973</v>
          </cell>
          <cell r="L884" t="str">
            <v>R/2025658</v>
          </cell>
        </row>
        <row r="885">
          <cell r="A885">
            <v>45996</v>
          </cell>
          <cell r="L885" t="str">
            <v>R/2025702</v>
          </cell>
        </row>
        <row r="886">
          <cell r="A886">
            <v>46006</v>
          </cell>
          <cell r="L886" t="str">
            <v>R/2025714</v>
          </cell>
        </row>
        <row r="887">
          <cell r="A887">
            <v>46009</v>
          </cell>
          <cell r="L887" t="str">
            <v>R/2025723</v>
          </cell>
        </row>
        <row r="888">
          <cell r="A888">
            <v>45982</v>
          </cell>
          <cell r="L888" t="str">
            <v>R/2025642</v>
          </cell>
        </row>
        <row r="889">
          <cell r="A889">
            <v>45908</v>
          </cell>
        </row>
        <row r="890">
          <cell r="A890">
            <v>46001</v>
          </cell>
        </row>
        <row r="891">
          <cell r="A891">
            <v>45775</v>
          </cell>
          <cell r="L891" t="str">
            <v>D/2025106</v>
          </cell>
        </row>
        <row r="892">
          <cell r="A892">
            <v>45841</v>
          </cell>
          <cell r="L892" t="str">
            <v>D/2025250</v>
          </cell>
        </row>
        <row r="893">
          <cell r="A893">
            <v>45790</v>
          </cell>
          <cell r="L893" t="str">
            <v>PKDV/2025029</v>
          </cell>
        </row>
        <row r="894">
          <cell r="A894">
            <v>46020</v>
          </cell>
          <cell r="L894" t="str">
            <v>VN/2025239</v>
          </cell>
        </row>
        <row r="895">
          <cell r="A895">
            <v>45922</v>
          </cell>
          <cell r="L895" t="str">
            <v>A/92025146</v>
          </cell>
        </row>
        <row r="896">
          <cell r="A896">
            <v>45659</v>
          </cell>
        </row>
        <row r="897">
          <cell r="A897">
            <v>45982</v>
          </cell>
          <cell r="L897" t="str">
            <v>R/2025670</v>
          </cell>
        </row>
        <row r="898">
          <cell r="A898">
            <v>45806</v>
          </cell>
          <cell r="L898" t="str">
            <v>D/2025145</v>
          </cell>
        </row>
        <row r="899">
          <cell r="A899">
            <v>45777</v>
          </cell>
          <cell r="L899" t="str">
            <v>A/92025032</v>
          </cell>
        </row>
        <row r="900">
          <cell r="A900">
            <v>45951</v>
          </cell>
          <cell r="L900" t="str">
            <v>R/2025527</v>
          </cell>
        </row>
        <row r="901">
          <cell r="A901">
            <v>45996</v>
          </cell>
          <cell r="L901" t="str">
            <v>D/2025600</v>
          </cell>
        </row>
        <row r="902">
          <cell r="A902">
            <v>45985</v>
          </cell>
          <cell r="L902" t="str">
            <v>D/2025575</v>
          </cell>
        </row>
        <row r="903">
          <cell r="A903">
            <v>45974</v>
          </cell>
          <cell r="L903" t="str">
            <v>D/2025544</v>
          </cell>
        </row>
        <row r="904">
          <cell r="A904">
            <v>45974</v>
          </cell>
          <cell r="L904" t="str">
            <v>D/2025546</v>
          </cell>
        </row>
        <row r="905">
          <cell r="A905">
            <v>45973</v>
          </cell>
          <cell r="L905" t="str">
            <v>D/2025542</v>
          </cell>
        </row>
        <row r="906">
          <cell r="A906">
            <v>45937</v>
          </cell>
          <cell r="L906" t="str">
            <v>D/2025472</v>
          </cell>
        </row>
        <row r="907">
          <cell r="A907">
            <v>45936</v>
          </cell>
          <cell r="L907" t="str">
            <v>D/2025466</v>
          </cell>
        </row>
        <row r="908">
          <cell r="A908">
            <v>45932</v>
          </cell>
          <cell r="L908" t="str">
            <v>D/2025460</v>
          </cell>
        </row>
        <row r="909">
          <cell r="A909">
            <v>45793</v>
          </cell>
          <cell r="L909" t="str">
            <v>D/2025150</v>
          </cell>
        </row>
        <row r="910">
          <cell r="A910">
            <v>45793</v>
          </cell>
          <cell r="L910" t="str">
            <v>D/2025149</v>
          </cell>
        </row>
        <row r="911">
          <cell r="A911">
            <v>45793</v>
          </cell>
          <cell r="L911" t="str">
            <v>D/2025151</v>
          </cell>
        </row>
        <row r="912">
          <cell r="A912">
            <v>45796</v>
          </cell>
          <cell r="L912" t="str">
            <v>D/2025153</v>
          </cell>
        </row>
        <row r="913">
          <cell r="A913">
            <v>45797</v>
          </cell>
          <cell r="L913" t="str">
            <v>D/2025155</v>
          </cell>
        </row>
        <row r="914">
          <cell r="A914">
            <v>45803</v>
          </cell>
          <cell r="L914" t="str">
            <v>D/2025171</v>
          </cell>
        </row>
        <row r="915">
          <cell r="A915">
            <v>45807</v>
          </cell>
          <cell r="L915" t="str">
            <v>D/2025187</v>
          </cell>
        </row>
        <row r="916">
          <cell r="A916">
            <v>45807</v>
          </cell>
          <cell r="L916" t="str">
            <v>D/2025188</v>
          </cell>
        </row>
        <row r="917">
          <cell r="A917">
            <v>45811</v>
          </cell>
          <cell r="L917" t="str">
            <v>D/2025202</v>
          </cell>
        </row>
        <row r="918">
          <cell r="A918">
            <v>45818</v>
          </cell>
          <cell r="L918" t="str">
            <v>D/2025221</v>
          </cell>
        </row>
        <row r="919">
          <cell r="A919">
            <v>45820</v>
          </cell>
          <cell r="L919" t="str">
            <v>D/2025229</v>
          </cell>
        </row>
        <row r="920">
          <cell r="A920">
            <v>45856</v>
          </cell>
          <cell r="L920" t="str">
            <v>D/2025288</v>
          </cell>
        </row>
        <row r="921">
          <cell r="A921">
            <v>45856</v>
          </cell>
          <cell r="L921" t="str">
            <v>D/2025289</v>
          </cell>
        </row>
        <row r="922">
          <cell r="A922">
            <v>45856</v>
          </cell>
          <cell r="L922" t="str">
            <v>D/2025290</v>
          </cell>
        </row>
        <row r="923">
          <cell r="A923">
            <v>45875</v>
          </cell>
          <cell r="L923" t="str">
            <v>D/2025341</v>
          </cell>
        </row>
        <row r="924">
          <cell r="A924">
            <v>45876</v>
          </cell>
          <cell r="L924" t="str">
            <v>D/2025354</v>
          </cell>
        </row>
        <row r="925">
          <cell r="A925">
            <v>45877</v>
          </cell>
          <cell r="L925" t="str">
            <v>D/2025361</v>
          </cell>
        </row>
        <row r="926">
          <cell r="A926">
            <v>45880</v>
          </cell>
          <cell r="L926" t="str">
            <v>D/2025362</v>
          </cell>
        </row>
        <row r="927">
          <cell r="A927">
            <v>45910</v>
          </cell>
          <cell r="L927" t="str">
            <v>D/2025408</v>
          </cell>
        </row>
        <row r="928">
          <cell r="A928">
            <v>45911</v>
          </cell>
          <cell r="L928" t="str">
            <v>D/2025430</v>
          </cell>
        </row>
        <row r="929">
          <cell r="A929">
            <v>45911</v>
          </cell>
          <cell r="L929" t="str">
            <v>D/2025431</v>
          </cell>
        </row>
        <row r="930">
          <cell r="A930">
            <v>45902</v>
          </cell>
          <cell r="L930" t="str">
            <v>R/2025489</v>
          </cell>
        </row>
        <row r="931">
          <cell r="A931">
            <v>45919</v>
          </cell>
          <cell r="L931" t="str">
            <v>R/2025531</v>
          </cell>
        </row>
        <row r="932">
          <cell r="A932">
            <v>45939</v>
          </cell>
          <cell r="L932" t="str">
            <v>R/2025577</v>
          </cell>
        </row>
        <row r="933">
          <cell r="A933">
            <v>45968</v>
          </cell>
          <cell r="L933" t="str">
            <v>R/2025646</v>
          </cell>
        </row>
        <row r="934">
          <cell r="A934">
            <v>45996</v>
          </cell>
          <cell r="L934" t="str">
            <v>R/2025707</v>
          </cell>
        </row>
        <row r="935">
          <cell r="A935">
            <v>45672</v>
          </cell>
        </row>
        <row r="936">
          <cell r="A936">
            <v>45798</v>
          </cell>
          <cell r="L936" t="str">
            <v>R/2025239</v>
          </cell>
        </row>
        <row r="937">
          <cell r="A937">
            <v>45968</v>
          </cell>
        </row>
        <row r="938">
          <cell r="A938">
            <v>45945</v>
          </cell>
        </row>
        <row r="939">
          <cell r="A939">
            <v>45785</v>
          </cell>
          <cell r="L939" t="str">
            <v>PKDV/2025025</v>
          </cell>
        </row>
        <row r="940">
          <cell r="A940">
            <v>45996</v>
          </cell>
          <cell r="L940" t="str">
            <v>D/2025586</v>
          </cell>
        </row>
        <row r="941">
          <cell r="A941">
            <v>45853</v>
          </cell>
        </row>
        <row r="942">
          <cell r="A942">
            <v>46001</v>
          </cell>
        </row>
        <row r="943">
          <cell r="A943">
            <v>45790</v>
          </cell>
          <cell r="L943" t="str">
            <v>A/92025048</v>
          </cell>
        </row>
        <row r="944">
          <cell r="A944">
            <v>45908</v>
          </cell>
        </row>
        <row r="945">
          <cell r="A945">
            <v>45743</v>
          </cell>
          <cell r="L945" t="str">
            <v>VN/2025020</v>
          </cell>
        </row>
        <row r="946">
          <cell r="A946">
            <v>45986</v>
          </cell>
          <cell r="L946" t="str">
            <v>A/92025080</v>
          </cell>
        </row>
        <row r="947">
          <cell r="A947">
            <v>45853</v>
          </cell>
          <cell r="L947" t="str">
            <v>RA/2025/19</v>
          </cell>
        </row>
        <row r="948">
          <cell r="A948">
            <v>45951</v>
          </cell>
          <cell r="L948" t="str">
            <v>D2025/435</v>
          </cell>
        </row>
        <row r="949">
          <cell r="A949">
            <v>45811</v>
          </cell>
          <cell r="L949" t="str">
            <v>D/2025180</v>
          </cell>
        </row>
        <row r="950">
          <cell r="A950">
            <v>45800</v>
          </cell>
        </row>
        <row r="951">
          <cell r="A951">
            <v>45779</v>
          </cell>
          <cell r="L951">
            <v>220250034</v>
          </cell>
        </row>
        <row r="952">
          <cell r="A952">
            <v>45841</v>
          </cell>
          <cell r="L952" t="str">
            <v>D/2025244</v>
          </cell>
        </row>
        <row r="953">
          <cell r="A953">
            <v>45853</v>
          </cell>
        </row>
        <row r="954">
          <cell r="A954">
            <v>45945</v>
          </cell>
        </row>
        <row r="955">
          <cell r="A955">
            <v>45818</v>
          </cell>
        </row>
        <row r="956">
          <cell r="A956">
            <v>46001</v>
          </cell>
        </row>
        <row r="957">
          <cell r="A957">
            <v>46021</v>
          </cell>
          <cell r="L957" t="str">
            <v>D/2025605</v>
          </cell>
        </row>
        <row r="958">
          <cell r="A958">
            <v>45968</v>
          </cell>
        </row>
        <row r="959">
          <cell r="A959">
            <v>45783</v>
          </cell>
        </row>
        <row r="960">
          <cell r="A960">
            <v>45880</v>
          </cell>
        </row>
        <row r="961">
          <cell r="A961">
            <v>46001</v>
          </cell>
          <cell r="L961" t="str">
            <v>D/2025601</v>
          </cell>
        </row>
        <row r="962">
          <cell r="A962">
            <v>45996</v>
          </cell>
          <cell r="L962" t="str">
            <v>D/2025602</v>
          </cell>
        </row>
        <row r="963">
          <cell r="A963">
            <v>45756</v>
          </cell>
        </row>
        <row r="964">
          <cell r="A964">
            <v>45687</v>
          </cell>
          <cell r="L964" t="str">
            <v>VN/2025001</v>
          </cell>
        </row>
        <row r="965">
          <cell r="A965">
            <v>45982</v>
          </cell>
          <cell r="L965" t="str">
            <v>R/2025644</v>
          </cell>
        </row>
        <row r="966">
          <cell r="A966">
            <v>45722</v>
          </cell>
        </row>
        <row r="967">
          <cell r="A967">
            <v>45756</v>
          </cell>
        </row>
        <row r="968">
          <cell r="A968">
            <v>46021</v>
          </cell>
          <cell r="L968" t="str">
            <v>A/92025206</v>
          </cell>
        </row>
        <row r="969">
          <cell r="A969">
            <v>45975</v>
          </cell>
          <cell r="L969" t="str">
            <v>D/2025540</v>
          </cell>
        </row>
        <row r="970">
          <cell r="A970">
            <v>45958</v>
          </cell>
          <cell r="L970" t="str">
            <v>A/92025137</v>
          </cell>
        </row>
        <row r="971">
          <cell r="A971">
            <v>45989</v>
          </cell>
        </row>
        <row r="972">
          <cell r="A972">
            <v>45832</v>
          </cell>
          <cell r="L972" t="str">
            <v>A/92025068</v>
          </cell>
        </row>
        <row r="973">
          <cell r="A973">
            <v>45783</v>
          </cell>
          <cell r="L973" t="str">
            <v>R/2025216</v>
          </cell>
        </row>
        <row r="974">
          <cell r="A974">
            <v>45818</v>
          </cell>
          <cell r="L974" t="str">
            <v>RA/2025/23</v>
          </cell>
        </row>
        <row r="975">
          <cell r="A975">
            <v>45818</v>
          </cell>
          <cell r="L975" t="str">
            <v>R/2025333</v>
          </cell>
        </row>
        <row r="976">
          <cell r="A976">
            <v>45855</v>
          </cell>
          <cell r="L976" t="str">
            <v>R/2025400</v>
          </cell>
        </row>
        <row r="977">
          <cell r="A977">
            <v>45873</v>
          </cell>
          <cell r="L977" t="str">
            <v>R/2025442</v>
          </cell>
        </row>
        <row r="978">
          <cell r="A978">
            <v>45700</v>
          </cell>
          <cell r="L978" t="str">
            <v>ID/2025/07</v>
          </cell>
        </row>
        <row r="979">
          <cell r="A979">
            <v>45721</v>
          </cell>
          <cell r="L979" t="str">
            <v>ID/2025/10</v>
          </cell>
        </row>
        <row r="980">
          <cell r="A980">
            <v>45750</v>
          </cell>
          <cell r="L980" t="str">
            <v>ID/2025/14</v>
          </cell>
        </row>
        <row r="981">
          <cell r="A981">
            <v>45784</v>
          </cell>
          <cell r="L981" t="str">
            <v>ID/2025/18</v>
          </cell>
        </row>
        <row r="982">
          <cell r="A982">
            <v>45813</v>
          </cell>
          <cell r="L982" t="str">
            <v>ID/2025/23</v>
          </cell>
        </row>
        <row r="983">
          <cell r="A983">
            <v>45853</v>
          </cell>
          <cell r="L983" t="str">
            <v>ID/2025/28</v>
          </cell>
        </row>
        <row r="984">
          <cell r="A984">
            <v>45875</v>
          </cell>
          <cell r="L984" t="str">
            <v>ID/2025/35</v>
          </cell>
        </row>
        <row r="985">
          <cell r="A985">
            <v>45881</v>
          </cell>
          <cell r="L985" t="str">
            <v>R/2025446</v>
          </cell>
        </row>
        <row r="986">
          <cell r="A986">
            <v>45904</v>
          </cell>
          <cell r="L986" t="str">
            <v>ID/2025/44</v>
          </cell>
        </row>
        <row r="987">
          <cell r="A987">
            <v>45951</v>
          </cell>
          <cell r="L987" t="str">
            <v>ID/2025/60</v>
          </cell>
        </row>
        <row r="988">
          <cell r="A988">
            <v>45967</v>
          </cell>
          <cell r="L988" t="str">
            <v>ID/2025/63</v>
          </cell>
        </row>
        <row r="989">
          <cell r="A989">
            <v>45996</v>
          </cell>
          <cell r="L989" t="str">
            <v>ID/2025/74</v>
          </cell>
        </row>
        <row r="990">
          <cell r="A990">
            <v>45908</v>
          </cell>
        </row>
        <row r="991">
          <cell r="A991">
            <v>45777</v>
          </cell>
          <cell r="L991" t="str">
            <v>D/2025021</v>
          </cell>
        </row>
        <row r="992">
          <cell r="A992">
            <v>45863</v>
          </cell>
          <cell r="L992" t="str">
            <v>VR/925113</v>
          </cell>
        </row>
        <row r="993">
          <cell r="A993">
            <v>45695</v>
          </cell>
        </row>
        <row r="994">
          <cell r="A994">
            <v>45904</v>
          </cell>
          <cell r="L994" t="str">
            <v>ID/2025/41</v>
          </cell>
        </row>
        <row r="995">
          <cell r="A995">
            <v>45687</v>
          </cell>
          <cell r="L995" t="str">
            <v>ID/2025/03</v>
          </cell>
        </row>
        <row r="996">
          <cell r="A996">
            <v>45699</v>
          </cell>
          <cell r="L996" t="str">
            <v>ID/2025/06</v>
          </cell>
        </row>
        <row r="997">
          <cell r="A997">
            <v>45729</v>
          </cell>
          <cell r="L997" t="str">
            <v>ID/2025/11</v>
          </cell>
        </row>
        <row r="998">
          <cell r="A998">
            <v>45770</v>
          </cell>
          <cell r="L998" t="str">
            <v>ID/2025/15</v>
          </cell>
        </row>
        <row r="999">
          <cell r="A999">
            <v>45792</v>
          </cell>
          <cell r="L999" t="str">
            <v>ID/2025/20</v>
          </cell>
        </row>
        <row r="1000">
          <cell r="A1000">
            <v>45832</v>
          </cell>
          <cell r="L1000" t="str">
            <v>ID/2025/25</v>
          </cell>
        </row>
        <row r="1001">
          <cell r="A1001">
            <v>45855</v>
          </cell>
          <cell r="L1001" t="str">
            <v>ID/2025/30</v>
          </cell>
        </row>
        <row r="1002">
          <cell r="A1002">
            <v>45886</v>
          </cell>
          <cell r="L1002" t="str">
            <v>ID/2025/36</v>
          </cell>
        </row>
        <row r="1003">
          <cell r="A1003">
            <v>45908</v>
          </cell>
          <cell r="L1003" t="str">
            <v>ID/2025/45</v>
          </cell>
        </row>
        <row r="1004">
          <cell r="A1004">
            <v>45951</v>
          </cell>
          <cell r="L1004" t="str">
            <v>ID/2025/58</v>
          </cell>
        </row>
        <row r="1005">
          <cell r="A1005">
            <v>45968</v>
          </cell>
          <cell r="L1005" t="str">
            <v>ID/2025/64</v>
          </cell>
        </row>
        <row r="1006">
          <cell r="A1006">
            <v>46006</v>
          </cell>
          <cell r="L1006" t="str">
            <v>ID/2025/80</v>
          </cell>
        </row>
        <row r="1007">
          <cell r="A1007">
            <v>45740</v>
          </cell>
          <cell r="L1007" t="str">
            <v>R/20250001</v>
          </cell>
        </row>
        <row r="1008">
          <cell r="A1008">
            <v>45811</v>
          </cell>
          <cell r="L1008" t="str">
            <v>D/2025181</v>
          </cell>
        </row>
        <row r="1009">
          <cell r="A1009">
            <v>45811</v>
          </cell>
          <cell r="L1009" t="str">
            <v>D/2025182</v>
          </cell>
        </row>
        <row r="1010">
          <cell r="A1010">
            <v>45734</v>
          </cell>
          <cell r="L1010" t="str">
            <v>D/2025055</v>
          </cell>
        </row>
        <row r="1011">
          <cell r="A1011">
            <v>45777</v>
          </cell>
          <cell r="L1011" t="str">
            <v>R/2025193</v>
          </cell>
        </row>
        <row r="1012">
          <cell r="A1012">
            <v>45775</v>
          </cell>
          <cell r="L1012" t="str">
            <v>R/2025032</v>
          </cell>
        </row>
        <row r="1013">
          <cell r="A1013">
            <v>45938</v>
          </cell>
          <cell r="L1013" t="str">
            <v>D/2025473</v>
          </cell>
        </row>
        <row r="1014">
          <cell r="A1014">
            <v>45792</v>
          </cell>
          <cell r="L1014" t="str">
            <v>RA/2025/15</v>
          </cell>
        </row>
        <row r="1015">
          <cell r="A1015">
            <v>45846</v>
          </cell>
          <cell r="L1015" t="str">
            <v>D/2025277</v>
          </cell>
        </row>
        <row r="1016">
          <cell r="A1016">
            <v>45876</v>
          </cell>
          <cell r="L1016" t="str">
            <v>D/2025326</v>
          </cell>
        </row>
        <row r="1017">
          <cell r="A1017">
            <v>45910</v>
          </cell>
          <cell r="L1017" t="str">
            <v>D/2025418</v>
          </cell>
        </row>
        <row r="1018">
          <cell r="A1018">
            <v>45693</v>
          </cell>
          <cell r="L1018" t="str">
            <v>D/2025014</v>
          </cell>
        </row>
        <row r="1019">
          <cell r="A1019">
            <v>45721</v>
          </cell>
          <cell r="L1019" t="str">
            <v>D/2025042</v>
          </cell>
        </row>
        <row r="1020">
          <cell r="A1020">
            <v>45775</v>
          </cell>
          <cell r="L1020" t="str">
            <v>D/2025099</v>
          </cell>
        </row>
        <row r="1021">
          <cell r="A1021">
            <v>45797</v>
          </cell>
          <cell r="L1021" t="str">
            <v>D/2025159</v>
          </cell>
        </row>
        <row r="1022">
          <cell r="A1022">
            <v>45813</v>
          </cell>
          <cell r="L1022" t="str">
            <v>D/2025212</v>
          </cell>
        </row>
        <row r="1023">
          <cell r="A1023">
            <v>45856</v>
          </cell>
          <cell r="L1023" t="str">
            <v>D/2025285</v>
          </cell>
        </row>
        <row r="1024">
          <cell r="A1024">
            <v>45876</v>
          </cell>
          <cell r="L1024" t="str">
            <v>D/2025338</v>
          </cell>
        </row>
        <row r="1025">
          <cell r="A1025">
            <v>45980</v>
          </cell>
          <cell r="L1025" t="str">
            <v>ID/2025/71</v>
          </cell>
        </row>
        <row r="1026">
          <cell r="A1026">
            <v>45951</v>
          </cell>
          <cell r="L1026" t="str">
            <v>R/2025600</v>
          </cell>
        </row>
        <row r="1027">
          <cell r="A1027">
            <v>45784</v>
          </cell>
          <cell r="L1027" t="str">
            <v>VN/2025042</v>
          </cell>
        </row>
        <row r="1028">
          <cell r="A1028">
            <v>45931</v>
          </cell>
          <cell r="L1028" t="str">
            <v>RA/2025/37</v>
          </cell>
        </row>
        <row r="1029">
          <cell r="A1029">
            <v>45988</v>
          </cell>
          <cell r="L1029" t="str">
            <v>D2025/636</v>
          </cell>
        </row>
        <row r="1030">
          <cell r="A1030">
            <v>45996</v>
          </cell>
          <cell r="L1030" t="str">
            <v>D/2025046</v>
          </cell>
        </row>
        <row r="1031">
          <cell r="A1031">
            <v>45944</v>
          </cell>
          <cell r="L1031" t="str">
            <v>A/92025153</v>
          </cell>
        </row>
        <row r="1032">
          <cell r="A1032">
            <v>45887</v>
          </cell>
          <cell r="L1032" t="str">
            <v>D/2025382</v>
          </cell>
        </row>
        <row r="1033">
          <cell r="A1033">
            <v>45889</v>
          </cell>
        </row>
        <row r="1034">
          <cell r="A1034">
            <v>45902</v>
          </cell>
        </row>
        <row r="1035">
          <cell r="A1035">
            <v>45803</v>
          </cell>
          <cell r="L1035" t="str">
            <v>D/2025170</v>
          </cell>
        </row>
        <row r="1036">
          <cell r="A1036">
            <v>45820</v>
          </cell>
          <cell r="L1036" t="str">
            <v>VR/925088</v>
          </cell>
        </row>
        <row r="1037">
          <cell r="A1037">
            <v>45936</v>
          </cell>
          <cell r="L1037" t="str">
            <v>R/2025584</v>
          </cell>
        </row>
        <row r="1038">
          <cell r="A1038">
            <v>45691</v>
          </cell>
        </row>
        <row r="1039">
          <cell r="A1039">
            <v>45691</v>
          </cell>
        </row>
        <row r="1040">
          <cell r="A1040">
            <v>46006</v>
          </cell>
          <cell r="L1040" t="str">
            <v>D/2025629</v>
          </cell>
        </row>
        <row r="1041">
          <cell r="A1041">
            <v>45960</v>
          </cell>
          <cell r="L1041" t="str">
            <v>D/2025520</v>
          </cell>
        </row>
        <row r="1042">
          <cell r="A1042">
            <v>45953</v>
          </cell>
          <cell r="L1042" t="str">
            <v>D/2025510</v>
          </cell>
        </row>
        <row r="1043">
          <cell r="A1043">
            <v>45951</v>
          </cell>
          <cell r="L1043" t="str">
            <v>D/2025416</v>
          </cell>
        </row>
        <row r="1044">
          <cell r="A1044">
            <v>45793</v>
          </cell>
        </row>
        <row r="1045">
          <cell r="A1045">
            <v>45793</v>
          </cell>
        </row>
        <row r="1046">
          <cell r="A1046">
            <v>45793</v>
          </cell>
        </row>
        <row r="1047">
          <cell r="A1047">
            <v>45793</v>
          </cell>
        </row>
        <row r="1048">
          <cell r="A1048">
            <v>45750</v>
          </cell>
          <cell r="L1048" t="str">
            <v>D/2025147</v>
          </cell>
        </row>
        <row r="1049">
          <cell r="A1049">
            <v>45750</v>
          </cell>
          <cell r="L1049" t="str">
            <v>D/2025148</v>
          </cell>
        </row>
        <row r="1050">
          <cell r="A1050">
            <v>45811</v>
          </cell>
          <cell r="L1050" t="str">
            <v>D/2025154</v>
          </cell>
        </row>
        <row r="1051">
          <cell r="A1051">
            <v>45818</v>
          </cell>
          <cell r="L1051" t="str">
            <v>D/2025215</v>
          </cell>
        </row>
        <row r="1052">
          <cell r="A1052">
            <v>45833</v>
          </cell>
          <cell r="L1052" t="str">
            <v>A/92025193</v>
          </cell>
        </row>
        <row r="1053">
          <cell r="A1053">
            <v>45833</v>
          </cell>
          <cell r="L1053" t="str">
            <v>A/92025120</v>
          </cell>
        </row>
        <row r="1054">
          <cell r="A1054">
            <v>45833</v>
          </cell>
          <cell r="L1054" t="str">
            <v>A/92025122</v>
          </cell>
        </row>
        <row r="1055">
          <cell r="A1055">
            <v>45833</v>
          </cell>
          <cell r="L1055" t="str">
            <v>A/92025127</v>
          </cell>
        </row>
        <row r="1056">
          <cell r="A1056">
            <v>45841</v>
          </cell>
          <cell r="L1056" t="str">
            <v>D/2025257</v>
          </cell>
        </row>
        <row r="1057">
          <cell r="A1057">
            <v>45951</v>
          </cell>
          <cell r="L1057" t="str">
            <v>R/2025559</v>
          </cell>
        </row>
        <row r="1058">
          <cell r="A1058">
            <v>46020</v>
          </cell>
          <cell r="L1058" t="str">
            <v>R/2025663</v>
          </cell>
        </row>
        <row r="1059">
          <cell r="A1059">
            <v>45841</v>
          </cell>
          <cell r="L1059" t="str">
            <v>VN/2025073</v>
          </cell>
        </row>
        <row r="1060">
          <cell r="A1060">
            <v>45812</v>
          </cell>
          <cell r="L1060" t="str">
            <v>R/2025330</v>
          </cell>
        </row>
        <row r="1061">
          <cell r="A1061">
            <v>45810</v>
          </cell>
          <cell r="L1061" t="str">
            <v>R/2025290</v>
          </cell>
        </row>
        <row r="1062">
          <cell r="A1062">
            <v>45974</v>
          </cell>
          <cell r="L1062" t="str">
            <v>D/2025549</v>
          </cell>
        </row>
        <row r="1063">
          <cell r="A1063">
            <v>45974</v>
          </cell>
          <cell r="L1063" t="str">
            <v>D/2025551</v>
          </cell>
        </row>
        <row r="1064">
          <cell r="A1064">
            <v>45937</v>
          </cell>
          <cell r="L1064" t="str">
            <v>D/2025470</v>
          </cell>
        </row>
        <row r="1065">
          <cell r="A1065">
            <v>45932</v>
          </cell>
          <cell r="L1065" t="str">
            <v>D/2025458</v>
          </cell>
        </row>
        <row r="1066">
          <cell r="A1066">
            <v>45812</v>
          </cell>
          <cell r="L1066" t="str">
            <v>D/2025206</v>
          </cell>
        </row>
        <row r="1067">
          <cell r="A1067">
            <v>45813</v>
          </cell>
          <cell r="L1067" t="str">
            <v>D/2025213</v>
          </cell>
        </row>
        <row r="1068">
          <cell r="A1068">
            <v>45841</v>
          </cell>
          <cell r="L1068" t="str">
            <v>D/2025268</v>
          </cell>
        </row>
        <row r="1069">
          <cell r="A1069">
            <v>45876</v>
          </cell>
          <cell r="L1069" t="str">
            <v>D/2025357</v>
          </cell>
        </row>
        <row r="1070">
          <cell r="A1070">
            <v>45876</v>
          </cell>
          <cell r="L1070" t="str">
            <v>D/2025355</v>
          </cell>
        </row>
        <row r="1071">
          <cell r="A1071">
            <v>45910</v>
          </cell>
          <cell r="L1071" t="str">
            <v>D/2025411</v>
          </cell>
        </row>
        <row r="1072">
          <cell r="A1072">
            <v>45910</v>
          </cell>
          <cell r="L1072" t="str">
            <v>D/2025409</v>
          </cell>
        </row>
        <row r="1073">
          <cell r="A1073">
            <v>45863</v>
          </cell>
          <cell r="L1073" t="str">
            <v>D/2025304</v>
          </cell>
        </row>
        <row r="1074">
          <cell r="A1074">
            <v>46006</v>
          </cell>
          <cell r="L1074" t="str">
            <v>D/2025632</v>
          </cell>
        </row>
        <row r="1075">
          <cell r="A1075">
            <v>45936</v>
          </cell>
          <cell r="L1075" t="str">
            <v>A/92025149</v>
          </cell>
        </row>
        <row r="1076">
          <cell r="A1076">
            <v>45917</v>
          </cell>
          <cell r="L1076" t="str">
            <v>A/92025144</v>
          </cell>
        </row>
        <row r="1077">
          <cell r="A1077">
            <v>45854</v>
          </cell>
          <cell r="L1077" t="str">
            <v>R/2025359</v>
          </cell>
        </row>
        <row r="1078">
          <cell r="A1078">
            <v>45673</v>
          </cell>
          <cell r="L1078" t="str">
            <v>D/2025004</v>
          </cell>
        </row>
        <row r="1079">
          <cell r="A1079">
            <v>45693</v>
          </cell>
          <cell r="L1079" t="str">
            <v>D/2025016</v>
          </cell>
        </row>
        <row r="1080">
          <cell r="A1080">
            <v>45721</v>
          </cell>
          <cell r="L1080" t="str">
            <v>D/2025029</v>
          </cell>
        </row>
        <row r="1081">
          <cell r="A1081">
            <v>45762</v>
          </cell>
          <cell r="L1081" t="str">
            <v>D/2025092</v>
          </cell>
        </row>
        <row r="1082">
          <cell r="A1082">
            <v>45783</v>
          </cell>
          <cell r="L1082" t="str">
            <v>D/2025127</v>
          </cell>
        </row>
        <row r="1083">
          <cell r="A1083">
            <v>45811</v>
          </cell>
          <cell r="L1083" t="str">
            <v>D/2025195</v>
          </cell>
        </row>
        <row r="1084">
          <cell r="A1084">
            <v>45856</v>
          </cell>
          <cell r="L1084" t="str">
            <v>D/2025264</v>
          </cell>
        </row>
        <row r="1085">
          <cell r="A1085">
            <v>45876</v>
          </cell>
          <cell r="L1085" t="str">
            <v>D/2025330</v>
          </cell>
        </row>
        <row r="1086">
          <cell r="A1086">
            <v>45910</v>
          </cell>
          <cell r="L1086" t="str">
            <v>D/2025422</v>
          </cell>
        </row>
        <row r="1087">
          <cell r="A1087">
            <v>45932</v>
          </cell>
          <cell r="L1087" t="str">
            <v>D/2025457</v>
          </cell>
        </row>
        <row r="1088">
          <cell r="A1088">
            <v>45968</v>
          </cell>
          <cell r="L1088" t="str">
            <v>R/2025633</v>
          </cell>
        </row>
        <row r="1089">
          <cell r="A1089">
            <v>46006</v>
          </cell>
          <cell r="L1089" t="str">
            <v xml:space="preserve">D/2025616 </v>
          </cell>
        </row>
        <row r="1090">
          <cell r="A1090">
            <v>45896</v>
          </cell>
        </row>
        <row r="1091">
          <cell r="A1091">
            <v>45812</v>
          </cell>
          <cell r="L1091" t="str">
            <v>RA/2025/22</v>
          </cell>
        </row>
        <row r="1092">
          <cell r="A1092">
            <v>45841</v>
          </cell>
          <cell r="L1092" t="str">
            <v>D/2025254</v>
          </cell>
        </row>
        <row r="1093">
          <cell r="A1093">
            <v>45841</v>
          </cell>
          <cell r="L1093" t="str">
            <v>D/2025266</v>
          </cell>
        </row>
        <row r="1094">
          <cell r="A1094">
            <v>46008</v>
          </cell>
          <cell r="L1094" t="str">
            <v>D/2025623</v>
          </cell>
        </row>
        <row r="1095">
          <cell r="A1095">
            <v>45974</v>
          </cell>
          <cell r="L1095" t="str">
            <v>D/2025058</v>
          </cell>
        </row>
        <row r="1096">
          <cell r="A1096">
            <v>45740</v>
          </cell>
          <cell r="L1096" t="str">
            <v>ID/2025/12</v>
          </cell>
        </row>
        <row r="1097">
          <cell r="A1097">
            <v>45687</v>
          </cell>
          <cell r="L1097" t="str">
            <v>ID/2025/04</v>
          </cell>
        </row>
        <row r="1098">
          <cell r="A1098">
            <v>45721</v>
          </cell>
          <cell r="L1098" t="str">
            <v>ID/2025/08</v>
          </cell>
        </row>
        <row r="1099">
          <cell r="A1099">
            <v>45775</v>
          </cell>
          <cell r="L1099" t="str">
            <v>ID/2025/16</v>
          </cell>
        </row>
        <row r="1100">
          <cell r="A1100">
            <v>45810</v>
          </cell>
          <cell r="L1100" t="str">
            <v>ID/2025/21</v>
          </cell>
        </row>
        <row r="1101">
          <cell r="A1101">
            <v>45853</v>
          </cell>
          <cell r="L1101" t="str">
            <v>ID/2025/27</v>
          </cell>
        </row>
        <row r="1102">
          <cell r="A1102">
            <v>45861</v>
          </cell>
          <cell r="L1102" t="str">
            <v>ID/2025/32</v>
          </cell>
        </row>
        <row r="1103">
          <cell r="A1103">
            <v>45919</v>
          </cell>
          <cell r="L1103" t="str">
            <v>ID/2025/47</v>
          </cell>
        </row>
        <row r="1104">
          <cell r="A1104">
            <v>45919</v>
          </cell>
          <cell r="L1104" t="str">
            <v>ID/2025/46</v>
          </cell>
        </row>
        <row r="1105">
          <cell r="A1105">
            <v>46022</v>
          </cell>
          <cell r="L1105" t="str">
            <v>R/2025686</v>
          </cell>
        </row>
        <row r="1106">
          <cell r="A1106">
            <v>45818</v>
          </cell>
        </row>
        <row r="1107">
          <cell r="A1107">
            <v>46009</v>
          </cell>
          <cell r="L1107" t="str">
            <v>VN/2025229</v>
          </cell>
        </row>
        <row r="1108">
          <cell r="A1108">
            <v>45951</v>
          </cell>
          <cell r="L1108" t="str">
            <v>A/92025059</v>
          </cell>
        </row>
        <row r="1109">
          <cell r="A1109">
            <v>45796</v>
          </cell>
          <cell r="L1109" t="str">
            <v>R/2025267</v>
          </cell>
        </row>
        <row r="1110">
          <cell r="A1110">
            <v>45841</v>
          </cell>
          <cell r="L1110" t="str">
            <v>D/2025273</v>
          </cell>
        </row>
        <row r="1111">
          <cell r="A1111">
            <v>45786</v>
          </cell>
          <cell r="L1111" t="str">
            <v>A/92025043</v>
          </cell>
        </row>
        <row r="1112">
          <cell r="A1112">
            <v>45868</v>
          </cell>
          <cell r="L1112" t="str">
            <v>R/2025428</v>
          </cell>
        </row>
        <row r="1113">
          <cell r="A1113">
            <v>45853</v>
          </cell>
          <cell r="L1113" t="str">
            <v>RA/2025/25</v>
          </cell>
        </row>
        <row r="1114">
          <cell r="A1114">
            <v>45798</v>
          </cell>
          <cell r="L1114" t="str">
            <v>R/2025261</v>
          </cell>
        </row>
        <row r="1115">
          <cell r="A1115">
            <v>45896</v>
          </cell>
        </row>
        <row r="1116">
          <cell r="A1116">
            <v>45918</v>
          </cell>
          <cell r="L1116" t="str">
            <v>A/92025142</v>
          </cell>
        </row>
        <row r="1117">
          <cell r="A1117">
            <v>45777</v>
          </cell>
          <cell r="L1117" t="str">
            <v>D/2025122</v>
          </cell>
        </row>
        <row r="1118">
          <cell r="A1118">
            <v>45890</v>
          </cell>
          <cell r="L1118" t="str">
            <v>RA/2025/34</v>
          </cell>
        </row>
        <row r="1119">
          <cell r="A1119">
            <v>46020</v>
          </cell>
          <cell r="L1119" t="str">
            <v>R/2025694</v>
          </cell>
        </row>
        <row r="1120">
          <cell r="A1120">
            <v>45982</v>
          </cell>
          <cell r="L1120" t="str">
            <v>R/2025688</v>
          </cell>
        </row>
        <row r="1121">
          <cell r="A1121">
            <v>45854</v>
          </cell>
          <cell r="L1121" t="str">
            <v>R/2025358</v>
          </cell>
        </row>
        <row r="1122">
          <cell r="A1122">
            <v>45880</v>
          </cell>
          <cell r="L1122" t="str">
            <v>R/2025440</v>
          </cell>
        </row>
        <row r="1123">
          <cell r="A1123">
            <v>45743</v>
          </cell>
          <cell r="L1123" t="str">
            <v>VR/925032</v>
          </cell>
        </row>
        <row r="1124">
          <cell r="A1124">
            <v>45880</v>
          </cell>
        </row>
        <row r="1125">
          <cell r="A1125">
            <v>45989</v>
          </cell>
          <cell r="L1125" t="str">
            <v>D/2025017</v>
          </cell>
        </row>
        <row r="1126">
          <cell r="A1126">
            <v>45790</v>
          </cell>
          <cell r="L1126" t="str">
            <v>VN/2025046</v>
          </cell>
        </row>
        <row r="1127">
          <cell r="A1127">
            <v>45986</v>
          </cell>
          <cell r="L1127" t="str">
            <v>RA/2025/36</v>
          </cell>
        </row>
        <row r="1128">
          <cell r="A1128">
            <v>45924</v>
          </cell>
          <cell r="L1128" t="str">
            <v>D/2025377</v>
          </cell>
        </row>
        <row r="1129">
          <cell r="A1129">
            <v>45826</v>
          </cell>
          <cell r="L1129" t="str">
            <v>D/2025243</v>
          </cell>
        </row>
        <row r="1130">
          <cell r="A1130">
            <v>45974</v>
          </cell>
        </row>
        <row r="1131">
          <cell r="A1131">
            <v>45886</v>
          </cell>
          <cell r="L1131" t="str">
            <v>ID/2025/37</v>
          </cell>
        </row>
        <row r="1132">
          <cell r="A1132">
            <v>45904</v>
          </cell>
          <cell r="L1132" t="str">
            <v>ID/2025/40</v>
          </cell>
        </row>
        <row r="1133">
          <cell r="A1133">
            <v>45826</v>
          </cell>
          <cell r="L1133" t="str">
            <v>D/2025242</v>
          </cell>
        </row>
        <row r="1134">
          <cell r="A1134">
            <v>45698</v>
          </cell>
        </row>
        <row r="1135">
          <cell r="A1135">
            <v>45783</v>
          </cell>
        </row>
        <row r="1136">
          <cell r="A1136">
            <v>45944</v>
          </cell>
          <cell r="L1136" t="str">
            <v>D/2025487</v>
          </cell>
        </row>
        <row r="1137">
          <cell r="A1137">
            <v>45750</v>
          </cell>
          <cell r="L1137" t="str">
            <v>D/2025089</v>
          </cell>
        </row>
        <row r="1138">
          <cell r="A1138">
            <v>45904</v>
          </cell>
          <cell r="L1138" t="str">
            <v>R/2025511</v>
          </cell>
        </row>
        <row r="1139">
          <cell r="A1139">
            <v>45743</v>
          </cell>
          <cell r="L1139" t="str">
            <v>VR/925031</v>
          </cell>
        </row>
        <row r="1140">
          <cell r="A1140">
            <v>45762</v>
          </cell>
          <cell r="L1140" t="str">
            <v>R/2025166</v>
          </cell>
        </row>
        <row r="1141">
          <cell r="A1141">
            <v>45869</v>
          </cell>
          <cell r="L1141" t="str">
            <v>A/92025110</v>
          </cell>
        </row>
        <row r="1142">
          <cell r="A1142">
            <v>45777</v>
          </cell>
          <cell r="L1142" t="str">
            <v>D/2025065</v>
          </cell>
        </row>
        <row r="1143">
          <cell r="A1143">
            <v>45826</v>
          </cell>
          <cell r="L1143" t="str">
            <v>D/2025237</v>
          </cell>
        </row>
        <row r="1144">
          <cell r="A1144">
            <v>45788</v>
          </cell>
          <cell r="L1144" t="str">
            <v>A/92025098</v>
          </cell>
        </row>
        <row r="1145">
          <cell r="A1145">
            <v>45929</v>
          </cell>
          <cell r="L1145" t="str">
            <v>RA/2025/39</v>
          </cell>
        </row>
        <row r="1146">
          <cell r="A1146">
            <v>45890</v>
          </cell>
          <cell r="L1146" t="str">
            <v>D/2025365</v>
          </cell>
        </row>
        <row r="1147">
          <cell r="A1147">
            <v>45701</v>
          </cell>
          <cell r="L1147" t="str">
            <v>R/2025056</v>
          </cell>
        </row>
        <row r="1148">
          <cell r="A1148">
            <v>45777</v>
          </cell>
          <cell r="L1148" t="str">
            <v>A/92025015</v>
          </cell>
        </row>
        <row r="1149">
          <cell r="A1149">
            <v>45842</v>
          </cell>
          <cell r="L1149" t="str">
            <v>D/2025249</v>
          </cell>
        </row>
        <row r="1150">
          <cell r="A1150">
            <v>45854</v>
          </cell>
          <cell r="L1150" t="str">
            <v>R/2025360</v>
          </cell>
        </row>
        <row r="1151">
          <cell r="A1151">
            <v>45910</v>
          </cell>
          <cell r="L1151" t="str">
            <v>D/2025412</v>
          </cell>
        </row>
        <row r="1152">
          <cell r="A1152">
            <v>45996</v>
          </cell>
          <cell r="L1152" t="str">
            <v>VN/2025213-1</v>
          </cell>
        </row>
        <row r="1153">
          <cell r="A1153">
            <v>45659</v>
          </cell>
        </row>
        <row r="1154">
          <cell r="A1154">
            <v>45791</v>
          </cell>
          <cell r="L1154" t="str">
            <v>VR/925065</v>
          </cell>
        </row>
        <row r="1155">
          <cell r="A1155">
            <v>45996</v>
          </cell>
          <cell r="L1155" t="str">
            <v>A/92025196</v>
          </cell>
        </row>
        <row r="1156">
          <cell r="A1156">
            <v>45882</v>
          </cell>
          <cell r="L1156" t="str">
            <v>D/2025368</v>
          </cell>
        </row>
        <row r="1157">
          <cell r="A1157">
            <v>45951</v>
          </cell>
          <cell r="L1157" t="str">
            <v>D/2025388</v>
          </cell>
        </row>
        <row r="1158">
          <cell r="A1158">
            <v>45939</v>
          </cell>
          <cell r="L1158" t="str">
            <v>D/2025476</v>
          </cell>
        </row>
        <row r="1159">
          <cell r="A1159">
            <v>45775</v>
          </cell>
          <cell r="L1159" t="str">
            <v>R/2025190</v>
          </cell>
        </row>
        <row r="1160">
          <cell r="A1160">
            <v>46021</v>
          </cell>
          <cell r="L1160" t="str">
            <v>VN/2025254</v>
          </cell>
        </row>
        <row r="1161">
          <cell r="A1161">
            <v>46014</v>
          </cell>
          <cell r="L1161" t="str">
            <v>D/2025640</v>
          </cell>
        </row>
        <row r="1162">
          <cell r="A1162">
            <v>45991</v>
          </cell>
          <cell r="L1162" t="str">
            <v>A/92025204</v>
          </cell>
        </row>
        <row r="1163">
          <cell r="A1163">
            <v>45974</v>
          </cell>
          <cell r="L1163" t="str">
            <v>A/92025181</v>
          </cell>
        </row>
        <row r="1164">
          <cell r="A1164">
            <v>45944</v>
          </cell>
          <cell r="L1164" t="str">
            <v>A/92025154</v>
          </cell>
        </row>
        <row r="1165">
          <cell r="A1165">
            <v>45729</v>
          </cell>
          <cell r="L1165" t="str">
            <v>A/92025010</v>
          </cell>
        </row>
        <row r="1166">
          <cell r="A1166">
            <v>45741</v>
          </cell>
        </row>
        <row r="1167">
          <cell r="A1167">
            <v>45811</v>
          </cell>
          <cell r="L1167" t="str">
            <v>D/2025191</v>
          </cell>
        </row>
        <row r="1168">
          <cell r="A1168">
            <v>45874</v>
          </cell>
          <cell r="L1168" t="str">
            <v>D/2025327</v>
          </cell>
        </row>
        <row r="1169">
          <cell r="A1169">
            <v>45875</v>
          </cell>
          <cell r="L1169" t="str">
            <v>D/2025337</v>
          </cell>
        </row>
        <row r="1170">
          <cell r="A1170">
            <v>45876</v>
          </cell>
          <cell r="L1170" t="str">
            <v>D/2025358</v>
          </cell>
        </row>
        <row r="1171">
          <cell r="A1171">
            <v>45912</v>
          </cell>
          <cell r="L1171" t="str">
            <v>D/2025434</v>
          </cell>
        </row>
        <row r="1172">
          <cell r="A1172">
            <v>45792</v>
          </cell>
        </row>
        <row r="1173">
          <cell r="A1173">
            <v>45798</v>
          </cell>
          <cell r="L1173" t="str">
            <v>RA/2025/22</v>
          </cell>
        </row>
        <row r="1174">
          <cell r="A1174">
            <v>46007</v>
          </cell>
        </row>
        <row r="1175">
          <cell r="A1175">
            <v>45680</v>
          </cell>
          <cell r="L1175" t="str">
            <v>R/2025017</v>
          </cell>
        </row>
        <row r="1176">
          <cell r="A1176">
            <v>45924</v>
          </cell>
          <cell r="L1176" t="str">
            <v>ID2025-1</v>
          </cell>
        </row>
        <row r="1177">
          <cell r="A1177">
            <v>45946</v>
          </cell>
          <cell r="L1177" t="str">
            <v>ID2025-1</v>
          </cell>
        </row>
        <row r="1178">
          <cell r="A1178">
            <v>45973</v>
          </cell>
          <cell r="L1178" t="str">
            <v>ID2025-1</v>
          </cell>
        </row>
        <row r="1179">
          <cell r="A1179">
            <v>46007</v>
          </cell>
          <cell r="L1179" t="str">
            <v>ID2025-1</v>
          </cell>
        </row>
        <row r="1180">
          <cell r="A1180">
            <v>46021</v>
          </cell>
          <cell r="L1180" t="str">
            <v>D/2025625</v>
          </cell>
        </row>
        <row r="1181">
          <cell r="A1181">
            <v>46021</v>
          </cell>
          <cell r="L1181" t="str">
            <v>D/2025624</v>
          </cell>
        </row>
        <row r="1182">
          <cell r="A1182">
            <v>45959</v>
          </cell>
          <cell r="L1182" t="str">
            <v>VN/2025171</v>
          </cell>
        </row>
        <row r="1183">
          <cell r="A1183">
            <v>45777</v>
          </cell>
          <cell r="L1183">
            <v>220250027</v>
          </cell>
        </row>
        <row r="1184">
          <cell r="A1184">
            <v>45763</v>
          </cell>
          <cell r="L1184" t="str">
            <v>R/2025172</v>
          </cell>
        </row>
        <row r="1185">
          <cell r="A1185">
            <v>45817</v>
          </cell>
        </row>
        <row r="1186">
          <cell r="A1186">
            <v>45819</v>
          </cell>
          <cell r="L1186" t="str">
            <v>D/2025220</v>
          </cell>
        </row>
        <row r="1187">
          <cell r="A1187">
            <v>45825</v>
          </cell>
        </row>
        <row r="1188">
          <cell r="A1188">
            <v>46021</v>
          </cell>
          <cell r="L1188" t="str">
            <v>D/2025613</v>
          </cell>
        </row>
        <row r="1189">
          <cell r="A1189">
            <v>45854</v>
          </cell>
          <cell r="L1189" t="str">
            <v>R/2025384</v>
          </cell>
        </row>
        <row r="1190">
          <cell r="A1190">
            <v>45985</v>
          </cell>
          <cell r="L1190" t="str">
            <v>R/20250039</v>
          </cell>
        </row>
        <row r="1191">
          <cell r="A1191">
            <v>45777</v>
          </cell>
          <cell r="L1191" t="str">
            <v>D/2025105</v>
          </cell>
        </row>
        <row r="1192">
          <cell r="A1192">
            <v>45876</v>
          </cell>
          <cell r="L1192" t="str">
            <v>D/2025342</v>
          </cell>
        </row>
        <row r="1193">
          <cell r="A1193">
            <v>45763</v>
          </cell>
          <cell r="L1193" t="str">
            <v>R/2025163</v>
          </cell>
        </row>
        <row r="1194">
          <cell r="A1194">
            <v>45804</v>
          </cell>
        </row>
        <row r="1195">
          <cell r="A1195">
            <v>46020</v>
          </cell>
          <cell r="L1195" t="str">
            <v>R/2025605</v>
          </cell>
        </row>
        <row r="1196">
          <cell r="A1196">
            <v>45804</v>
          </cell>
        </row>
        <row r="1197">
          <cell r="A1197">
            <v>45912</v>
          </cell>
          <cell r="L1197" t="str">
            <v>VN/2025146</v>
          </cell>
        </row>
        <row r="1198">
          <cell r="A1198">
            <v>45743</v>
          </cell>
        </row>
        <row r="1199">
          <cell r="A1199">
            <v>45931</v>
          </cell>
          <cell r="L1199" t="str">
            <v>ID/2025/51</v>
          </cell>
        </row>
        <row r="1200">
          <cell r="A1200">
            <v>46021</v>
          </cell>
          <cell r="L1200" t="str">
            <v>ID/2025/82</v>
          </cell>
        </row>
        <row r="1201">
          <cell r="A1201">
            <v>46021</v>
          </cell>
          <cell r="L1201" t="str">
            <v>ID/2025/83</v>
          </cell>
        </row>
        <row r="1202">
          <cell r="A1202">
            <v>45979</v>
          </cell>
          <cell r="L1202" t="str">
            <v>D/2025555</v>
          </cell>
        </row>
        <row r="1203">
          <cell r="A1203">
            <v>45803</v>
          </cell>
          <cell r="L1203" t="str">
            <v>D/2025168</v>
          </cell>
        </row>
        <row r="1204">
          <cell r="A1204">
            <v>45883</v>
          </cell>
          <cell r="L1204" t="str">
            <v>R/2025474</v>
          </cell>
        </row>
        <row r="1205">
          <cell r="A1205">
            <v>45680</v>
          </cell>
          <cell r="L1205" t="str">
            <v>VR/925003</v>
          </cell>
        </row>
        <row r="1206">
          <cell r="A1206">
            <v>45876</v>
          </cell>
          <cell r="L1206" t="str">
            <v>R/2025422</v>
          </cell>
        </row>
        <row r="1207">
          <cell r="A1207">
            <v>45890</v>
          </cell>
          <cell r="L1207" t="str">
            <v>D/2025384</v>
          </cell>
        </row>
        <row r="1208">
          <cell r="A1208">
            <v>45677</v>
          </cell>
        </row>
        <row r="1209">
          <cell r="A1209">
            <v>45980</v>
          </cell>
          <cell r="L1209" t="str">
            <v>D/2025558</v>
          </cell>
        </row>
        <row r="1210">
          <cell r="A1210">
            <v>45953</v>
          </cell>
          <cell r="L1210" t="str">
            <v>D/2025513</v>
          </cell>
        </row>
        <row r="1211">
          <cell r="A1211">
            <v>45882</v>
          </cell>
          <cell r="L1211" t="str">
            <v>VN/2025112</v>
          </cell>
        </row>
        <row r="1212">
          <cell r="A1212">
            <v>45876</v>
          </cell>
          <cell r="L1212" t="str">
            <v>D/2025334</v>
          </cell>
        </row>
        <row r="1213">
          <cell r="A1213">
            <v>45958</v>
          </cell>
          <cell r="L1213" t="str">
            <v>D/2025524</v>
          </cell>
        </row>
        <row r="1214">
          <cell r="A1214">
            <v>45841</v>
          </cell>
          <cell r="L1214" t="str">
            <v>D/2025251</v>
          </cell>
        </row>
        <row r="1215">
          <cell r="A1215">
            <v>45784</v>
          </cell>
          <cell r="L1215" t="str">
            <v>R/2025226</v>
          </cell>
        </row>
        <row r="1216">
          <cell r="A1216">
            <v>45917</v>
          </cell>
          <cell r="L1216" t="str">
            <v>A/92025143</v>
          </cell>
        </row>
        <row r="1217">
          <cell r="A1217">
            <v>45856</v>
          </cell>
          <cell r="L1217" t="str">
            <v>A/92025002</v>
          </cell>
        </row>
        <row r="1218">
          <cell r="A1218">
            <v>45970</v>
          </cell>
          <cell r="L1218" t="str">
            <v>A/92025204</v>
          </cell>
        </row>
        <row r="1219">
          <cell r="A1219">
            <v>45825</v>
          </cell>
          <cell r="L1219" t="str">
            <v>D/2025217</v>
          </cell>
        </row>
        <row r="1220">
          <cell r="A1220">
            <v>45923</v>
          </cell>
          <cell r="L1220" t="str">
            <v>D/2025447</v>
          </cell>
        </row>
        <row r="1221">
          <cell r="A1221">
            <v>45827</v>
          </cell>
          <cell r="L1221" t="str">
            <v>D/2025245</v>
          </cell>
        </row>
        <row r="1222">
          <cell r="A1222">
            <v>45882</v>
          </cell>
          <cell r="L1222" t="str">
            <v>R/2025465</v>
          </cell>
        </row>
        <row r="1223">
          <cell r="A1223">
            <v>46007</v>
          </cell>
          <cell r="L1223" t="str">
            <v>D/2025630</v>
          </cell>
        </row>
        <row r="1224">
          <cell r="A1224">
            <v>45961</v>
          </cell>
          <cell r="L1224" t="str">
            <v>D/2025533</v>
          </cell>
        </row>
        <row r="1225">
          <cell r="A1225">
            <v>45806</v>
          </cell>
          <cell r="L1225" t="str">
            <v>D/2025178</v>
          </cell>
        </row>
        <row r="1226">
          <cell r="A1226">
            <v>45890</v>
          </cell>
          <cell r="L1226" t="str">
            <v>D/2025363</v>
          </cell>
        </row>
        <row r="1227">
          <cell r="A1227">
            <v>45853</v>
          </cell>
          <cell r="L1227" t="str">
            <v>RA/2025/26</v>
          </cell>
        </row>
        <row r="1228">
          <cell r="A1228">
            <v>45722</v>
          </cell>
          <cell r="L1228" t="str">
            <v>A/92025010</v>
          </cell>
        </row>
        <row r="1229">
          <cell r="A1229">
            <v>45738</v>
          </cell>
          <cell r="L1229" t="str">
            <v>A/92025010</v>
          </cell>
        </row>
        <row r="1230">
          <cell r="A1230">
            <v>45692</v>
          </cell>
          <cell r="L1230" t="str">
            <v>VR/925008-3</v>
          </cell>
        </row>
        <row r="1231">
          <cell r="A1231">
            <v>45786</v>
          </cell>
          <cell r="L1231" t="str">
            <v>A/92025001</v>
          </cell>
        </row>
        <row r="1232">
          <cell r="A1232">
            <v>45953</v>
          </cell>
          <cell r="L1232" t="str">
            <v>D/2025509</v>
          </cell>
        </row>
        <row r="1233">
          <cell r="A1233">
            <v>45873</v>
          </cell>
          <cell r="L1233" t="str">
            <v>A/92025126</v>
          </cell>
        </row>
        <row r="1234">
          <cell r="A1234">
            <v>45873</v>
          </cell>
          <cell r="L1234" t="str">
            <v>A/92025126</v>
          </cell>
        </row>
        <row r="1235">
          <cell r="A1235">
            <v>45985</v>
          </cell>
          <cell r="L1235" t="str">
            <v>R/20250035</v>
          </cell>
        </row>
        <row r="1236">
          <cell r="A1236">
            <v>45886</v>
          </cell>
          <cell r="L1236" t="str">
            <v>VR/925131</v>
          </cell>
        </row>
        <row r="1237">
          <cell r="A1237">
            <v>45771</v>
          </cell>
          <cell r="L1237" t="str">
            <v>D/2025113</v>
          </cell>
        </row>
        <row r="1238">
          <cell r="A1238">
            <v>45814</v>
          </cell>
          <cell r="L1238" t="str">
            <v>VR/925080-2</v>
          </cell>
        </row>
        <row r="1239">
          <cell r="A1239">
            <v>45832</v>
          </cell>
          <cell r="L1239" t="str">
            <v>R/2025347</v>
          </cell>
        </row>
        <row r="1240">
          <cell r="A1240">
            <v>45810</v>
          </cell>
          <cell r="L1240" t="str">
            <v>R/2025292</v>
          </cell>
        </row>
        <row r="1241">
          <cell r="A1241">
            <v>45699</v>
          </cell>
          <cell r="L1241" t="str">
            <v>R/2025047</v>
          </cell>
        </row>
        <row r="1242">
          <cell r="A1242">
            <v>45882</v>
          </cell>
          <cell r="L1242" t="str">
            <v>R/2025468</v>
          </cell>
        </row>
        <row r="1243">
          <cell r="A1243">
            <v>45777</v>
          </cell>
          <cell r="L1243" t="str">
            <v>R/2025059</v>
          </cell>
        </row>
        <row r="1244">
          <cell r="A1244">
            <v>45854</v>
          </cell>
          <cell r="L1244" t="str">
            <v>R/2025385</v>
          </cell>
        </row>
        <row r="1245">
          <cell r="A1245">
            <v>45854</v>
          </cell>
          <cell r="L1245" t="str">
            <v>R/2025381</v>
          </cell>
        </row>
        <row r="1246">
          <cell r="A1246">
            <v>46010</v>
          </cell>
          <cell r="L1246" t="str">
            <v>R/2025698</v>
          </cell>
        </row>
        <row r="1247">
          <cell r="A1247">
            <v>45826</v>
          </cell>
          <cell r="L1247" t="str">
            <v>VN/2025080</v>
          </cell>
        </row>
        <row r="1248">
          <cell r="A1248">
            <v>45862</v>
          </cell>
          <cell r="L1248" t="str">
            <v>A/92025126</v>
          </cell>
        </row>
        <row r="1249">
          <cell r="A1249">
            <v>45803</v>
          </cell>
          <cell r="L1249" t="str">
            <v>D/2025160</v>
          </cell>
        </row>
        <row r="1250">
          <cell r="A1250">
            <v>45961</v>
          </cell>
          <cell r="L1250" t="str">
            <v>D/2025512</v>
          </cell>
        </row>
        <row r="1251">
          <cell r="A1251">
            <v>45953</v>
          </cell>
          <cell r="L1251" t="str">
            <v>D/2025503</v>
          </cell>
        </row>
        <row r="1252">
          <cell r="A1252">
            <v>45933</v>
          </cell>
          <cell r="L1252" t="str">
            <v>D/2025464</v>
          </cell>
        </row>
        <row r="1253">
          <cell r="A1253">
            <v>45933</v>
          </cell>
          <cell r="L1253" t="str">
            <v>D/2025462</v>
          </cell>
        </row>
        <row r="1254">
          <cell r="A1254">
            <v>45841</v>
          </cell>
          <cell r="L1254" t="str">
            <v>D/2025274</v>
          </cell>
        </row>
        <row r="1255">
          <cell r="A1255">
            <v>45862</v>
          </cell>
          <cell r="L1255" t="str">
            <v>D/2025296</v>
          </cell>
        </row>
        <row r="1256">
          <cell r="A1256">
            <v>45862</v>
          </cell>
          <cell r="L1256" t="str">
            <v>D/2025298</v>
          </cell>
        </row>
        <row r="1257">
          <cell r="A1257">
            <v>45706</v>
          </cell>
          <cell r="L1257" t="str">
            <v>A/92025008</v>
          </cell>
        </row>
        <row r="1258">
          <cell r="A1258">
            <v>45849</v>
          </cell>
          <cell r="L1258" t="str">
            <v>D/2025007</v>
          </cell>
        </row>
        <row r="1259">
          <cell r="A1259">
            <v>45840</v>
          </cell>
          <cell r="L1259" t="str">
            <v>D/2025258</v>
          </cell>
        </row>
        <row r="1260">
          <cell r="A1260">
            <v>45996</v>
          </cell>
          <cell r="L1260" t="str">
            <v>VN/2025206</v>
          </cell>
        </row>
        <row r="1261">
          <cell r="A1261">
            <v>45859</v>
          </cell>
          <cell r="L1261" t="str">
            <v>RA/2025/21</v>
          </cell>
        </row>
        <row r="1262">
          <cell r="A1262">
            <v>45777</v>
          </cell>
          <cell r="L1262" t="str">
            <v>A/92025025</v>
          </cell>
        </row>
        <row r="1263">
          <cell r="A1263">
            <v>45790</v>
          </cell>
          <cell r="L1263" t="str">
            <v>R/2025187</v>
          </cell>
        </row>
        <row r="1264">
          <cell r="A1264">
            <v>45721</v>
          </cell>
          <cell r="L1264" t="str">
            <v>R/2025077</v>
          </cell>
        </row>
        <row r="1265">
          <cell r="A1265">
            <v>45814</v>
          </cell>
          <cell r="L1265" t="str">
            <v>R/2025313</v>
          </cell>
        </row>
        <row r="1266">
          <cell r="A1266">
            <v>45777</v>
          </cell>
          <cell r="L1266" t="str">
            <v>A/92025036</v>
          </cell>
        </row>
        <row r="1267">
          <cell r="A1267">
            <v>45665</v>
          </cell>
        </row>
        <row r="1268">
          <cell r="A1268">
            <v>46013</v>
          </cell>
        </row>
        <row r="1269">
          <cell r="A1269">
            <v>45827</v>
          </cell>
          <cell r="L1269" t="str">
            <v>D/2025246</v>
          </cell>
        </row>
        <row r="1270">
          <cell r="A1270">
            <v>45974</v>
          </cell>
          <cell r="L1270" t="str">
            <v>D/2025550</v>
          </cell>
        </row>
        <row r="1271">
          <cell r="A1271">
            <v>45936</v>
          </cell>
          <cell r="L1271" t="str">
            <v>D/2025469</v>
          </cell>
        </row>
        <row r="1272">
          <cell r="A1272">
            <v>45812</v>
          </cell>
          <cell r="L1272" t="str">
            <v>D/2025207</v>
          </cell>
        </row>
        <row r="1273">
          <cell r="A1273">
            <v>45813</v>
          </cell>
          <cell r="L1273" t="str">
            <v>D/2025214</v>
          </cell>
        </row>
        <row r="1274">
          <cell r="A1274">
            <v>45841</v>
          </cell>
          <cell r="L1274" t="str">
            <v>D/2025269</v>
          </cell>
        </row>
        <row r="1275">
          <cell r="A1275">
            <v>45876</v>
          </cell>
          <cell r="L1275" t="str">
            <v>D/2025356</v>
          </cell>
        </row>
        <row r="1276">
          <cell r="A1276">
            <v>45910</v>
          </cell>
          <cell r="L1276" t="str">
            <v>D/2025410</v>
          </cell>
        </row>
        <row r="1277">
          <cell r="A1277">
            <v>45825</v>
          </cell>
          <cell r="L1277" t="str">
            <v>R/2025363</v>
          </cell>
        </row>
        <row r="1278">
          <cell r="A1278">
            <v>45814</v>
          </cell>
          <cell r="L1278" t="str">
            <v>R/2025310</v>
          </cell>
        </row>
        <row r="1279">
          <cell r="A1279">
            <v>45706</v>
          </cell>
          <cell r="L1279" t="str">
            <v>VR/925012</v>
          </cell>
        </row>
        <row r="1280">
          <cell r="A1280">
            <v>45687</v>
          </cell>
          <cell r="L1280" t="str">
            <v>ID/2025/02</v>
          </cell>
        </row>
        <row r="1281">
          <cell r="A1281">
            <v>45699</v>
          </cell>
          <cell r="L1281" t="str">
            <v>ID/2025/05</v>
          </cell>
        </row>
        <row r="1282">
          <cell r="A1282">
            <v>45721</v>
          </cell>
          <cell r="L1282" t="str">
            <v>ID/2025/09</v>
          </cell>
        </row>
        <row r="1283">
          <cell r="A1283">
            <v>45750</v>
          </cell>
          <cell r="L1283" t="str">
            <v>ID/2025/13</v>
          </cell>
        </row>
        <row r="1284">
          <cell r="A1284">
            <v>45784</v>
          </cell>
          <cell r="L1284" t="str">
            <v>ID/2025/17</v>
          </cell>
        </row>
        <row r="1285">
          <cell r="A1285">
            <v>45813</v>
          </cell>
          <cell r="L1285" t="str">
            <v>ID/2025/22</v>
          </cell>
        </row>
        <row r="1286">
          <cell r="A1286">
            <v>45853</v>
          </cell>
          <cell r="L1286" t="str">
            <v>ID/2025/29</v>
          </cell>
        </row>
        <row r="1287">
          <cell r="A1287">
            <v>45854</v>
          </cell>
          <cell r="L1287" t="str">
            <v>R/2025396</v>
          </cell>
        </row>
        <row r="1288">
          <cell r="A1288">
            <v>45880</v>
          </cell>
          <cell r="L1288" t="str">
            <v>ID/2025/33</v>
          </cell>
        </row>
        <row r="1289">
          <cell r="A1289">
            <v>45904</v>
          </cell>
          <cell r="L1289" t="str">
            <v>ID/2025/42</v>
          </cell>
        </row>
        <row r="1290">
          <cell r="A1290">
            <v>45940</v>
          </cell>
          <cell r="L1290" t="str">
            <v>ID/2025/55</v>
          </cell>
        </row>
        <row r="1291">
          <cell r="A1291">
            <v>45968</v>
          </cell>
          <cell r="L1291" t="str">
            <v>ID/2025/62</v>
          </cell>
        </row>
        <row r="1292">
          <cell r="A1292">
            <v>45973</v>
          </cell>
          <cell r="L1292" t="str">
            <v>ID/2025/66</v>
          </cell>
        </row>
        <row r="1293">
          <cell r="A1293">
            <v>45973</v>
          </cell>
          <cell r="L1293" t="str">
            <v>ID/2025/54</v>
          </cell>
        </row>
        <row r="1294">
          <cell r="A1294">
            <v>45988</v>
          </cell>
          <cell r="L1294" t="str">
            <v>ID/2025/72</v>
          </cell>
        </row>
        <row r="1295">
          <cell r="A1295">
            <v>45996</v>
          </cell>
          <cell r="L1295" t="str">
            <v>ID/2025/75</v>
          </cell>
        </row>
        <row r="1296">
          <cell r="A1296">
            <v>45996</v>
          </cell>
          <cell r="L1296" t="str">
            <v>ID/2025/77</v>
          </cell>
        </row>
        <row r="1297">
          <cell r="A1297">
            <v>46006</v>
          </cell>
          <cell r="L1297" t="str">
            <v>ID/2025/79</v>
          </cell>
        </row>
        <row r="1298">
          <cell r="A1298">
            <v>46006</v>
          </cell>
          <cell r="L1298" t="str">
            <v>ID/2025/78</v>
          </cell>
        </row>
        <row r="1299">
          <cell r="A1299">
            <v>45792</v>
          </cell>
          <cell r="L1299">
            <v>220250047</v>
          </cell>
        </row>
        <row r="1300">
          <cell r="A1300">
            <v>45923</v>
          </cell>
          <cell r="L1300" t="str">
            <v>RA/2025/31</v>
          </cell>
        </row>
        <row r="1301">
          <cell r="A1301">
            <v>45923</v>
          </cell>
          <cell r="L1301" t="str">
            <v>D/2025448</v>
          </cell>
        </row>
        <row r="1302">
          <cell r="A1302">
            <v>46021</v>
          </cell>
          <cell r="L1302" t="str">
            <v>D/2025607</v>
          </cell>
        </row>
        <row r="1303">
          <cell r="A1303">
            <v>45953</v>
          </cell>
          <cell r="L1303" t="str">
            <v>A/92025160</v>
          </cell>
        </row>
        <row r="1304">
          <cell r="A1304">
            <v>45783</v>
          </cell>
          <cell r="L1304" t="str">
            <v>A/92025040</v>
          </cell>
        </row>
        <row r="1305">
          <cell r="A1305">
            <v>45783</v>
          </cell>
          <cell r="L1305" t="str">
            <v>A/92025041</v>
          </cell>
        </row>
        <row r="1306">
          <cell r="A1306">
            <v>45797</v>
          </cell>
          <cell r="L1306" t="str">
            <v>A/92025054</v>
          </cell>
        </row>
        <row r="1307">
          <cell r="A1307">
            <v>45797</v>
          </cell>
          <cell r="L1307" t="str">
            <v>A/92025054</v>
          </cell>
        </row>
        <row r="1308">
          <cell r="A1308">
            <v>45812</v>
          </cell>
          <cell r="L1308" t="str">
            <v>D/2025204</v>
          </cell>
        </row>
        <row r="1309">
          <cell r="A1309">
            <v>45818</v>
          </cell>
          <cell r="L1309" t="str">
            <v>D/2025224</v>
          </cell>
        </row>
        <row r="1310">
          <cell r="A1310">
            <v>45827</v>
          </cell>
          <cell r="L1310" t="str">
            <v>A/92025064</v>
          </cell>
        </row>
        <row r="1311">
          <cell r="A1311">
            <v>45840</v>
          </cell>
          <cell r="L1311" t="str">
            <v>D/2025259</v>
          </cell>
        </row>
        <row r="1312">
          <cell r="A1312">
            <v>45721</v>
          </cell>
          <cell r="L1312" t="str">
            <v>R/2025076</v>
          </cell>
        </row>
        <row r="1313">
          <cell r="A1313">
            <v>45810</v>
          </cell>
          <cell r="L1313" t="str">
            <v>R/20250009</v>
          </cell>
        </row>
        <row r="1314">
          <cell r="A1314">
            <v>45854</v>
          </cell>
          <cell r="L1314" t="str">
            <v>R/2025378</v>
          </cell>
        </row>
        <row r="1315">
          <cell r="A1315">
            <v>45687</v>
          </cell>
          <cell r="L1315" t="str">
            <v>ID/2025/01</v>
          </cell>
        </row>
        <row r="1316">
          <cell r="A1316">
            <v>45700</v>
          </cell>
          <cell r="L1316" t="str">
            <v>DZ2025002</v>
          </cell>
        </row>
        <row r="1317">
          <cell r="A1317">
            <v>45852</v>
          </cell>
        </row>
        <row r="1318">
          <cell r="A1318">
            <v>45910</v>
          </cell>
          <cell r="L1318" t="str">
            <v>D/2025403</v>
          </cell>
        </row>
        <row r="1319">
          <cell r="A1319">
            <v>45940</v>
          </cell>
          <cell r="L1319" t="str">
            <v>R/2025558</v>
          </cell>
        </row>
        <row r="1320">
          <cell r="A1320">
            <v>45726</v>
          </cell>
        </row>
        <row r="1321">
          <cell r="A1321">
            <v>45680</v>
          </cell>
          <cell r="L1321" t="str">
            <v>D/2025007</v>
          </cell>
        </row>
        <row r="1322">
          <cell r="A1322">
            <v>45814</v>
          </cell>
          <cell r="L1322" t="str">
            <v>R/2025289</v>
          </cell>
        </row>
        <row r="1323">
          <cell r="A1323">
            <v>45818</v>
          </cell>
          <cell r="L1323" t="str">
            <v>R/2025322</v>
          </cell>
        </row>
        <row r="1324">
          <cell r="A1324">
            <v>45875</v>
          </cell>
          <cell r="L1324" t="str">
            <v>R/2025434</v>
          </cell>
        </row>
        <row r="1325">
          <cell r="A1325">
            <v>45876</v>
          </cell>
          <cell r="L1325" t="str">
            <v>D/2025348</v>
          </cell>
        </row>
        <row r="1326">
          <cell r="A1326">
            <v>45765</v>
          </cell>
          <cell r="L1326" t="str">
            <v>PKDV/2025032-2</v>
          </cell>
        </row>
        <row r="1327">
          <cell r="A1327">
            <v>45740</v>
          </cell>
          <cell r="L1327" t="str">
            <v>VR/925025</v>
          </cell>
        </row>
        <row r="1328">
          <cell r="A1328">
            <v>45844</v>
          </cell>
          <cell r="L1328" t="str">
            <v>A/92025193</v>
          </cell>
        </row>
        <row r="1329">
          <cell r="A1329">
            <v>45847</v>
          </cell>
          <cell r="L1329" t="str">
            <v>A/92025193</v>
          </cell>
        </row>
        <row r="1330">
          <cell r="A1330">
            <v>45974</v>
          </cell>
          <cell r="L1330" t="str">
            <v>A/92025185</v>
          </cell>
        </row>
        <row r="1331">
          <cell r="A1331">
            <v>46014</v>
          </cell>
          <cell r="L1331" t="str">
            <v>D/2025637</v>
          </cell>
        </row>
        <row r="1332">
          <cell r="A1332">
            <v>46014</v>
          </cell>
          <cell r="L1332" t="str">
            <v>D/2025639</v>
          </cell>
        </row>
        <row r="1333">
          <cell r="A1333">
            <v>45791</v>
          </cell>
          <cell r="L1333" t="str">
            <v>VR/925066-2</v>
          </cell>
        </row>
        <row r="1334">
          <cell r="A1334">
            <v>45790</v>
          </cell>
          <cell r="L1334" t="str">
            <v>A/92025049</v>
          </cell>
        </row>
        <row r="1335">
          <cell r="A1335">
            <v>45841</v>
          </cell>
          <cell r="L1335" t="str">
            <v>A/92025193</v>
          </cell>
        </row>
        <row r="1336">
          <cell r="A1336">
            <v>45842</v>
          </cell>
          <cell r="L1336" t="str">
            <v>A/92025193</v>
          </cell>
        </row>
        <row r="1337">
          <cell r="A1337">
            <v>45844</v>
          </cell>
          <cell r="L1337" t="str">
            <v>A/92025193</v>
          </cell>
        </row>
        <row r="1338">
          <cell r="A1338">
            <v>45845</v>
          </cell>
          <cell r="L1338" t="str">
            <v>A/92025193</v>
          </cell>
        </row>
        <row r="1339">
          <cell r="A1339">
            <v>45846</v>
          </cell>
          <cell r="L1339" t="str">
            <v>A/92025193</v>
          </cell>
        </row>
        <row r="1340">
          <cell r="A1340">
            <v>45848</v>
          </cell>
          <cell r="L1340" t="str">
            <v>A/92025193</v>
          </cell>
        </row>
        <row r="1341">
          <cell r="A1341">
            <v>45850</v>
          </cell>
          <cell r="L1341" t="str">
            <v>A/92025193</v>
          </cell>
        </row>
        <row r="1342">
          <cell r="A1342">
            <v>45783</v>
          </cell>
        </row>
        <row r="1343">
          <cell r="A1343">
            <v>45818</v>
          </cell>
        </row>
        <row r="1344">
          <cell r="A1344">
            <v>45853</v>
          </cell>
        </row>
        <row r="1345">
          <cell r="A1345">
            <v>45880</v>
          </cell>
        </row>
        <row r="1346">
          <cell r="A1346">
            <v>45908</v>
          </cell>
        </row>
        <row r="1347">
          <cell r="A1347">
            <v>45945</v>
          </cell>
        </row>
        <row r="1348">
          <cell r="A1348">
            <v>45968</v>
          </cell>
        </row>
        <row r="1349">
          <cell r="A1349">
            <v>46001</v>
          </cell>
        </row>
        <row r="1350">
          <cell r="A1350">
            <v>45831</v>
          </cell>
          <cell r="L1350" t="str">
            <v>R/2025376</v>
          </cell>
        </row>
        <row r="1351">
          <cell r="A1351">
            <v>45783</v>
          </cell>
        </row>
        <row r="1352">
          <cell r="A1352">
            <v>45818</v>
          </cell>
        </row>
        <row r="1353">
          <cell r="A1353">
            <v>45988</v>
          </cell>
          <cell r="L1353" t="str">
            <v>R/20250037</v>
          </cell>
        </row>
        <row r="1354">
          <cell r="A1354">
            <v>45853</v>
          </cell>
          <cell r="L1354" t="str">
            <v>RA/2025/24</v>
          </cell>
        </row>
        <row r="1355">
          <cell r="A1355">
            <v>45804</v>
          </cell>
          <cell r="L1355" t="str">
            <v>D/2025144</v>
          </cell>
        </row>
        <row r="1356">
          <cell r="A1356">
            <v>45659</v>
          </cell>
        </row>
        <row r="1357">
          <cell r="A1357">
            <v>45695</v>
          </cell>
        </row>
        <row r="1358">
          <cell r="A1358">
            <v>45722</v>
          </cell>
        </row>
        <row r="1359">
          <cell r="A1359">
            <v>45756</v>
          </cell>
        </row>
        <row r="1360">
          <cell r="A1360">
            <v>45825</v>
          </cell>
          <cell r="L1360" t="str">
            <v>VN/2025065-2</v>
          </cell>
        </row>
        <row r="1361">
          <cell r="A1361">
            <v>45961</v>
          </cell>
          <cell r="L1361" t="str">
            <v>A/92025175</v>
          </cell>
        </row>
        <row r="1362">
          <cell r="A1362">
            <v>45777</v>
          </cell>
          <cell r="L1362" t="str">
            <v>D/2025062</v>
          </cell>
        </row>
        <row r="1363">
          <cell r="A1363">
            <v>45671</v>
          </cell>
          <cell r="L1363" t="str">
            <v>D/2025005</v>
          </cell>
        </row>
        <row r="1364">
          <cell r="A1364">
            <v>45851</v>
          </cell>
          <cell r="L1364" t="str">
            <v>A/92025193</v>
          </cell>
        </row>
        <row r="1365">
          <cell r="A1365">
            <v>45810</v>
          </cell>
          <cell r="L1365" t="str">
            <v>R/2025273</v>
          </cell>
        </row>
        <row r="1366">
          <cell r="A1366">
            <v>45702</v>
          </cell>
          <cell r="L1366" t="str">
            <v>VR/925008-3</v>
          </cell>
        </row>
        <row r="1367">
          <cell r="A1367">
            <v>45904</v>
          </cell>
          <cell r="L1367" t="str">
            <v>R/2025491</v>
          </cell>
        </row>
        <row r="1368">
          <cell r="A1368">
            <v>45747</v>
          </cell>
          <cell r="L1368" t="str">
            <v>A/92025028</v>
          </cell>
        </row>
        <row r="1369">
          <cell r="A1369">
            <v>45813</v>
          </cell>
          <cell r="L1369" t="str">
            <v>DZ2025037</v>
          </cell>
        </row>
        <row r="1370">
          <cell r="A1370">
            <v>45747</v>
          </cell>
          <cell r="L1370" t="str">
            <v>A/92025029</v>
          </cell>
        </row>
        <row r="1371">
          <cell r="A1371">
            <v>45706</v>
          </cell>
          <cell r="L1371" t="str">
            <v>VR/925011</v>
          </cell>
        </row>
        <row r="1372">
          <cell r="A1372">
            <v>45919</v>
          </cell>
          <cell r="L1372" t="str">
            <v>VR/925142</v>
          </cell>
        </row>
        <row r="1373">
          <cell r="A1373">
            <v>45922</v>
          </cell>
        </row>
        <row r="1374">
          <cell r="A1374">
            <v>45688</v>
          </cell>
          <cell r="L1374" t="str">
            <v>R/2025001</v>
          </cell>
        </row>
        <row r="1375">
          <cell r="A1375">
            <v>45922</v>
          </cell>
        </row>
        <row r="1376">
          <cell r="A1376">
            <v>45747</v>
          </cell>
          <cell r="L1376" t="str">
            <v>A/92025030</v>
          </cell>
        </row>
        <row r="1377">
          <cell r="A1377">
            <v>45810</v>
          </cell>
          <cell r="L1377" t="str">
            <v>R/2025275</v>
          </cell>
        </row>
        <row r="1378">
          <cell r="A1378">
            <v>45951</v>
          </cell>
          <cell r="L1378" t="str">
            <v>D/2025499</v>
          </cell>
        </row>
        <row r="1379">
          <cell r="A1379">
            <v>45777</v>
          </cell>
          <cell r="L1379" t="str">
            <v>D/2025095</v>
          </cell>
        </row>
        <row r="1380">
          <cell r="A1380">
            <v>45790</v>
          </cell>
          <cell r="L1380" t="str">
            <v>R/2025222</v>
          </cell>
        </row>
        <row r="1381">
          <cell r="A1381">
            <v>45896</v>
          </cell>
        </row>
        <row r="1382">
          <cell r="A1382">
            <v>45869</v>
          </cell>
          <cell r="L1382" t="str">
            <v>D/2025308</v>
          </cell>
        </row>
        <row r="1383">
          <cell r="A1383">
            <v>45944</v>
          </cell>
          <cell r="L1383" t="str">
            <v>VR/925165-4</v>
          </cell>
        </row>
        <row r="1384">
          <cell r="A1384">
            <v>45811</v>
          </cell>
          <cell r="L1384" t="str">
            <v>R/2025317</v>
          </cell>
        </row>
        <row r="1385">
          <cell r="A1385">
            <v>45996</v>
          </cell>
          <cell r="L1385" t="str">
            <v>D/2025572</v>
          </cell>
        </row>
        <row r="1386">
          <cell r="A1386">
            <v>45996</v>
          </cell>
          <cell r="L1386" t="str">
            <v>D/2025587</v>
          </cell>
        </row>
        <row r="1387">
          <cell r="A1387">
            <v>45982</v>
          </cell>
          <cell r="L1387" t="str">
            <v>D/2025571</v>
          </cell>
        </row>
        <row r="1388">
          <cell r="A1388">
            <v>45981</v>
          </cell>
          <cell r="L1388" t="str">
            <v>A/92025192</v>
          </cell>
        </row>
        <row r="1389">
          <cell r="A1389">
            <v>45953</v>
          </cell>
          <cell r="L1389" t="str">
            <v>D/2025511</v>
          </cell>
        </row>
        <row r="1390">
          <cell r="A1390">
            <v>45932</v>
          </cell>
          <cell r="L1390" t="str">
            <v>D/2025455</v>
          </cell>
        </row>
        <row r="1391">
          <cell r="A1391">
            <v>45811</v>
          </cell>
          <cell r="L1391" t="str">
            <v>D/2025203</v>
          </cell>
        </row>
        <row r="1392">
          <cell r="A1392">
            <v>45841</v>
          </cell>
          <cell r="L1392" t="str">
            <v>A/92025193</v>
          </cell>
        </row>
        <row r="1393">
          <cell r="A1393">
            <v>45851</v>
          </cell>
          <cell r="L1393" t="str">
            <v>A/92025193</v>
          </cell>
        </row>
        <row r="1394">
          <cell r="A1394">
            <v>45856</v>
          </cell>
          <cell r="L1394" t="str">
            <v>D/2025301</v>
          </cell>
        </row>
        <row r="1395">
          <cell r="A1395">
            <v>45875</v>
          </cell>
          <cell r="L1395" t="str">
            <v>D/2025340</v>
          </cell>
        </row>
        <row r="1396">
          <cell r="A1396">
            <v>45910</v>
          </cell>
          <cell r="L1396" t="str">
            <v>D/2025407</v>
          </cell>
        </row>
        <row r="1397">
          <cell r="A1397">
            <v>45910</v>
          </cell>
          <cell r="L1397" t="str">
            <v>D/2025404</v>
          </cell>
        </row>
        <row r="1398">
          <cell r="A1398">
            <v>45687</v>
          </cell>
          <cell r="L1398" t="str">
            <v>R/2025017</v>
          </cell>
        </row>
        <row r="1399">
          <cell r="A1399">
            <v>45798</v>
          </cell>
          <cell r="L1399" t="str">
            <v>R/2025241</v>
          </cell>
        </row>
        <row r="1400">
          <cell r="A1400">
            <v>45880</v>
          </cell>
          <cell r="L1400" t="str">
            <v>R/2025441</v>
          </cell>
        </row>
        <row r="1401">
          <cell r="A1401">
            <v>45951</v>
          </cell>
          <cell r="L1401" t="str">
            <v>A/92025129</v>
          </cell>
        </row>
        <row r="1402">
          <cell r="A1402">
            <v>45840</v>
          </cell>
          <cell r="L1402" t="str">
            <v>A/92025064</v>
          </cell>
        </row>
        <row r="1403">
          <cell r="A1403">
            <v>45862</v>
          </cell>
          <cell r="L1403" t="str">
            <v>A/92025102</v>
          </cell>
        </row>
        <row r="1404">
          <cell r="A1404">
            <v>45981</v>
          </cell>
          <cell r="L1404" t="str">
            <v>D/2025059</v>
          </cell>
        </row>
        <row r="1405">
          <cell r="A1405">
            <v>45987</v>
          </cell>
          <cell r="L1405" t="str">
            <v>VN/2025196</v>
          </cell>
        </row>
        <row r="1406">
          <cell r="A1406">
            <v>45912</v>
          </cell>
          <cell r="L1406" t="str">
            <v>VN/2025139-2</v>
          </cell>
        </row>
        <row r="1407">
          <cell r="A1407">
            <v>46021</v>
          </cell>
          <cell r="L1407" t="str">
            <v>A/92025207</v>
          </cell>
        </row>
        <row r="1408">
          <cell r="A1408">
            <v>45777</v>
          </cell>
          <cell r="L1408" t="str">
            <v>A/92025038</v>
          </cell>
        </row>
        <row r="1409">
          <cell r="A1409">
            <v>45846</v>
          </cell>
          <cell r="L1409" t="str">
            <v>A/92025100</v>
          </cell>
        </row>
        <row r="1410">
          <cell r="A1410">
            <v>45992</v>
          </cell>
          <cell r="L1410" t="str">
            <v>R/20250038</v>
          </cell>
        </row>
        <row r="1411">
          <cell r="A1411">
            <v>45869</v>
          </cell>
          <cell r="L1411" t="str">
            <v>D/2025314</v>
          </cell>
        </row>
        <row r="1412">
          <cell r="A1412">
            <v>45813</v>
          </cell>
          <cell r="L1412" t="str">
            <v>VN/2025070</v>
          </cell>
        </row>
        <row r="1413">
          <cell r="A1413">
            <v>45882</v>
          </cell>
          <cell r="L1413" t="str">
            <v>R/2025466</v>
          </cell>
        </row>
        <row r="1414">
          <cell r="A1414">
            <v>45883</v>
          </cell>
          <cell r="L1414" t="str">
            <v>VR/925129</v>
          </cell>
        </row>
        <row r="1415">
          <cell r="A1415">
            <v>45869</v>
          </cell>
          <cell r="L1415" t="str">
            <v>A/92025115</v>
          </cell>
        </row>
        <row r="1416">
          <cell r="A1416">
            <v>45664</v>
          </cell>
        </row>
        <row r="1417">
          <cell r="A1417">
            <v>45912</v>
          </cell>
          <cell r="L1417" t="str">
            <v>A/92025139</v>
          </cell>
        </row>
        <row r="1418">
          <cell r="A1418">
            <v>45789</v>
          </cell>
          <cell r="L1418" t="str">
            <v>D/2025140</v>
          </cell>
        </row>
        <row r="1419">
          <cell r="A1419">
            <v>45763</v>
          </cell>
          <cell r="L1419" t="str">
            <v>R/2025171</v>
          </cell>
        </row>
        <row r="1420">
          <cell r="A1420">
            <v>46001</v>
          </cell>
          <cell r="L1420" t="str">
            <v>D/2025060</v>
          </cell>
        </row>
        <row r="1421">
          <cell r="A1421">
            <v>45796</v>
          </cell>
          <cell r="L1421" t="str">
            <v>R/2025234</v>
          </cell>
        </row>
        <row r="1422">
          <cell r="A1422">
            <v>45783</v>
          </cell>
          <cell r="L1422" t="str">
            <v>A/92025012</v>
          </cell>
        </row>
        <row r="1423">
          <cell r="A1423">
            <v>45763</v>
          </cell>
          <cell r="L1423" t="str">
            <v>A/92025022</v>
          </cell>
        </row>
        <row r="1424">
          <cell r="A1424">
            <v>45790</v>
          </cell>
          <cell r="L1424" t="str">
            <v>R/2025204</v>
          </cell>
        </row>
        <row r="1425">
          <cell r="A1425">
            <v>45777</v>
          </cell>
          <cell r="L1425" t="str">
            <v>D/2025115</v>
          </cell>
        </row>
        <row r="1426">
          <cell r="A1426">
            <v>45966</v>
          </cell>
          <cell r="L1426" t="str">
            <v>R/2025621</v>
          </cell>
        </row>
        <row r="1427">
          <cell r="A1427">
            <v>45996</v>
          </cell>
          <cell r="L1427" t="str">
            <v>D/2025569</v>
          </cell>
        </row>
        <row r="1428">
          <cell r="A1428">
            <v>45951</v>
          </cell>
          <cell r="L1428" t="str">
            <v>VN/2025119-5</v>
          </cell>
        </row>
        <row r="1429">
          <cell r="A1429">
            <v>45664</v>
          </cell>
        </row>
        <row r="1430">
          <cell r="A1430">
            <v>45974</v>
          </cell>
          <cell r="L1430" t="str">
            <v>A/92025187</v>
          </cell>
        </row>
        <row r="1431">
          <cell r="A1431">
            <v>45841</v>
          </cell>
          <cell r="L1431" t="str">
            <v>D/2025256</v>
          </cell>
        </row>
        <row r="1432">
          <cell r="A1432">
            <v>45986</v>
          </cell>
          <cell r="L1432" t="str">
            <v>R/20250029</v>
          </cell>
        </row>
        <row r="1433">
          <cell r="A1433">
            <v>45762</v>
          </cell>
        </row>
        <row r="1434">
          <cell r="A1434">
            <v>45812</v>
          </cell>
          <cell r="L1434" t="str">
            <v>A/92025085</v>
          </cell>
        </row>
        <row r="1435">
          <cell r="A1435">
            <v>45730</v>
          </cell>
          <cell r="L1435" t="str">
            <v>R/2025112</v>
          </cell>
        </row>
        <row r="1436">
          <cell r="A1436">
            <v>45860</v>
          </cell>
          <cell r="L1436" t="str">
            <v>R/2025326</v>
          </cell>
        </row>
        <row r="1437">
          <cell r="A1437">
            <v>45845</v>
          </cell>
          <cell r="L1437" t="str">
            <v>D/2025005</v>
          </cell>
        </row>
        <row r="1438">
          <cell r="A1438">
            <v>45866</v>
          </cell>
          <cell r="L1438" t="str">
            <v>D/2025009</v>
          </cell>
        </row>
        <row r="1439">
          <cell r="A1439">
            <v>45952</v>
          </cell>
          <cell r="L1439" t="str">
            <v>D/2025010</v>
          </cell>
        </row>
        <row r="1440">
          <cell r="A1440">
            <v>45701</v>
          </cell>
          <cell r="L1440" t="str">
            <v>R/2025060</v>
          </cell>
        </row>
        <row r="1441">
          <cell r="A1441">
            <v>45771</v>
          </cell>
          <cell r="L1441" t="str">
            <v>R/2025192</v>
          </cell>
        </row>
        <row r="1442">
          <cell r="A1442">
            <v>45987</v>
          </cell>
          <cell r="L1442" t="str">
            <v>A/92025194</v>
          </cell>
        </row>
        <row r="1443">
          <cell r="A1443">
            <v>45841</v>
          </cell>
          <cell r="L1443" t="str">
            <v>A/92025094</v>
          </cell>
        </row>
        <row r="1444">
          <cell r="A1444">
            <v>45798</v>
          </cell>
          <cell r="L1444" t="str">
            <v>R/2025240</v>
          </cell>
        </row>
        <row r="1445">
          <cell r="A1445">
            <v>45819</v>
          </cell>
          <cell r="L1445" t="str">
            <v>R/2025117</v>
          </cell>
        </row>
        <row r="1446">
          <cell r="A1446">
            <v>45701</v>
          </cell>
          <cell r="L1446" t="str">
            <v>R/2025061</v>
          </cell>
        </row>
        <row r="1447">
          <cell r="A1447">
            <v>45966</v>
          </cell>
          <cell r="L1447" t="str">
            <v>R/2025611</v>
          </cell>
        </row>
        <row r="1448">
          <cell r="A1448">
            <v>45758</v>
          </cell>
          <cell r="L1448" t="str">
            <v>A/92025035</v>
          </cell>
        </row>
        <row r="1449">
          <cell r="A1449">
            <v>45687</v>
          </cell>
          <cell r="L1449" t="str">
            <v>RA/2025/04</v>
          </cell>
        </row>
        <row r="1450">
          <cell r="A1450">
            <v>45721</v>
          </cell>
          <cell r="L1450" t="str">
            <v>R/2025102</v>
          </cell>
        </row>
        <row r="1451">
          <cell r="A1451">
            <v>45862</v>
          </cell>
          <cell r="L1451" t="str">
            <v>R/2025414</v>
          </cell>
        </row>
        <row r="1452">
          <cell r="A1452">
            <v>45951</v>
          </cell>
          <cell r="L1452" t="str">
            <v>A/92025158</v>
          </cell>
        </row>
        <row r="1453">
          <cell r="A1453">
            <v>45806</v>
          </cell>
          <cell r="L1453" t="str">
            <v>D/2025146</v>
          </cell>
        </row>
        <row r="1454">
          <cell r="A1454">
            <v>45792</v>
          </cell>
          <cell r="L1454" t="str">
            <v>R/2025230</v>
          </cell>
        </row>
        <row r="1455">
          <cell r="A1455">
            <v>45968</v>
          </cell>
          <cell r="L1455" t="str">
            <v>VR/925177</v>
          </cell>
        </row>
        <row r="1456">
          <cell r="A1456">
            <v>45918</v>
          </cell>
          <cell r="L1456" t="str">
            <v>D/2025440</v>
          </cell>
        </row>
        <row r="1457">
          <cell r="A1457">
            <v>45818</v>
          </cell>
          <cell r="L1457" t="str">
            <v>A/92025096</v>
          </cell>
        </row>
        <row r="1458">
          <cell r="A1458">
            <v>46006</v>
          </cell>
          <cell r="L1458" t="str">
            <v>VN/2025218</v>
          </cell>
        </row>
        <row r="1459">
          <cell r="A1459">
            <v>45854</v>
          </cell>
          <cell r="L1459" t="str">
            <v>R/2025372</v>
          </cell>
        </row>
        <row r="1460">
          <cell r="A1460">
            <v>45854</v>
          </cell>
          <cell r="L1460" t="str">
            <v>R/2025387</v>
          </cell>
        </row>
        <row r="1461">
          <cell r="A1461">
            <v>45945</v>
          </cell>
          <cell r="L1461" t="str">
            <v>R/2025595</v>
          </cell>
        </row>
        <row r="1462">
          <cell r="A1462">
            <v>45992</v>
          </cell>
          <cell r="L1462" t="str">
            <v>R/2025692</v>
          </cell>
        </row>
        <row r="1463">
          <cell r="A1463">
            <v>45961</v>
          </cell>
          <cell r="L1463" t="str">
            <v>A/92025174</v>
          </cell>
        </row>
        <row r="1464">
          <cell r="A1464">
            <v>45854</v>
          </cell>
          <cell r="L1464" t="str">
            <v>A/92025141</v>
          </cell>
        </row>
        <row r="1465">
          <cell r="A1465">
            <v>45813</v>
          </cell>
          <cell r="L1465" t="str">
            <v>VN/2025071</v>
          </cell>
        </row>
        <row r="1466">
          <cell r="A1466">
            <v>45939</v>
          </cell>
          <cell r="L1466" t="str">
            <v>D/2025478</v>
          </cell>
        </row>
        <row r="1467">
          <cell r="A1467">
            <v>45925</v>
          </cell>
          <cell r="L1467" t="str">
            <v>D/2025445</v>
          </cell>
        </row>
        <row r="1468">
          <cell r="A1468">
            <v>45953</v>
          </cell>
          <cell r="L1468" t="str">
            <v>A/92025161</v>
          </cell>
        </row>
        <row r="1469">
          <cell r="A1469">
            <v>45777</v>
          </cell>
          <cell r="L1469" t="str">
            <v>R/2025191</v>
          </cell>
        </row>
        <row r="1470">
          <cell r="A1470">
            <v>45933</v>
          </cell>
          <cell r="L1470" t="str">
            <v>A/92025123</v>
          </cell>
        </row>
        <row r="1471">
          <cell r="A1471">
            <v>45888</v>
          </cell>
          <cell r="L1471" t="str">
            <v>D/2025352</v>
          </cell>
        </row>
        <row r="1472">
          <cell r="A1472">
            <v>45938</v>
          </cell>
          <cell r="L1472" t="str">
            <v>D/2025474</v>
          </cell>
        </row>
        <row r="1473">
          <cell r="A1473">
            <v>45862</v>
          </cell>
          <cell r="L1473" t="str">
            <v>D/2025057</v>
          </cell>
        </row>
        <row r="1474">
          <cell r="A1474">
            <v>46020</v>
          </cell>
          <cell r="L1474" t="str">
            <v>RA/2025/40</v>
          </cell>
        </row>
        <row r="1475">
          <cell r="A1475">
            <v>46014</v>
          </cell>
          <cell r="L1475" t="str">
            <v>R/20250023</v>
          </cell>
        </row>
        <row r="1476">
          <cell r="A1476">
            <v>45659</v>
          </cell>
        </row>
        <row r="1477">
          <cell r="A1477">
            <v>45699</v>
          </cell>
          <cell r="L1477" t="str">
            <v>R/2025050</v>
          </cell>
        </row>
        <row r="1478">
          <cell r="A1478">
            <v>45979</v>
          </cell>
        </row>
        <row r="1479">
          <cell r="A1479">
            <v>46021</v>
          </cell>
          <cell r="L1479" t="str">
            <v>D/2025579</v>
          </cell>
        </row>
        <row r="1480">
          <cell r="A1480">
            <v>45980</v>
          </cell>
          <cell r="L1480" t="str">
            <v>D/2025564</v>
          </cell>
        </row>
        <row r="1481">
          <cell r="A1481">
            <v>45783</v>
          </cell>
          <cell r="L1481" t="str">
            <v>D/2025128</v>
          </cell>
        </row>
        <row r="1482">
          <cell r="A1482">
            <v>45827</v>
          </cell>
          <cell r="L1482" t="str">
            <v>A/92025068</v>
          </cell>
        </row>
        <row r="1483">
          <cell r="A1483">
            <v>45859</v>
          </cell>
          <cell r="L1483" t="str">
            <v>A/92025126</v>
          </cell>
        </row>
        <row r="1484">
          <cell r="A1484">
            <v>45859</v>
          </cell>
          <cell r="L1484" t="str">
            <v>A/92025108</v>
          </cell>
        </row>
        <row r="1485">
          <cell r="A1485">
            <v>45859</v>
          </cell>
          <cell r="L1485" t="str">
            <v>A/92025108</v>
          </cell>
        </row>
        <row r="1486">
          <cell r="A1486">
            <v>45859</v>
          </cell>
          <cell r="L1486" t="str">
            <v>A/92025108</v>
          </cell>
        </row>
        <row r="1487">
          <cell r="A1487">
            <v>45862</v>
          </cell>
          <cell r="L1487" t="str">
            <v>A/92025103</v>
          </cell>
        </row>
        <row r="1488">
          <cell r="A1488">
            <v>45874</v>
          </cell>
          <cell r="L1488" t="str">
            <v>D/2025335</v>
          </cell>
        </row>
        <row r="1489">
          <cell r="A1489">
            <v>45883</v>
          </cell>
          <cell r="L1489" t="str">
            <v>A/92025068</v>
          </cell>
        </row>
        <row r="1490">
          <cell r="A1490">
            <v>45890</v>
          </cell>
          <cell r="L1490" t="str">
            <v>D/2025383</v>
          </cell>
        </row>
        <row r="1491">
          <cell r="A1491">
            <v>45701</v>
          </cell>
          <cell r="L1491" t="str">
            <v>R/2025062</v>
          </cell>
        </row>
        <row r="1492">
          <cell r="A1492">
            <v>45706</v>
          </cell>
          <cell r="L1492" t="str">
            <v>R/2025067</v>
          </cell>
        </row>
        <row r="1493">
          <cell r="A1493">
            <v>45790</v>
          </cell>
          <cell r="L1493" t="str">
            <v>R/2025184</v>
          </cell>
        </row>
        <row r="1494">
          <cell r="A1494">
            <v>45790</v>
          </cell>
          <cell r="L1494" t="str">
            <v>R/2025220</v>
          </cell>
        </row>
        <row r="1495">
          <cell r="A1495">
            <v>45868</v>
          </cell>
          <cell r="L1495" t="str">
            <v>R/2025427</v>
          </cell>
        </row>
        <row r="1496">
          <cell r="A1496">
            <v>45876</v>
          </cell>
          <cell r="L1496" t="str">
            <v>RA/2025/31</v>
          </cell>
        </row>
        <row r="1497">
          <cell r="A1497">
            <v>45979</v>
          </cell>
        </row>
        <row r="1498">
          <cell r="A1498">
            <v>46009</v>
          </cell>
          <cell r="L1498" t="str">
            <v>R/2025729</v>
          </cell>
        </row>
        <row r="1499">
          <cell r="A1499">
            <v>45692</v>
          </cell>
        </row>
        <row r="1500">
          <cell r="A1500">
            <v>46010</v>
          </cell>
          <cell r="L1500" t="str">
            <v>R/2025729</v>
          </cell>
        </row>
        <row r="1501">
          <cell r="A1501">
            <v>46007</v>
          </cell>
          <cell r="L1501" t="str">
            <v>D/2025633</v>
          </cell>
        </row>
        <row r="1502">
          <cell r="A1502">
            <v>45721</v>
          </cell>
          <cell r="L1502" t="str">
            <v>R/2025090</v>
          </cell>
        </row>
        <row r="1503">
          <cell r="A1503">
            <v>45700</v>
          </cell>
          <cell r="L1503" t="str">
            <v>D/2025010</v>
          </cell>
        </row>
        <row r="1504">
          <cell r="A1504">
            <v>46001</v>
          </cell>
          <cell r="L1504" t="str">
            <v>A/92025203</v>
          </cell>
        </row>
        <row r="1505">
          <cell r="A1505">
            <v>45951</v>
          </cell>
          <cell r="L1505" t="str">
            <v>D/2025488</v>
          </cell>
        </row>
        <row r="1506">
          <cell r="A1506">
            <v>45954</v>
          </cell>
          <cell r="L1506" t="str">
            <v>A/92025167</v>
          </cell>
        </row>
        <row r="1507">
          <cell r="A1507">
            <v>45886</v>
          </cell>
          <cell r="L1507" t="str">
            <v>R/2025482</v>
          </cell>
        </row>
        <row r="1508">
          <cell r="A1508">
            <v>45895</v>
          </cell>
          <cell r="L1508" t="str">
            <v>VN/2025128</v>
          </cell>
        </row>
        <row r="1509">
          <cell r="A1509">
            <v>45974</v>
          </cell>
          <cell r="L1509" t="str">
            <v>VN/2025180-1</v>
          </cell>
        </row>
        <row r="1510">
          <cell r="A1510">
            <v>45694</v>
          </cell>
          <cell r="L1510" t="str">
            <v>R/2025036</v>
          </cell>
        </row>
        <row r="1511">
          <cell r="A1511">
            <v>45810</v>
          </cell>
          <cell r="L1511" t="str">
            <v>R/2025274</v>
          </cell>
        </row>
        <row r="1512">
          <cell r="A1512">
            <v>45665</v>
          </cell>
          <cell r="L1512" t="str">
            <v>D/2025001</v>
          </cell>
        </row>
        <row r="1513">
          <cell r="A1513">
            <v>45701</v>
          </cell>
          <cell r="L1513" t="str">
            <v>D/2025019</v>
          </cell>
        </row>
        <row r="1514">
          <cell r="A1514">
            <v>45727</v>
          </cell>
          <cell r="L1514" t="str">
            <v>D/2025045</v>
          </cell>
        </row>
        <row r="1515">
          <cell r="A1515">
            <v>45973</v>
          </cell>
          <cell r="L1515" t="str">
            <v>A/92025166</v>
          </cell>
        </row>
        <row r="1516">
          <cell r="A1516">
            <v>46020</v>
          </cell>
          <cell r="L1516" t="str">
            <v>R/2025695</v>
          </cell>
        </row>
        <row r="1517">
          <cell r="A1517">
            <v>45736</v>
          </cell>
          <cell r="L1517" t="str">
            <v>R/20250003</v>
          </cell>
        </row>
        <row r="1518">
          <cell r="A1518">
            <v>45777</v>
          </cell>
          <cell r="L1518" t="str">
            <v>R/2025059</v>
          </cell>
        </row>
        <row r="1519">
          <cell r="A1519">
            <v>45882</v>
          </cell>
          <cell r="L1519" t="str">
            <v>R/2025471</v>
          </cell>
        </row>
        <row r="1520">
          <cell r="A1520">
            <v>45841</v>
          </cell>
          <cell r="L1520" t="str">
            <v>A/92025093</v>
          </cell>
        </row>
        <row r="1521">
          <cell r="A1521">
            <v>45876</v>
          </cell>
          <cell r="L1521" t="str">
            <v>D/2025359</v>
          </cell>
        </row>
        <row r="1522">
          <cell r="A1522">
            <v>45818</v>
          </cell>
          <cell r="L1522" t="str">
            <v>D/2025225</v>
          </cell>
        </row>
        <row r="1523">
          <cell r="A1523">
            <v>45922</v>
          </cell>
        </row>
        <row r="1524">
          <cell r="A1524">
            <v>45922</v>
          </cell>
        </row>
        <row r="1525">
          <cell r="A1525">
            <v>45786</v>
          </cell>
          <cell r="L1525" t="str">
            <v>A/92025042</v>
          </cell>
        </row>
        <row r="1526">
          <cell r="A1526">
            <v>45868</v>
          </cell>
          <cell r="L1526" t="str">
            <v>A/92025074</v>
          </cell>
        </row>
        <row r="1527">
          <cell r="A1527">
            <v>45659</v>
          </cell>
        </row>
        <row r="1528">
          <cell r="A1528">
            <v>45729</v>
          </cell>
          <cell r="L1528" t="str">
            <v>R/2025114</v>
          </cell>
        </row>
        <row r="1529">
          <cell r="A1529">
            <v>45853</v>
          </cell>
          <cell r="L1529" t="str">
            <v>VR/925093</v>
          </cell>
        </row>
        <row r="1530">
          <cell r="A1530">
            <v>45757</v>
          </cell>
          <cell r="L1530" t="str">
            <v>D/2025098</v>
          </cell>
        </row>
        <row r="1531">
          <cell r="A1531">
            <v>45826</v>
          </cell>
          <cell r="L1531" t="str">
            <v>A/92025073</v>
          </cell>
        </row>
        <row r="1532">
          <cell r="A1532">
            <v>45988</v>
          </cell>
          <cell r="L1532" t="str">
            <v>R/2025673</v>
          </cell>
        </row>
        <row r="1533">
          <cell r="A1533">
            <v>45890</v>
          </cell>
          <cell r="L1533" t="str">
            <v>R/2025484</v>
          </cell>
        </row>
        <row r="1534">
          <cell r="A1534">
            <v>46009</v>
          </cell>
          <cell r="L1534" t="str">
            <v>VR/925202</v>
          </cell>
        </row>
        <row r="1535">
          <cell r="A1535">
            <v>46006</v>
          </cell>
          <cell r="L1535" t="str">
            <v>D/2025627</v>
          </cell>
        </row>
        <row r="1536">
          <cell r="A1536">
            <v>46022</v>
          </cell>
          <cell r="L1536" t="str">
            <v>R/20250031</v>
          </cell>
        </row>
        <row r="1537">
          <cell r="A1537">
            <v>46009</v>
          </cell>
          <cell r="L1537" t="str">
            <v>R/2025728</v>
          </cell>
        </row>
        <row r="1538">
          <cell r="A1538">
            <v>45989</v>
          </cell>
          <cell r="L1538" t="str">
            <v>VR/925179</v>
          </cell>
        </row>
        <row r="1539">
          <cell r="A1539">
            <v>45964</v>
          </cell>
          <cell r="L1539" t="str">
            <v>R/2025612</v>
          </cell>
        </row>
        <row r="1540">
          <cell r="A1540">
            <v>45810</v>
          </cell>
          <cell r="L1540" t="str">
            <v>VN/2025053</v>
          </cell>
        </row>
        <row r="1541">
          <cell r="A1541">
            <v>45699</v>
          </cell>
          <cell r="L1541" t="str">
            <v>VR/925007</v>
          </cell>
        </row>
        <row r="1542">
          <cell r="A1542">
            <v>45966</v>
          </cell>
          <cell r="L1542" t="str">
            <v>R/2025623</v>
          </cell>
        </row>
        <row r="1543">
          <cell r="A1543">
            <v>45961</v>
          </cell>
          <cell r="L1543" t="str">
            <v>A/92025176</v>
          </cell>
        </row>
        <row r="1544">
          <cell r="A1544">
            <v>45954</v>
          </cell>
          <cell r="L1544" t="str">
            <v>A/92025169</v>
          </cell>
        </row>
        <row r="1545">
          <cell r="A1545">
            <v>45859</v>
          </cell>
          <cell r="L1545" t="str">
            <v>D/2025303</v>
          </cell>
        </row>
        <row r="1546">
          <cell r="A1546">
            <v>45868</v>
          </cell>
          <cell r="L1546" t="str">
            <v>R/2025421</v>
          </cell>
        </row>
        <row r="1547">
          <cell r="A1547">
            <v>45820</v>
          </cell>
          <cell r="L1547" t="str">
            <v>D/2025142</v>
          </cell>
        </row>
        <row r="1548">
          <cell r="A1548">
            <v>45880</v>
          </cell>
          <cell r="L1548" t="str">
            <v>DZ2025044</v>
          </cell>
        </row>
        <row r="1549">
          <cell r="A1549">
            <v>45924</v>
          </cell>
          <cell r="L1549" t="str">
            <v>D/2025389</v>
          </cell>
        </row>
        <row r="1550">
          <cell r="A1550">
            <v>45996</v>
          </cell>
          <cell r="L1550" t="str">
            <v>VN/2025211-1</v>
          </cell>
        </row>
        <row r="1551">
          <cell r="A1551">
            <v>45985</v>
          </cell>
          <cell r="L1551" t="str">
            <v>D/2025574</v>
          </cell>
        </row>
        <row r="1552">
          <cell r="A1552">
            <v>45895</v>
          </cell>
          <cell r="L1552" t="str">
            <v>VN/2025129</v>
          </cell>
        </row>
        <row r="1553">
          <cell r="A1553">
            <v>45936</v>
          </cell>
          <cell r="L1553" t="str">
            <v>R/2025583</v>
          </cell>
        </row>
        <row r="1554">
          <cell r="A1554">
            <v>45811</v>
          </cell>
          <cell r="L1554" t="str">
            <v>R/2025316</v>
          </cell>
        </row>
        <row r="1555">
          <cell r="A1555">
            <v>45973</v>
          </cell>
          <cell r="L1555" t="str">
            <v>R/2025616</v>
          </cell>
        </row>
        <row r="1556">
          <cell r="A1556">
            <v>46020</v>
          </cell>
          <cell r="L1556" t="str">
            <v>R/20250041</v>
          </cell>
        </row>
        <row r="1557">
          <cell r="A1557">
            <v>45887</v>
          </cell>
          <cell r="L1557" t="str">
            <v>D/2025366</v>
          </cell>
        </row>
        <row r="1558">
          <cell r="A1558">
            <v>45813</v>
          </cell>
          <cell r="L1558" t="str">
            <v>R/2025331</v>
          </cell>
        </row>
        <row r="1559">
          <cell r="A1559">
            <v>45996</v>
          </cell>
          <cell r="L1559" t="str">
            <v>D/2025582</v>
          </cell>
        </row>
        <row r="1560">
          <cell r="A1560">
            <v>45832</v>
          </cell>
          <cell r="L1560" t="str">
            <v>R/2025341</v>
          </cell>
        </row>
        <row r="1561">
          <cell r="A1561">
            <v>45790</v>
          </cell>
          <cell r="L1561" t="str">
            <v>VN/2025047-4</v>
          </cell>
        </row>
        <row r="1562">
          <cell r="A1562">
            <v>45799</v>
          </cell>
          <cell r="L1562" t="str">
            <v>R/2025259</v>
          </cell>
        </row>
        <row r="1563">
          <cell r="A1563">
            <v>45789</v>
          </cell>
          <cell r="L1563">
            <v>220250045</v>
          </cell>
        </row>
        <row r="1564">
          <cell r="A1564">
            <v>45919</v>
          </cell>
          <cell r="L1564" t="str">
            <v>R/2025539</v>
          </cell>
        </row>
        <row r="1565">
          <cell r="A1565">
            <v>45775</v>
          </cell>
        </row>
        <row r="1566">
          <cell r="A1566">
            <v>45775</v>
          </cell>
        </row>
        <row r="1567">
          <cell r="A1567">
            <v>45741</v>
          </cell>
          <cell r="L1567" t="str">
            <v>PKDV/2025023</v>
          </cell>
        </row>
        <row r="1568">
          <cell r="A1568">
            <v>45887</v>
          </cell>
          <cell r="L1568" t="str">
            <v>DZ2025110</v>
          </cell>
        </row>
        <row r="1569">
          <cell r="A1569">
            <v>45975</v>
          </cell>
          <cell r="L1569" t="str">
            <v>VN/2025179-2</v>
          </cell>
        </row>
        <row r="1570">
          <cell r="A1570">
            <v>45777</v>
          </cell>
          <cell r="L1570" t="str">
            <v>D/2025087</v>
          </cell>
        </row>
        <row r="1571">
          <cell r="A1571">
            <v>45910</v>
          </cell>
          <cell r="L1571" t="str">
            <v>D/2025424</v>
          </cell>
        </row>
        <row r="1572">
          <cell r="A1572">
            <v>45821</v>
          </cell>
          <cell r="L1572" t="str">
            <v>R/2025368</v>
          </cell>
        </row>
        <row r="1573">
          <cell r="A1573">
            <v>45838</v>
          </cell>
          <cell r="L1573" t="str">
            <v>R/20250014</v>
          </cell>
        </row>
        <row r="1574">
          <cell r="A1574">
            <v>45747</v>
          </cell>
          <cell r="L1574" t="str">
            <v>A/92025027</v>
          </cell>
        </row>
        <row r="1575">
          <cell r="A1575">
            <v>45838</v>
          </cell>
          <cell r="L1575" t="str">
            <v>R/2025367</v>
          </cell>
        </row>
        <row r="1576">
          <cell r="A1576">
            <v>45846</v>
          </cell>
          <cell r="L1576" t="str">
            <v>VN/2025090</v>
          </cell>
        </row>
        <row r="1577">
          <cell r="A1577">
            <v>45868</v>
          </cell>
          <cell r="L1577" t="str">
            <v>VN/2025093</v>
          </cell>
        </row>
        <row r="1578">
          <cell r="A1578">
            <v>45743</v>
          </cell>
          <cell r="L1578" t="str">
            <v>R/2025123</v>
          </cell>
        </row>
        <row r="1579">
          <cell r="A1579">
            <v>45716</v>
          </cell>
        </row>
        <row r="1580">
          <cell r="A1580">
            <v>45771</v>
          </cell>
        </row>
        <row r="1581">
          <cell r="A1581">
            <v>45987</v>
          </cell>
          <cell r="L1581" t="str">
            <v>VN/2025197</v>
          </cell>
        </row>
        <row r="1582">
          <cell r="A1582">
            <v>45838</v>
          </cell>
          <cell r="L1582" t="str">
            <v>R/2025343</v>
          </cell>
        </row>
        <row r="1583">
          <cell r="A1583">
            <v>45828</v>
          </cell>
          <cell r="L1583" t="str">
            <v>A/92025079</v>
          </cell>
        </row>
        <row r="1584">
          <cell r="A1584">
            <v>45826</v>
          </cell>
          <cell r="L1584" t="str">
            <v>VN/2025081</v>
          </cell>
        </row>
        <row r="1585">
          <cell r="A1585">
            <v>45659</v>
          </cell>
        </row>
        <row r="1586">
          <cell r="A1586">
            <v>45800</v>
          </cell>
          <cell r="L1586" t="str">
            <v>R/2025269</v>
          </cell>
        </row>
        <row r="1587">
          <cell r="A1587">
            <v>45979</v>
          </cell>
          <cell r="L1587" t="str">
            <v>VN/2025185</v>
          </cell>
        </row>
        <row r="1588">
          <cell r="A1588">
            <v>45917</v>
          </cell>
          <cell r="L1588" t="str">
            <v>VN/2025148</v>
          </cell>
        </row>
        <row r="1589">
          <cell r="A1589">
            <v>45931</v>
          </cell>
          <cell r="L1589" t="str">
            <v>ID/2025/49</v>
          </cell>
        </row>
        <row r="1590">
          <cell r="A1590">
            <v>45896</v>
          </cell>
          <cell r="L1590" t="str">
            <v>D/2025398</v>
          </cell>
        </row>
        <row r="1591">
          <cell r="A1591">
            <v>45938</v>
          </cell>
          <cell r="L1591" t="str">
            <v>R/2025565</v>
          </cell>
        </row>
        <row r="1592">
          <cell r="A1592">
            <v>46008</v>
          </cell>
          <cell r="L1592" t="str">
            <v>VN/2025227</v>
          </cell>
        </row>
        <row r="1593">
          <cell r="A1593">
            <v>45996</v>
          </cell>
          <cell r="L1593" t="str">
            <v>D/2025588</v>
          </cell>
        </row>
        <row r="1594">
          <cell r="A1594">
            <v>45982</v>
          </cell>
          <cell r="L1594" t="str">
            <v>D/2025566</v>
          </cell>
        </row>
        <row r="1595">
          <cell r="A1595">
            <v>45961</v>
          </cell>
          <cell r="L1595" t="str">
            <v>D/2025534</v>
          </cell>
        </row>
        <row r="1596">
          <cell r="A1596">
            <v>45960</v>
          </cell>
          <cell r="L1596" t="str">
            <v>D/2025526</v>
          </cell>
        </row>
        <row r="1597">
          <cell r="A1597">
            <v>45945</v>
          </cell>
          <cell r="L1597" t="str">
            <v>D/2025484</v>
          </cell>
        </row>
        <row r="1598">
          <cell r="A1598">
            <v>45777</v>
          </cell>
          <cell r="L1598" t="str">
            <v>D/2025088</v>
          </cell>
        </row>
        <row r="1599">
          <cell r="A1599">
            <v>45729</v>
          </cell>
          <cell r="L1599" t="str">
            <v>D/2025051</v>
          </cell>
        </row>
        <row r="1600">
          <cell r="A1600">
            <v>45744</v>
          </cell>
          <cell r="L1600" t="str">
            <v>DZ2025114</v>
          </cell>
        </row>
        <row r="1601">
          <cell r="A1601">
            <v>45744</v>
          </cell>
          <cell r="L1601" t="str">
            <v>DZ2025115</v>
          </cell>
        </row>
        <row r="1602">
          <cell r="A1602">
            <v>45824</v>
          </cell>
          <cell r="L1602" t="str">
            <v>D/2025024</v>
          </cell>
        </row>
        <row r="1603">
          <cell r="A1603">
            <v>45824</v>
          </cell>
          <cell r="L1603" t="str">
            <v>D/2025034</v>
          </cell>
        </row>
        <row r="1604">
          <cell r="A1604">
            <v>45824</v>
          </cell>
          <cell r="L1604" t="str">
            <v>D/2025070</v>
          </cell>
        </row>
        <row r="1605">
          <cell r="A1605">
            <v>45824</v>
          </cell>
          <cell r="L1605" t="str">
            <v>D/2025121</v>
          </cell>
        </row>
        <row r="1606">
          <cell r="A1606">
            <v>45824</v>
          </cell>
          <cell r="L1606" t="str">
            <v>D/2025183</v>
          </cell>
        </row>
        <row r="1607">
          <cell r="A1607">
            <v>45841</v>
          </cell>
          <cell r="L1607" t="str">
            <v>D/2025253</v>
          </cell>
        </row>
        <row r="1608">
          <cell r="A1608">
            <v>45891</v>
          </cell>
          <cell r="L1608" t="str">
            <v>A/92025190</v>
          </cell>
        </row>
        <row r="1609">
          <cell r="A1609">
            <v>45891</v>
          </cell>
          <cell r="L1609" t="str">
            <v>A/92025202</v>
          </cell>
        </row>
        <row r="1610">
          <cell r="A1610">
            <v>45891</v>
          </cell>
          <cell r="L1610" t="str">
            <v>A/92025128</v>
          </cell>
        </row>
        <row r="1611">
          <cell r="A1611">
            <v>45897</v>
          </cell>
          <cell r="L1611" t="str">
            <v>DZ2025084</v>
          </cell>
        </row>
        <row r="1612">
          <cell r="A1612">
            <v>45692</v>
          </cell>
          <cell r="L1612" t="str">
            <v>R/2025026</v>
          </cell>
        </row>
        <row r="1613">
          <cell r="A1613">
            <v>45706</v>
          </cell>
          <cell r="L1613" t="str">
            <v>R/2025119</v>
          </cell>
        </row>
        <row r="1614">
          <cell r="A1614">
            <v>45730</v>
          </cell>
          <cell r="L1614" t="str">
            <v>R/2025070</v>
          </cell>
        </row>
        <row r="1615">
          <cell r="A1615">
            <v>45749</v>
          </cell>
          <cell r="L1615" t="str">
            <v>R/2025154</v>
          </cell>
        </row>
        <row r="1616">
          <cell r="A1616">
            <v>45757</v>
          </cell>
          <cell r="L1616" t="str">
            <v>RA/2025/16</v>
          </cell>
        </row>
        <row r="1617">
          <cell r="A1617">
            <v>45762</v>
          </cell>
          <cell r="L1617" t="str">
            <v>DZ2025007</v>
          </cell>
        </row>
        <row r="1618">
          <cell r="A1618">
            <v>45777</v>
          </cell>
          <cell r="L1618" t="str">
            <v>R/2025054</v>
          </cell>
        </row>
        <row r="1619">
          <cell r="A1619">
            <v>45799</v>
          </cell>
          <cell r="L1619" t="str">
            <v>R/2025251</v>
          </cell>
        </row>
        <row r="1620">
          <cell r="A1620">
            <v>45801</v>
          </cell>
        </row>
        <row r="1621">
          <cell r="A1621">
            <v>45810</v>
          </cell>
          <cell r="L1621" t="str">
            <v>VR/925079</v>
          </cell>
        </row>
        <row r="1622">
          <cell r="A1622">
            <v>45818</v>
          </cell>
        </row>
        <row r="1623">
          <cell r="A1623">
            <v>45833</v>
          </cell>
          <cell r="L1623" t="str">
            <v>RA/2025/20</v>
          </cell>
        </row>
        <row r="1624">
          <cell r="A1624">
            <v>45835</v>
          </cell>
          <cell r="L1624" t="str">
            <v>RA/2025/21</v>
          </cell>
        </row>
        <row r="1625">
          <cell r="A1625">
            <v>45839</v>
          </cell>
          <cell r="L1625" t="str">
            <v>R/2025353</v>
          </cell>
        </row>
        <row r="1626">
          <cell r="A1626">
            <v>45853</v>
          </cell>
          <cell r="L1626" t="str">
            <v>R/2025340</v>
          </cell>
        </row>
        <row r="1627">
          <cell r="A1627">
            <v>45854</v>
          </cell>
          <cell r="L1627" t="str">
            <v>R/2025350</v>
          </cell>
        </row>
        <row r="1628">
          <cell r="A1628">
            <v>45855</v>
          </cell>
          <cell r="L1628" t="str">
            <v>R/2025398</v>
          </cell>
        </row>
        <row r="1629">
          <cell r="A1629">
            <v>45876</v>
          </cell>
          <cell r="L1629" t="str">
            <v>DZ2025053</v>
          </cell>
        </row>
        <row r="1630">
          <cell r="A1630">
            <v>45881</v>
          </cell>
          <cell r="L1630" t="str">
            <v>R/2025458</v>
          </cell>
        </row>
        <row r="1631">
          <cell r="A1631">
            <v>45889</v>
          </cell>
        </row>
        <row r="1632">
          <cell r="A1632">
            <v>45904</v>
          </cell>
          <cell r="L1632" t="str">
            <v>R/2025488</v>
          </cell>
        </row>
        <row r="1633">
          <cell r="A1633">
            <v>45904</v>
          </cell>
          <cell r="L1633" t="str">
            <v>R/2025487</v>
          </cell>
        </row>
        <row r="1634">
          <cell r="A1634">
            <v>45908</v>
          </cell>
          <cell r="L1634" t="str">
            <v>R/2025515</v>
          </cell>
        </row>
        <row r="1635">
          <cell r="A1635">
            <v>45925</v>
          </cell>
          <cell r="L1635" t="str">
            <v>DZ2025067-A</v>
          </cell>
        </row>
        <row r="1636">
          <cell r="A1636">
            <v>45925</v>
          </cell>
          <cell r="L1636" t="str">
            <v>DZ2025065-A</v>
          </cell>
        </row>
        <row r="1637">
          <cell r="A1637">
            <v>45938</v>
          </cell>
          <cell r="L1637" t="str">
            <v>DZ2025070-A</v>
          </cell>
        </row>
        <row r="1638">
          <cell r="A1638">
            <v>45939</v>
          </cell>
          <cell r="L1638" t="str">
            <v>R/2025571</v>
          </cell>
        </row>
        <row r="1639">
          <cell r="A1639">
            <v>45968</v>
          </cell>
          <cell r="L1639" t="str">
            <v>DZ2025094</v>
          </cell>
        </row>
        <row r="1640">
          <cell r="A1640">
            <v>45968</v>
          </cell>
          <cell r="L1640" t="str">
            <v>DZ2025093</v>
          </cell>
        </row>
        <row r="1641">
          <cell r="A1641">
            <v>45974</v>
          </cell>
          <cell r="L1641" t="str">
            <v>R/2025654</v>
          </cell>
        </row>
        <row r="1642">
          <cell r="A1642">
            <v>45980</v>
          </cell>
          <cell r="L1642" t="str">
            <v>DZ2025087</v>
          </cell>
        </row>
        <row r="1643">
          <cell r="A1643">
            <v>45980</v>
          </cell>
          <cell r="L1643" t="str">
            <v>DZ2025088</v>
          </cell>
        </row>
        <row r="1644">
          <cell r="A1644">
            <v>45980</v>
          </cell>
          <cell r="L1644" t="str">
            <v>DZ2025089</v>
          </cell>
        </row>
        <row r="1645">
          <cell r="A1645">
            <v>45980</v>
          </cell>
          <cell r="L1645" t="str">
            <v>DZ2025086</v>
          </cell>
        </row>
        <row r="1646">
          <cell r="A1646">
            <v>45980</v>
          </cell>
          <cell r="L1646" t="str">
            <v>DZ2025091</v>
          </cell>
        </row>
        <row r="1647">
          <cell r="A1647">
            <v>45980</v>
          </cell>
          <cell r="L1647" t="str">
            <v>DZ2025092</v>
          </cell>
        </row>
        <row r="1648">
          <cell r="A1648">
            <v>46003</v>
          </cell>
          <cell r="L1648" t="str">
            <v>R/2025709</v>
          </cell>
        </row>
        <row r="1649">
          <cell r="A1649">
            <v>46008</v>
          </cell>
        </row>
        <row r="1650">
          <cell r="A1650">
            <v>45811</v>
          </cell>
          <cell r="L1650" t="str">
            <v>DZ2025032</v>
          </cell>
        </row>
        <row r="1651">
          <cell r="A1651">
            <v>45678</v>
          </cell>
          <cell r="L1651" t="str">
            <v>ID/2025/01</v>
          </cell>
        </row>
        <row r="1652">
          <cell r="A1652">
            <v>45679</v>
          </cell>
          <cell r="L1652" t="str">
            <v>R/2025019</v>
          </cell>
        </row>
        <row r="1653">
          <cell r="A1653">
            <v>45880</v>
          </cell>
          <cell r="L1653" t="str">
            <v>RA/2025/32</v>
          </cell>
        </row>
        <row r="1654">
          <cell r="A1654">
            <v>45925</v>
          </cell>
          <cell r="L1654" t="str">
            <v>R/20250021</v>
          </cell>
        </row>
        <row r="1655">
          <cell r="A1655">
            <v>45972</v>
          </cell>
          <cell r="L1655" t="str">
            <v>R/20250027</v>
          </cell>
        </row>
        <row r="1656">
          <cell r="A1656">
            <v>45832</v>
          </cell>
          <cell r="L1656" t="str">
            <v>R/2025341</v>
          </cell>
        </row>
        <row r="1657">
          <cell r="A1657">
            <v>45904</v>
          </cell>
          <cell r="L1657" t="str">
            <v>R/2025500</v>
          </cell>
        </row>
        <row r="1658">
          <cell r="A1658">
            <v>45814</v>
          </cell>
          <cell r="L1658" t="str">
            <v>R/2025305</v>
          </cell>
        </row>
        <row r="1659">
          <cell r="A1659">
            <v>45896</v>
          </cell>
          <cell r="L1659" t="str">
            <v>D/2025400</v>
          </cell>
        </row>
        <row r="1660">
          <cell r="A1660">
            <v>45784</v>
          </cell>
          <cell r="L1660" t="str">
            <v>A/92025045</v>
          </cell>
        </row>
        <row r="1661">
          <cell r="A1661">
            <v>45818</v>
          </cell>
        </row>
        <row r="1662">
          <cell r="A1662">
            <v>45700</v>
          </cell>
          <cell r="L1662" t="str">
            <v>R/2025044</v>
          </cell>
        </row>
        <row r="1663">
          <cell r="A1663">
            <v>45904</v>
          </cell>
          <cell r="L1663" t="str">
            <v>ID/2025/39</v>
          </cell>
        </row>
        <row r="1664">
          <cell r="A1664">
            <v>45985</v>
          </cell>
          <cell r="L1664" t="str">
            <v>R/2025690</v>
          </cell>
        </row>
        <row r="1665">
          <cell r="A1665">
            <v>45873</v>
          </cell>
          <cell r="L1665" t="str">
            <v>D/2025328</v>
          </cell>
        </row>
        <row r="1666">
          <cell r="A1666">
            <v>45887</v>
          </cell>
          <cell r="L1666" t="str">
            <v>D/2025380</v>
          </cell>
        </row>
        <row r="1667">
          <cell r="A1667">
            <v>45811</v>
          </cell>
          <cell r="L1667" t="str">
            <v>DZ2025030</v>
          </cell>
        </row>
        <row r="1668">
          <cell r="A1668">
            <v>45951</v>
          </cell>
          <cell r="L1668" t="str">
            <v>VR/925152-4</v>
          </cell>
        </row>
        <row r="1669">
          <cell r="A1669">
            <v>45806</v>
          </cell>
          <cell r="L1669">
            <v>220250049</v>
          </cell>
        </row>
        <row r="1670">
          <cell r="A1670">
            <v>45933</v>
          </cell>
          <cell r="L1670" t="str">
            <v>A/92025148</v>
          </cell>
        </row>
        <row r="1671">
          <cell r="A1671">
            <v>45974</v>
          </cell>
          <cell r="L1671" t="str">
            <v>R/2025645</v>
          </cell>
        </row>
        <row r="1672">
          <cell r="A1672">
            <v>45974</v>
          </cell>
          <cell r="L1672" t="str">
            <v>A/92025183</v>
          </cell>
        </row>
        <row r="1673">
          <cell r="A1673">
            <v>45664</v>
          </cell>
        </row>
        <row r="1674">
          <cell r="A1674">
            <v>45973</v>
          </cell>
          <cell r="L1674" t="str">
            <v>R/2025631</v>
          </cell>
        </row>
        <row r="1675">
          <cell r="A1675">
            <v>45974</v>
          </cell>
          <cell r="L1675" t="str">
            <v>A/92025188</v>
          </cell>
        </row>
        <row r="1676">
          <cell r="A1676">
            <v>45888</v>
          </cell>
          <cell r="L1676" t="str">
            <v>D/2025385</v>
          </cell>
        </row>
        <row r="1677">
          <cell r="A1677">
            <v>45925</v>
          </cell>
          <cell r="L1677" t="str">
            <v>DZ2025064-A</v>
          </cell>
        </row>
        <row r="1678">
          <cell r="A1678">
            <v>45856</v>
          </cell>
          <cell r="L1678" t="str">
            <v>A/92025010</v>
          </cell>
        </row>
        <row r="1679">
          <cell r="A1679">
            <v>45881</v>
          </cell>
          <cell r="L1679" t="str">
            <v>A/92025010</v>
          </cell>
        </row>
        <row r="1680">
          <cell r="A1680">
            <v>45788</v>
          </cell>
          <cell r="L1680" t="str">
            <v>A/92025106</v>
          </cell>
        </row>
        <row r="1681">
          <cell r="A1681">
            <v>45855</v>
          </cell>
          <cell r="L1681" t="str">
            <v>R/2025410</v>
          </cell>
        </row>
        <row r="1682">
          <cell r="A1682">
            <v>45744</v>
          </cell>
        </row>
        <row r="1683">
          <cell r="A1683">
            <v>45744</v>
          </cell>
        </row>
        <row r="1684">
          <cell r="A1684">
            <v>45951</v>
          </cell>
          <cell r="L1684" t="str">
            <v>A/92025155</v>
          </cell>
        </row>
        <row r="1685">
          <cell r="A1685">
            <v>45876</v>
          </cell>
          <cell r="L1685" t="str">
            <v>D/2025333</v>
          </cell>
        </row>
        <row r="1686">
          <cell r="A1686">
            <v>45868</v>
          </cell>
          <cell r="L1686" t="str">
            <v>A/92025069</v>
          </cell>
        </row>
        <row r="1687">
          <cell r="A1687">
            <v>45777</v>
          </cell>
          <cell r="L1687" t="str">
            <v>R/2025182</v>
          </cell>
        </row>
        <row r="1688">
          <cell r="A1688">
            <v>45688</v>
          </cell>
          <cell r="L1688" t="str">
            <v>R/2025007</v>
          </cell>
        </row>
        <row r="1689">
          <cell r="A1689">
            <v>46002</v>
          </cell>
          <cell r="L1689" t="str">
            <v>R/20250033</v>
          </cell>
        </row>
        <row r="1690">
          <cell r="A1690">
            <v>45931</v>
          </cell>
          <cell r="L1690" t="str">
            <v>D/2025011</v>
          </cell>
        </row>
        <row r="1691">
          <cell r="A1691">
            <v>45931</v>
          </cell>
          <cell r="L1691" t="str">
            <v>A/92025152</v>
          </cell>
        </row>
        <row r="1692">
          <cell r="A1692">
            <v>45937</v>
          </cell>
          <cell r="L1692" t="str">
            <v>A/92025151</v>
          </cell>
        </row>
        <row r="1693">
          <cell r="A1693">
            <v>45937</v>
          </cell>
          <cell r="L1693" t="str">
            <v>A/92025151</v>
          </cell>
        </row>
        <row r="1694">
          <cell r="A1694">
            <v>45937</v>
          </cell>
          <cell r="L1694" t="str">
            <v>A/92025151</v>
          </cell>
        </row>
        <row r="1695">
          <cell r="A1695">
            <v>45937</v>
          </cell>
          <cell r="L1695" t="str">
            <v>A/92025151</v>
          </cell>
        </row>
        <row r="1696">
          <cell r="A1696">
            <v>45937</v>
          </cell>
          <cell r="L1696" t="str">
            <v>A/92025151</v>
          </cell>
        </row>
        <row r="1697">
          <cell r="A1697">
            <v>45937</v>
          </cell>
          <cell r="L1697" t="str">
            <v>A/92025151</v>
          </cell>
        </row>
        <row r="1698">
          <cell r="A1698">
            <v>45937</v>
          </cell>
          <cell r="L1698" t="str">
            <v>A/92025151</v>
          </cell>
        </row>
        <row r="1699">
          <cell r="A1699">
            <v>45937</v>
          </cell>
          <cell r="L1699" t="str">
            <v>A/92025151</v>
          </cell>
        </row>
        <row r="1700">
          <cell r="A1700">
            <v>45937</v>
          </cell>
          <cell r="L1700" t="str">
            <v>A/92025151</v>
          </cell>
        </row>
        <row r="1701">
          <cell r="A1701">
            <v>45777</v>
          </cell>
          <cell r="L1701" t="str">
            <v>R/2025189</v>
          </cell>
        </row>
        <row r="1702">
          <cell r="A1702">
            <v>45841</v>
          </cell>
          <cell r="L1702" t="str">
            <v>VN/2025077</v>
          </cell>
        </row>
        <row r="1703">
          <cell r="A1703">
            <v>45868</v>
          </cell>
          <cell r="L1703" t="str">
            <v>VN/2025092</v>
          </cell>
        </row>
        <row r="1704">
          <cell r="A1704">
            <v>45855</v>
          </cell>
          <cell r="L1704" t="str">
            <v>R/2025195</v>
          </cell>
        </row>
        <row r="1705">
          <cell r="A1705">
            <v>45852</v>
          </cell>
          <cell r="L1705" t="str">
            <v>R/2025392</v>
          </cell>
        </row>
        <row r="1706">
          <cell r="A1706">
            <v>45981</v>
          </cell>
          <cell r="L1706" t="str">
            <v>D/2025291</v>
          </cell>
        </row>
        <row r="1707">
          <cell r="A1707">
            <v>45777</v>
          </cell>
          <cell r="L1707" t="str">
            <v>D/2025023</v>
          </cell>
        </row>
        <row r="1708">
          <cell r="A1708">
            <v>45996</v>
          </cell>
          <cell r="L1708" t="str">
            <v>VN/2025211-2</v>
          </cell>
        </row>
        <row r="1709">
          <cell r="A1709">
            <v>45769</v>
          </cell>
          <cell r="L1709" t="str">
            <v>D/2025108</v>
          </cell>
        </row>
        <row r="1710">
          <cell r="A1710">
            <v>45800</v>
          </cell>
          <cell r="L1710" t="str">
            <v>R/2025253</v>
          </cell>
        </row>
        <row r="1711">
          <cell r="A1711">
            <v>45789</v>
          </cell>
          <cell r="L1711">
            <v>220250043</v>
          </cell>
        </row>
        <row r="1712">
          <cell r="A1712">
            <v>45695</v>
          </cell>
          <cell r="L1712" t="str">
            <v>R/2025033</v>
          </cell>
        </row>
        <row r="1713">
          <cell r="A1713">
            <v>45792</v>
          </cell>
          <cell r="L1713" t="str">
            <v>PKDV/2025044</v>
          </cell>
        </row>
        <row r="1714">
          <cell r="A1714">
            <v>45882</v>
          </cell>
          <cell r="L1714" t="str">
            <v>D/2025324</v>
          </cell>
        </row>
        <row r="1715">
          <cell r="A1715">
            <v>45880</v>
          </cell>
          <cell r="L1715" t="str">
            <v>R/2025467</v>
          </cell>
        </row>
        <row r="1716">
          <cell r="A1716">
            <v>45974</v>
          </cell>
          <cell r="L1716" t="str">
            <v>VN/2025180-2</v>
          </cell>
        </row>
        <row r="1717">
          <cell r="A1717">
            <v>45996</v>
          </cell>
          <cell r="L1717" t="str">
            <v>D/2025573</v>
          </cell>
        </row>
        <row r="1718">
          <cell r="A1718">
            <v>45953</v>
          </cell>
          <cell r="L1718" t="str">
            <v>D/2025504</v>
          </cell>
        </row>
        <row r="1719">
          <cell r="A1719">
            <v>45790</v>
          </cell>
          <cell r="L1719" t="str">
            <v>R/2025221</v>
          </cell>
        </row>
        <row r="1720">
          <cell r="A1720">
            <v>45904</v>
          </cell>
          <cell r="L1720" t="str">
            <v>VR/925137-1</v>
          </cell>
        </row>
        <row r="1721">
          <cell r="A1721">
            <v>45992</v>
          </cell>
          <cell r="L1721" t="str">
            <v>R/2025683</v>
          </cell>
        </row>
        <row r="1722">
          <cell r="A1722">
            <v>45922</v>
          </cell>
        </row>
        <row r="1723">
          <cell r="A1723">
            <v>45922</v>
          </cell>
        </row>
        <row r="1724">
          <cell r="A1724">
            <v>45782</v>
          </cell>
          <cell r="L1724" t="str">
            <v>R/2025212</v>
          </cell>
        </row>
        <row r="1725">
          <cell r="A1725">
            <v>45896</v>
          </cell>
        </row>
        <row r="1726">
          <cell r="A1726">
            <v>45818</v>
          </cell>
        </row>
        <row r="1727">
          <cell r="A1727">
            <v>45945</v>
          </cell>
        </row>
        <row r="1728">
          <cell r="A1728">
            <v>45937</v>
          </cell>
          <cell r="L1728" t="str">
            <v>A/92025151</v>
          </cell>
        </row>
        <row r="1729">
          <cell r="A1729">
            <v>45937</v>
          </cell>
          <cell r="L1729" t="str">
            <v>A/92025151</v>
          </cell>
        </row>
        <row r="1730">
          <cell r="A1730">
            <v>45756</v>
          </cell>
        </row>
        <row r="1731">
          <cell r="A1731">
            <v>45783</v>
          </cell>
        </row>
        <row r="1732">
          <cell r="A1732">
            <v>45908</v>
          </cell>
        </row>
        <row r="1733">
          <cell r="A1733">
            <v>45968</v>
          </cell>
        </row>
        <row r="1734">
          <cell r="A1734">
            <v>45853</v>
          </cell>
        </row>
        <row r="1735">
          <cell r="A1735">
            <v>45845</v>
          </cell>
          <cell r="L1735" t="str">
            <v>D/2025004</v>
          </cell>
        </row>
        <row r="1736">
          <cell r="A1736">
            <v>45868</v>
          </cell>
          <cell r="L1736" t="str">
            <v>RA/2025/28a</v>
          </cell>
        </row>
        <row r="1737">
          <cell r="A1737">
            <v>45996</v>
          </cell>
          <cell r="L1737" t="str">
            <v>D/2025595</v>
          </cell>
        </row>
        <row r="1738">
          <cell r="A1738">
            <v>45974</v>
          </cell>
          <cell r="L1738" t="str">
            <v>D/2025552</v>
          </cell>
        </row>
        <row r="1739">
          <cell r="A1739">
            <v>45936</v>
          </cell>
          <cell r="L1739" t="str">
            <v>D/2025467</v>
          </cell>
        </row>
        <row r="1740">
          <cell r="A1740">
            <v>45693</v>
          </cell>
          <cell r="L1740" t="str">
            <v>D/2025011</v>
          </cell>
        </row>
        <row r="1741">
          <cell r="A1741">
            <v>45721</v>
          </cell>
          <cell r="L1741" t="str">
            <v>D/2025026</v>
          </cell>
        </row>
        <row r="1742">
          <cell r="A1742">
            <v>45783</v>
          </cell>
          <cell r="L1742" t="str">
            <v>D/2025136</v>
          </cell>
        </row>
        <row r="1743">
          <cell r="A1743">
            <v>45762</v>
          </cell>
          <cell r="L1743" t="str">
            <v>D/2025090</v>
          </cell>
        </row>
        <row r="1744">
          <cell r="A1744">
            <v>45811</v>
          </cell>
          <cell r="L1744" t="str">
            <v>D/2025199</v>
          </cell>
        </row>
        <row r="1745">
          <cell r="A1745">
            <v>45876</v>
          </cell>
          <cell r="L1745" t="str">
            <v>D/2025322</v>
          </cell>
        </row>
        <row r="1746">
          <cell r="A1746">
            <v>45882</v>
          </cell>
          <cell r="L1746" t="str">
            <v>D/2025379</v>
          </cell>
        </row>
        <row r="1747">
          <cell r="A1747">
            <v>45910</v>
          </cell>
          <cell r="L1747" t="str">
            <v>D/2025414</v>
          </cell>
        </row>
        <row r="1748">
          <cell r="A1748">
            <v>45665</v>
          </cell>
          <cell r="L1748" t="str">
            <v>D/2025002</v>
          </cell>
        </row>
        <row r="1749">
          <cell r="A1749">
            <v>45743</v>
          </cell>
          <cell r="L1749" t="str">
            <v>R/2025138</v>
          </cell>
        </row>
        <row r="1750">
          <cell r="A1750">
            <v>45854</v>
          </cell>
          <cell r="L1750" t="str">
            <v>R/2025197</v>
          </cell>
        </row>
        <row r="1751">
          <cell r="A1751">
            <v>45953</v>
          </cell>
          <cell r="L1751" t="str">
            <v>A/92025162</v>
          </cell>
        </row>
        <row r="1752">
          <cell r="A1752">
            <v>45968</v>
          </cell>
          <cell r="L1752" t="str">
            <v>VR/925173</v>
          </cell>
        </row>
        <row r="1753">
          <cell r="A1753">
            <v>45968</v>
          </cell>
          <cell r="L1753" t="str">
            <v>VR/925175</v>
          </cell>
        </row>
        <row r="1754">
          <cell r="A1754">
            <v>45706</v>
          </cell>
          <cell r="L1754" t="str">
            <v>R/2025073</v>
          </cell>
        </row>
        <row r="1755">
          <cell r="A1755">
            <v>45747</v>
          </cell>
          <cell r="L1755" t="str">
            <v>R/2025141</v>
          </cell>
        </row>
        <row r="1756">
          <cell r="A1756">
            <v>45882</v>
          </cell>
          <cell r="L1756" t="str">
            <v>DZ2025017</v>
          </cell>
        </row>
        <row r="1757">
          <cell r="A1757">
            <v>45925</v>
          </cell>
          <cell r="L1757" t="str">
            <v>DZ2025066-A</v>
          </cell>
        </row>
        <row r="1758">
          <cell r="A1758">
            <v>46001</v>
          </cell>
        </row>
        <row r="1759">
          <cell r="A1759">
            <v>45763</v>
          </cell>
          <cell r="L1759" t="str">
            <v>R/2025185</v>
          </cell>
        </row>
        <row r="1760">
          <cell r="A1760">
            <v>45799</v>
          </cell>
          <cell r="L1760" t="str">
            <v>R/2025258</v>
          </cell>
        </row>
        <row r="1761">
          <cell r="A1761">
            <v>46021</v>
          </cell>
          <cell r="L1761" t="str">
            <v>D/2025609</v>
          </cell>
        </row>
        <row r="1762">
          <cell r="A1762">
            <v>45664</v>
          </cell>
        </row>
        <row r="1763">
          <cell r="A1763">
            <v>45665</v>
          </cell>
        </row>
        <row r="1764">
          <cell r="A1764">
            <v>45820</v>
          </cell>
          <cell r="L1764" t="str">
            <v>D/2025228</v>
          </cell>
        </row>
        <row r="1765">
          <cell r="A1765">
            <v>45820</v>
          </cell>
          <cell r="L1765" t="str">
            <v>D/2025141</v>
          </cell>
        </row>
        <row r="1766">
          <cell r="A1766">
            <v>45854</v>
          </cell>
          <cell r="L1766" t="str">
            <v>R/2025380</v>
          </cell>
        </row>
        <row r="1767">
          <cell r="A1767">
            <v>45953</v>
          </cell>
          <cell r="L1767" t="str">
            <v>A/92025163</v>
          </cell>
        </row>
        <row r="1768">
          <cell r="A1768">
            <v>45747</v>
          </cell>
          <cell r="L1768" t="str">
            <v>D/2025067</v>
          </cell>
        </row>
        <row r="1769">
          <cell r="A1769">
            <v>45937</v>
          </cell>
          <cell r="L1769" t="str">
            <v>A/92025151</v>
          </cell>
        </row>
        <row r="1770">
          <cell r="A1770">
            <v>45832</v>
          </cell>
          <cell r="L1770" t="str">
            <v>R/2025369</v>
          </cell>
        </row>
        <row r="1771">
          <cell r="A1771">
            <v>45792</v>
          </cell>
          <cell r="L1771" t="str">
            <v>VR/925059</v>
          </cell>
        </row>
        <row r="1772">
          <cell r="A1772">
            <v>45748</v>
          </cell>
          <cell r="L1772" t="str">
            <v>R/2025148</v>
          </cell>
        </row>
        <row r="1773">
          <cell r="A1773">
            <v>45992</v>
          </cell>
          <cell r="L1773" t="str">
            <v>R/2025680</v>
          </cell>
        </row>
        <row r="1774">
          <cell r="A1774">
            <v>45924</v>
          </cell>
          <cell r="L1774" t="str">
            <v>VR/925145</v>
          </cell>
        </row>
        <row r="1775">
          <cell r="A1775">
            <v>45804</v>
          </cell>
          <cell r="L1775" t="str">
            <v>R/2025257</v>
          </cell>
        </row>
        <row r="1776">
          <cell r="A1776">
            <v>45861</v>
          </cell>
          <cell r="L1776" t="str">
            <v>VR/925112</v>
          </cell>
        </row>
        <row r="1777">
          <cell r="A1777">
            <v>45882</v>
          </cell>
          <cell r="L1777" t="str">
            <v>VR/925128</v>
          </cell>
        </row>
        <row r="1778">
          <cell r="A1778">
            <v>45819</v>
          </cell>
          <cell r="L1778" t="str">
            <v>VR/925085</v>
          </cell>
        </row>
        <row r="1779">
          <cell r="A1779">
            <v>45740</v>
          </cell>
          <cell r="L1779" t="str">
            <v>VR/925024</v>
          </cell>
        </row>
        <row r="1780">
          <cell r="A1780">
            <v>45929</v>
          </cell>
          <cell r="L1780" t="str">
            <v>R/2025534</v>
          </cell>
        </row>
        <row r="1781">
          <cell r="A1781">
            <v>45931</v>
          </cell>
          <cell r="L1781" t="str">
            <v>R/2025554</v>
          </cell>
        </row>
        <row r="1782">
          <cell r="A1782">
            <v>45777</v>
          </cell>
          <cell r="L1782" t="str">
            <v>R/2025051</v>
          </cell>
        </row>
        <row r="1783">
          <cell r="A1783">
            <v>45763</v>
          </cell>
          <cell r="L1783" t="str">
            <v>VR/925037</v>
          </cell>
        </row>
        <row r="1784">
          <cell r="A1784">
            <v>45996</v>
          </cell>
          <cell r="L1784" t="str">
            <v>D/2025590</v>
          </cell>
        </row>
        <row r="1785">
          <cell r="A1785">
            <v>45937</v>
          </cell>
          <cell r="L1785" t="str">
            <v>D/2025471</v>
          </cell>
        </row>
        <row r="1786">
          <cell r="A1786">
            <v>45882</v>
          </cell>
          <cell r="L1786" t="str">
            <v>D/2025325</v>
          </cell>
        </row>
        <row r="1787">
          <cell r="A1787">
            <v>45981</v>
          </cell>
          <cell r="L1787" t="str">
            <v>A/92025205</v>
          </cell>
        </row>
        <row r="1788">
          <cell r="A1788">
            <v>45961</v>
          </cell>
          <cell r="L1788" t="str">
            <v>D/2025535</v>
          </cell>
        </row>
        <row r="1789">
          <cell r="A1789">
            <v>45741</v>
          </cell>
        </row>
        <row r="1790">
          <cell r="A1790">
            <v>45820</v>
          </cell>
          <cell r="L1790" t="str">
            <v>D/2025177</v>
          </cell>
        </row>
        <row r="1791">
          <cell r="A1791">
            <v>45869</v>
          </cell>
          <cell r="L1791" t="str">
            <v>DZ2025100</v>
          </cell>
        </row>
        <row r="1792">
          <cell r="A1792">
            <v>45876</v>
          </cell>
          <cell r="L1792" t="str">
            <v>D/2025320</v>
          </cell>
        </row>
        <row r="1793">
          <cell r="A1793">
            <v>45876</v>
          </cell>
          <cell r="L1793" t="str">
            <v>DZ2025103</v>
          </cell>
        </row>
        <row r="1794">
          <cell r="A1794">
            <v>45917</v>
          </cell>
          <cell r="L1794" t="str">
            <v>D/2025437</v>
          </cell>
        </row>
        <row r="1795">
          <cell r="A1795">
            <v>45709</v>
          </cell>
          <cell r="L1795" t="str">
            <v>R/2025084</v>
          </cell>
        </row>
        <row r="1796">
          <cell r="A1796">
            <v>45730</v>
          </cell>
          <cell r="L1796" t="str">
            <v>R/2025118</v>
          </cell>
        </row>
        <row r="1797">
          <cell r="A1797">
            <v>45784</v>
          </cell>
          <cell r="L1797" t="str">
            <v>R/2025161</v>
          </cell>
        </row>
        <row r="1798">
          <cell r="A1798">
            <v>45789</v>
          </cell>
          <cell r="L1798" t="str">
            <v>R/2025173</v>
          </cell>
        </row>
        <row r="1799">
          <cell r="A1799">
            <v>45790</v>
          </cell>
          <cell r="L1799" t="str">
            <v>R/2025218</v>
          </cell>
        </row>
        <row r="1800">
          <cell r="A1800">
            <v>45798</v>
          </cell>
          <cell r="L1800" t="str">
            <v>R/2025247</v>
          </cell>
        </row>
        <row r="1801">
          <cell r="A1801">
            <v>45810</v>
          </cell>
          <cell r="L1801" t="str">
            <v>R/2025287</v>
          </cell>
        </row>
        <row r="1802">
          <cell r="A1802">
            <v>45813</v>
          </cell>
          <cell r="L1802" t="str">
            <v>R/2025312</v>
          </cell>
        </row>
        <row r="1803">
          <cell r="A1803">
            <v>45862</v>
          </cell>
          <cell r="L1803" t="str">
            <v>R/2025411</v>
          </cell>
        </row>
        <row r="1804">
          <cell r="A1804">
            <v>45886</v>
          </cell>
          <cell r="L1804" t="str">
            <v>R/2025481</v>
          </cell>
        </row>
        <row r="1805">
          <cell r="A1805">
            <v>45951</v>
          </cell>
          <cell r="L1805" t="str">
            <v>VR/925167-2</v>
          </cell>
        </row>
        <row r="1806">
          <cell r="A1806">
            <v>45968</v>
          </cell>
          <cell r="L1806" t="str">
            <v>R/2025650</v>
          </cell>
        </row>
        <row r="1807">
          <cell r="A1807">
            <v>45968</v>
          </cell>
          <cell r="L1807" t="str">
            <v>R/2025649</v>
          </cell>
        </row>
        <row r="1808">
          <cell r="A1808">
            <v>46003</v>
          </cell>
          <cell r="L1808" t="str">
            <v>DZ2025083A</v>
          </cell>
        </row>
        <row r="1809">
          <cell r="A1809">
            <v>46021</v>
          </cell>
          <cell r="L1809" t="str">
            <v>R/2025719</v>
          </cell>
        </row>
        <row r="1810">
          <cell r="A1810">
            <v>45798</v>
          </cell>
          <cell r="L1810" t="str">
            <v>R/2025261</v>
          </cell>
        </row>
        <row r="1811">
          <cell r="A1811">
            <v>45832</v>
          </cell>
          <cell r="L1811" t="str">
            <v>R/2025364</v>
          </cell>
        </row>
        <row r="1812">
          <cell r="A1812">
            <v>45734</v>
          </cell>
          <cell r="L1812" t="str">
            <v>D/2025052</v>
          </cell>
        </row>
        <row r="1813">
          <cell r="A1813">
            <v>45792</v>
          </cell>
          <cell r="L1813" t="str">
            <v>R/2025227</v>
          </cell>
        </row>
        <row r="1814">
          <cell r="A1814">
            <v>45747</v>
          </cell>
          <cell r="L1814" t="str">
            <v>D/2025073</v>
          </cell>
        </row>
        <row r="1815">
          <cell r="A1815">
            <v>45721</v>
          </cell>
          <cell r="L1815" t="str">
            <v>D/2025025</v>
          </cell>
        </row>
        <row r="1816">
          <cell r="A1816">
            <v>45681</v>
          </cell>
          <cell r="L1816" t="str">
            <v>R/2025022</v>
          </cell>
        </row>
        <row r="1817">
          <cell r="A1817">
            <v>45757</v>
          </cell>
          <cell r="L1817" t="str">
            <v>R/2025083</v>
          </cell>
        </row>
        <row r="1818">
          <cell r="A1818">
            <v>45882</v>
          </cell>
          <cell r="L1818" t="str">
            <v>VR/925126</v>
          </cell>
        </row>
        <row r="1819">
          <cell r="A1819">
            <v>45945</v>
          </cell>
          <cell r="L1819" t="str">
            <v>R/2025593</v>
          </cell>
        </row>
        <row r="1820">
          <cell r="A1820">
            <v>45862</v>
          </cell>
          <cell r="L1820" t="str">
            <v>D/2025283</v>
          </cell>
        </row>
        <row r="1821">
          <cell r="A1821">
            <v>45747</v>
          </cell>
          <cell r="L1821" t="str">
            <v>R/2025128</v>
          </cell>
        </row>
        <row r="1822">
          <cell r="A1822">
            <v>45685</v>
          </cell>
        </row>
        <row r="1823">
          <cell r="A1823">
            <v>45698</v>
          </cell>
        </row>
        <row r="1824">
          <cell r="A1824">
            <v>45783</v>
          </cell>
        </row>
        <row r="1825">
          <cell r="A1825">
            <v>45727</v>
          </cell>
        </row>
        <row r="1826">
          <cell r="A1826">
            <v>45756</v>
          </cell>
        </row>
        <row r="1827">
          <cell r="A1827">
            <v>45877</v>
          </cell>
          <cell r="L1827" t="str">
            <v>DZ2025109</v>
          </cell>
        </row>
        <row r="1828">
          <cell r="A1828">
            <v>45856</v>
          </cell>
          <cell r="L1828" t="str">
            <v>D/2025260</v>
          </cell>
        </row>
        <row r="1829">
          <cell r="A1829">
            <v>45985</v>
          </cell>
          <cell r="L1829" t="str">
            <v>R/2025691</v>
          </cell>
        </row>
        <row r="1830">
          <cell r="A1830">
            <v>45938</v>
          </cell>
          <cell r="L1830" t="str">
            <v>VN/2025155</v>
          </cell>
        </row>
        <row r="1831">
          <cell r="A1831">
            <v>45911</v>
          </cell>
          <cell r="L1831" t="str">
            <v>D/2025432</v>
          </cell>
        </row>
        <row r="1832">
          <cell r="A1832">
            <v>45863</v>
          </cell>
          <cell r="L1832" t="str">
            <v>D/2025306</v>
          </cell>
        </row>
        <row r="1833">
          <cell r="A1833">
            <v>45904</v>
          </cell>
          <cell r="L1833" t="str">
            <v>R/2025496</v>
          </cell>
        </row>
        <row r="1834">
          <cell r="A1834">
            <v>45684</v>
          </cell>
          <cell r="L1834" t="str">
            <v>R/2025013</v>
          </cell>
        </row>
        <row r="1835">
          <cell r="A1835">
            <v>45953</v>
          </cell>
          <cell r="L1835" t="str">
            <v>D/2025505</v>
          </cell>
        </row>
        <row r="1836">
          <cell r="A1836">
            <v>45886</v>
          </cell>
          <cell r="L1836" t="str">
            <v>ID/2025/38</v>
          </cell>
        </row>
        <row r="1837">
          <cell r="A1837">
            <v>45923</v>
          </cell>
          <cell r="L1837" t="str">
            <v>RA/2025/31</v>
          </cell>
        </row>
        <row r="1838">
          <cell r="A1838">
            <v>45709</v>
          </cell>
          <cell r="L1838" t="str">
            <v>R/2025079</v>
          </cell>
        </row>
        <row r="1839">
          <cell r="A1839">
            <v>45986</v>
          </cell>
        </row>
        <row r="1840">
          <cell r="A1840">
            <v>45854</v>
          </cell>
          <cell r="L1840" t="str">
            <v>A/92025105</v>
          </cell>
        </row>
        <row r="1841">
          <cell r="A1841">
            <v>45945</v>
          </cell>
          <cell r="L1841" t="str">
            <v>D/2025015</v>
          </cell>
        </row>
        <row r="1842">
          <cell r="A1842">
            <v>45986</v>
          </cell>
        </row>
        <row r="1843">
          <cell r="A1843">
            <v>45882</v>
          </cell>
          <cell r="L1843" t="str">
            <v>D/2025373</v>
          </cell>
        </row>
        <row r="1844">
          <cell r="A1844">
            <v>45810</v>
          </cell>
          <cell r="L1844" t="str">
            <v>R/2025277</v>
          </cell>
        </row>
        <row r="1845">
          <cell r="A1845">
            <v>45763</v>
          </cell>
          <cell r="L1845" t="str">
            <v>A/92025024</v>
          </cell>
        </row>
        <row r="1846">
          <cell r="A1846">
            <v>45924</v>
          </cell>
          <cell r="L1846" t="str">
            <v>R/2025544</v>
          </cell>
        </row>
        <row r="1847">
          <cell r="A1847">
            <v>45777</v>
          </cell>
          <cell r="L1847" t="str">
            <v>D/2025117</v>
          </cell>
        </row>
        <row r="1848">
          <cell r="A1848">
            <v>45820</v>
          </cell>
          <cell r="L1848" t="str">
            <v>D/2025175</v>
          </cell>
        </row>
        <row r="1849">
          <cell r="A1849">
            <v>45985</v>
          </cell>
          <cell r="L1849" t="str">
            <v>R/20250036</v>
          </cell>
        </row>
        <row r="1850">
          <cell r="A1850">
            <v>45953</v>
          </cell>
          <cell r="L1850" t="str">
            <v>VN/2025169</v>
          </cell>
        </row>
        <row r="1851">
          <cell r="A1851">
            <v>45936</v>
          </cell>
          <cell r="L1851" t="str">
            <v>D/2025468</v>
          </cell>
        </row>
        <row r="1852">
          <cell r="A1852">
            <v>45981</v>
          </cell>
          <cell r="L1852" t="str">
            <v>VN/2025187</v>
          </cell>
        </row>
        <row r="1853">
          <cell r="A1853">
            <v>45938</v>
          </cell>
          <cell r="L1853" t="str">
            <v>R/2025580</v>
          </cell>
        </row>
        <row r="1854">
          <cell r="A1854">
            <v>45953</v>
          </cell>
        </row>
        <row r="1855">
          <cell r="A1855">
            <v>45968</v>
          </cell>
          <cell r="L1855" t="str">
            <v>VR/925176</v>
          </cell>
        </row>
        <row r="1856">
          <cell r="A1856">
            <v>45936</v>
          </cell>
          <cell r="L1856" t="str">
            <v>ID/2025/52</v>
          </cell>
        </row>
        <row r="1857">
          <cell r="A1857">
            <v>45846</v>
          </cell>
          <cell r="L1857" t="str">
            <v>A/92025054</v>
          </cell>
        </row>
        <row r="1858">
          <cell r="A1858">
            <v>45868</v>
          </cell>
          <cell r="L1858" t="str">
            <v>RA/2025/29</v>
          </cell>
        </row>
        <row r="1859">
          <cell r="A1859">
            <v>45861</v>
          </cell>
          <cell r="L1859" t="str">
            <v>R/2025412</v>
          </cell>
        </row>
        <row r="1860">
          <cell r="A1860">
            <v>45882</v>
          </cell>
          <cell r="L1860" t="str">
            <v>R/2025473</v>
          </cell>
        </row>
        <row r="1861">
          <cell r="A1861">
            <v>45841</v>
          </cell>
          <cell r="L1861" t="str">
            <v>A/92025026</v>
          </cell>
        </row>
        <row r="1862">
          <cell r="A1862">
            <v>45804</v>
          </cell>
          <cell r="L1862" t="str">
            <v>RA/2025/16</v>
          </cell>
        </row>
        <row r="1863">
          <cell r="A1863">
            <v>45762</v>
          </cell>
          <cell r="L1863" t="str">
            <v>D/2025085</v>
          </cell>
        </row>
        <row r="1864">
          <cell r="A1864">
            <v>45974</v>
          </cell>
          <cell r="L1864" t="str">
            <v>A/92025186</v>
          </cell>
        </row>
        <row r="1865">
          <cell r="A1865">
            <v>45805</v>
          </cell>
          <cell r="L1865" t="str">
            <v>DZ2025010</v>
          </cell>
        </row>
        <row r="1866">
          <cell r="A1866">
            <v>45876</v>
          </cell>
          <cell r="L1866" t="str">
            <v>DZ2025010</v>
          </cell>
        </row>
        <row r="1867">
          <cell r="A1867">
            <v>45674</v>
          </cell>
          <cell r="L1867" t="str">
            <v>DZ2025001</v>
          </cell>
        </row>
        <row r="1868">
          <cell r="A1868">
            <v>45801</v>
          </cell>
          <cell r="L1868" t="str">
            <v>PKDV/2025039-1</v>
          </cell>
        </row>
        <row r="1869">
          <cell r="A1869">
            <v>45868</v>
          </cell>
          <cell r="L1869" t="str">
            <v>VR/925111-2</v>
          </cell>
        </row>
        <row r="1870">
          <cell r="A1870">
            <v>45862</v>
          </cell>
          <cell r="L1870" t="str">
            <v>A/92025087</v>
          </cell>
        </row>
        <row r="1871">
          <cell r="A1871">
            <v>45985</v>
          </cell>
          <cell r="L1871" t="str">
            <v>R/20250034</v>
          </cell>
        </row>
        <row r="1872">
          <cell r="A1872">
            <v>45740</v>
          </cell>
          <cell r="L1872" t="str">
            <v>R/2025134</v>
          </cell>
        </row>
        <row r="1873">
          <cell r="A1873">
            <v>45790</v>
          </cell>
          <cell r="L1873" t="str">
            <v>VN/2025048-4</v>
          </cell>
        </row>
        <row r="1874">
          <cell r="A1874">
            <v>45813</v>
          </cell>
          <cell r="L1874" t="str">
            <v>D/2025116</v>
          </cell>
        </row>
        <row r="1875">
          <cell r="A1875">
            <v>45876</v>
          </cell>
          <cell r="L1875" t="str">
            <v>D/2025349</v>
          </cell>
        </row>
        <row r="1876">
          <cell r="A1876">
            <v>45876</v>
          </cell>
          <cell r="L1876" t="str">
            <v>D/2025344</v>
          </cell>
        </row>
        <row r="1877">
          <cell r="A1877">
            <v>45721</v>
          </cell>
          <cell r="L1877" t="str">
            <v>R/2025098</v>
          </cell>
        </row>
        <row r="1878">
          <cell r="A1878">
            <v>45687</v>
          </cell>
        </row>
        <row r="1879">
          <cell r="A1879">
            <v>45691</v>
          </cell>
        </row>
        <row r="1880">
          <cell r="A1880">
            <v>45925</v>
          </cell>
          <cell r="L1880" t="str">
            <v>R/2025536</v>
          </cell>
        </row>
        <row r="1881">
          <cell r="A1881">
            <v>45985</v>
          </cell>
        </row>
        <row r="1882">
          <cell r="A1882">
            <v>45744</v>
          </cell>
        </row>
        <row r="1883">
          <cell r="A1883">
            <v>45853</v>
          </cell>
          <cell r="L1883" t="str">
            <v>VR/925089</v>
          </cell>
        </row>
        <row r="1884">
          <cell r="A1884">
            <v>45951</v>
          </cell>
          <cell r="L1884" t="str">
            <v>VN/2025119-7</v>
          </cell>
        </row>
        <row r="1885">
          <cell r="A1885">
            <v>45918</v>
          </cell>
          <cell r="L1885" t="str">
            <v>RA/2025/38</v>
          </cell>
        </row>
        <row r="1886">
          <cell r="A1886">
            <v>45798</v>
          </cell>
          <cell r="L1886" t="str">
            <v>R/2025260</v>
          </cell>
        </row>
        <row r="1887">
          <cell r="A1887">
            <v>45830</v>
          </cell>
          <cell r="L1887" t="str">
            <v>PKDV/2025040-2</v>
          </cell>
        </row>
        <row r="1888">
          <cell r="A1888">
            <v>45841</v>
          </cell>
          <cell r="L1888" t="str">
            <v>VN/2025079</v>
          </cell>
        </row>
        <row r="1889">
          <cell r="A1889">
            <v>45832</v>
          </cell>
          <cell r="L1889" t="str">
            <v>A/92025104</v>
          </cell>
        </row>
        <row r="1890">
          <cell r="A1890">
            <v>45973</v>
          </cell>
          <cell r="L1890" t="str">
            <v>R/2025632</v>
          </cell>
        </row>
        <row r="1891">
          <cell r="A1891">
            <v>45790</v>
          </cell>
          <cell r="L1891" t="str">
            <v>VR/925062</v>
          </cell>
        </row>
        <row r="1892">
          <cell r="A1892">
            <v>45853</v>
          </cell>
          <cell r="L1892" t="str">
            <v>VR/925096</v>
          </cell>
        </row>
        <row r="1893">
          <cell r="A1893">
            <v>45937</v>
          </cell>
          <cell r="L1893" t="str">
            <v>A/92025151</v>
          </cell>
        </row>
        <row r="1894">
          <cell r="A1894">
            <v>45882</v>
          </cell>
          <cell r="L1894" t="str">
            <v>A/92025124</v>
          </cell>
        </row>
        <row r="1895">
          <cell r="A1895">
            <v>45880</v>
          </cell>
          <cell r="L1895" t="str">
            <v>R/2025443</v>
          </cell>
        </row>
        <row r="1896">
          <cell r="A1896">
            <v>45890</v>
          </cell>
        </row>
        <row r="1897">
          <cell r="A1897">
            <v>45989</v>
          </cell>
        </row>
        <row r="1898">
          <cell r="A1898">
            <v>46009</v>
          </cell>
          <cell r="L1898" t="str">
            <v>VN/2025230</v>
          </cell>
        </row>
        <row r="1899">
          <cell r="A1899">
            <v>45960</v>
          </cell>
          <cell r="L1899" t="str">
            <v>D/2025530</v>
          </cell>
        </row>
        <row r="1900">
          <cell r="A1900">
            <v>45869</v>
          </cell>
          <cell r="L1900" t="str">
            <v>D/2025312</v>
          </cell>
        </row>
        <row r="1901">
          <cell r="A1901">
            <v>45876</v>
          </cell>
          <cell r="L1901" t="str">
            <v>D/2025350</v>
          </cell>
        </row>
        <row r="1902">
          <cell r="A1902">
            <v>45699</v>
          </cell>
          <cell r="L1902" t="str">
            <v>R/2025040</v>
          </cell>
        </row>
        <row r="1903">
          <cell r="A1903">
            <v>45810</v>
          </cell>
          <cell r="L1903" t="str">
            <v>R/2025286</v>
          </cell>
        </row>
        <row r="1904">
          <cell r="A1904">
            <v>45861</v>
          </cell>
          <cell r="L1904" t="str">
            <v>R/2025223</v>
          </cell>
        </row>
        <row r="1905">
          <cell r="A1905">
            <v>45861</v>
          </cell>
          <cell r="L1905" t="str">
            <v>R/2025325</v>
          </cell>
        </row>
        <row r="1906">
          <cell r="A1906">
            <v>45880</v>
          </cell>
          <cell r="L1906" t="str">
            <v>R/2025447</v>
          </cell>
        </row>
        <row r="1907">
          <cell r="A1907">
            <v>45869</v>
          </cell>
        </row>
        <row r="1908">
          <cell r="A1908">
            <v>45869</v>
          </cell>
        </row>
        <row r="1909">
          <cell r="A1909">
            <v>45793</v>
          </cell>
          <cell r="L1909" t="str">
            <v>R/2025235</v>
          </cell>
        </row>
        <row r="1910">
          <cell r="A1910">
            <v>45953</v>
          </cell>
          <cell r="L1910" t="str">
            <v>D/2025506</v>
          </cell>
        </row>
        <row r="1911">
          <cell r="A1911">
            <v>45951</v>
          </cell>
          <cell r="L1911" t="str">
            <v>A/92025058</v>
          </cell>
        </row>
        <row r="1912">
          <cell r="A1912">
            <v>45882</v>
          </cell>
          <cell r="L1912" t="str">
            <v>R/2025455</v>
          </cell>
        </row>
        <row r="1913">
          <cell r="A1913">
            <v>45876</v>
          </cell>
          <cell r="L1913" t="str">
            <v>R/2025455</v>
          </cell>
        </row>
        <row r="1914">
          <cell r="A1914">
            <v>45882</v>
          </cell>
          <cell r="L1914" t="str">
            <v>R/2025455</v>
          </cell>
        </row>
        <row r="1915">
          <cell r="A1915">
            <v>45799</v>
          </cell>
          <cell r="L1915" t="str">
            <v>R/2025276</v>
          </cell>
        </row>
        <row r="1916">
          <cell r="A1916">
            <v>45790</v>
          </cell>
          <cell r="L1916" t="str">
            <v>A/92025111</v>
          </cell>
        </row>
        <row r="1917">
          <cell r="A1917">
            <v>45936</v>
          </cell>
          <cell r="L1917" t="str">
            <v>A/92025150</v>
          </cell>
        </row>
        <row r="1918">
          <cell r="A1918">
            <v>45862</v>
          </cell>
          <cell r="L1918" t="str">
            <v>A/92025088</v>
          </cell>
        </row>
        <row r="1919">
          <cell r="A1919">
            <v>45693</v>
          </cell>
          <cell r="L1919" t="str">
            <v>D/2025013</v>
          </cell>
        </row>
        <row r="1920">
          <cell r="A1920">
            <v>45870</v>
          </cell>
        </row>
        <row r="1921">
          <cell r="A1921">
            <v>45923</v>
          </cell>
        </row>
        <row r="1922">
          <cell r="A1922">
            <v>45832</v>
          </cell>
          <cell r="L1922" t="str">
            <v>R/2025364</v>
          </cell>
        </row>
        <row r="1923">
          <cell r="A1923">
            <v>45880</v>
          </cell>
          <cell r="L1923" t="str">
            <v>R/2025449</v>
          </cell>
        </row>
        <row r="1924">
          <cell r="A1924">
            <v>45880</v>
          </cell>
          <cell r="L1924" t="str">
            <v>R/2025450</v>
          </cell>
        </row>
        <row r="1925">
          <cell r="A1925">
            <v>45904</v>
          </cell>
          <cell r="L1925" t="str">
            <v>R/2025495</v>
          </cell>
        </row>
        <row r="1926">
          <cell r="A1926">
            <v>45763</v>
          </cell>
          <cell r="L1926" t="str">
            <v>R/2025145</v>
          </cell>
        </row>
        <row r="1927">
          <cell r="A1927">
            <v>45996</v>
          </cell>
          <cell r="L1927" t="str">
            <v>VR/925194</v>
          </cell>
        </row>
        <row r="1928">
          <cell r="A1928">
            <v>45938</v>
          </cell>
          <cell r="L1928" t="str">
            <v>DZ2025069-A</v>
          </cell>
        </row>
        <row r="1929">
          <cell r="A1929">
            <v>45763</v>
          </cell>
          <cell r="L1929" t="str">
            <v>R/2025170</v>
          </cell>
        </row>
        <row r="1930">
          <cell r="A1930">
            <v>45886</v>
          </cell>
          <cell r="L1930" t="str">
            <v>R/2025483</v>
          </cell>
        </row>
        <row r="1931">
          <cell r="A1931">
            <v>45695</v>
          </cell>
        </row>
        <row r="1932">
          <cell r="A1932">
            <v>45959</v>
          </cell>
          <cell r="L1932" t="str">
            <v>R/2025641</v>
          </cell>
        </row>
        <row r="1933">
          <cell r="A1933">
            <v>45917</v>
          </cell>
          <cell r="L1933" t="str">
            <v>A/92025145</v>
          </cell>
        </row>
        <row r="1934">
          <cell r="A1934">
            <v>45986</v>
          </cell>
          <cell r="L1934" t="str">
            <v>R/20250032</v>
          </cell>
        </row>
        <row r="1935">
          <cell r="A1935">
            <v>45945</v>
          </cell>
          <cell r="L1935" t="str">
            <v>R/2025555</v>
          </cell>
        </row>
        <row r="1936">
          <cell r="A1936">
            <v>45722</v>
          </cell>
        </row>
        <row r="1937">
          <cell r="A1937">
            <v>45852</v>
          </cell>
          <cell r="L1937" t="str">
            <v>R/2025391</v>
          </cell>
        </row>
        <row r="1938">
          <cell r="A1938">
            <v>45937</v>
          </cell>
          <cell r="L1938" t="str">
            <v>A/92025151</v>
          </cell>
        </row>
        <row r="1939">
          <cell r="A1939">
            <v>45863</v>
          </cell>
          <cell r="L1939" t="str">
            <v>R/2025406</v>
          </cell>
        </row>
        <row r="1940">
          <cell r="A1940">
            <v>45741</v>
          </cell>
          <cell r="L1940" t="str">
            <v>A/92025019</v>
          </cell>
        </row>
        <row r="1941">
          <cell r="A1941">
            <v>45741</v>
          </cell>
          <cell r="L1941" t="str">
            <v>A/92025019</v>
          </cell>
        </row>
        <row r="1942">
          <cell r="A1942">
            <v>45741</v>
          </cell>
          <cell r="L1942" t="str">
            <v>A/92025019</v>
          </cell>
        </row>
        <row r="1943">
          <cell r="A1943">
            <v>45741</v>
          </cell>
          <cell r="L1943" t="str">
            <v>A/92025019</v>
          </cell>
        </row>
        <row r="1944">
          <cell r="A1944">
            <v>45741</v>
          </cell>
          <cell r="L1944" t="str">
            <v>A/92025019</v>
          </cell>
        </row>
        <row r="1945">
          <cell r="A1945">
            <v>45741</v>
          </cell>
          <cell r="L1945" t="str">
            <v>A/92025019</v>
          </cell>
        </row>
        <row r="1946">
          <cell r="A1946">
            <v>45741</v>
          </cell>
          <cell r="L1946" t="str">
            <v>A/92025019</v>
          </cell>
        </row>
        <row r="1947">
          <cell r="A1947">
            <v>45741</v>
          </cell>
          <cell r="L1947" t="str">
            <v>A/92025019</v>
          </cell>
        </row>
        <row r="1948">
          <cell r="A1948">
            <v>45730</v>
          </cell>
          <cell r="L1948" t="str">
            <v>R/2025113</v>
          </cell>
        </row>
        <row r="1949">
          <cell r="A1949">
            <v>45762</v>
          </cell>
          <cell r="L1949" t="str">
            <v>R/2025167</v>
          </cell>
        </row>
        <row r="1950">
          <cell r="A1950">
            <v>45790</v>
          </cell>
          <cell r="L1950" t="str">
            <v>R/2025224</v>
          </cell>
        </row>
        <row r="1951">
          <cell r="A1951">
            <v>45861</v>
          </cell>
          <cell r="L1951" t="str">
            <v>R/2025324</v>
          </cell>
        </row>
        <row r="1952">
          <cell r="A1952">
            <v>46020</v>
          </cell>
          <cell r="L1952" t="str">
            <v>A/92025217</v>
          </cell>
        </row>
        <row r="1953">
          <cell r="A1953">
            <v>45863</v>
          </cell>
          <cell r="L1953" t="str">
            <v>A/92025106</v>
          </cell>
        </row>
        <row r="1954">
          <cell r="A1954">
            <v>45846</v>
          </cell>
          <cell r="L1954" t="str">
            <v>D/2025262</v>
          </cell>
        </row>
        <row r="1955">
          <cell r="A1955">
            <v>45897</v>
          </cell>
          <cell r="L1955" t="str">
            <v>VN/2025137</v>
          </cell>
        </row>
        <row r="1956">
          <cell r="A1956">
            <v>46021</v>
          </cell>
          <cell r="L1956" t="str">
            <v>D/2025610</v>
          </cell>
        </row>
        <row r="1957">
          <cell r="A1957">
            <v>46022</v>
          </cell>
          <cell r="L1957" t="str">
            <v>VN/2025256</v>
          </cell>
        </row>
        <row r="1958">
          <cell r="A1958">
            <v>45982</v>
          </cell>
          <cell r="L1958" t="str">
            <v>R/2025671</v>
          </cell>
        </row>
        <row r="1959">
          <cell r="A1959">
            <v>45964</v>
          </cell>
          <cell r="L1959" t="str">
            <v>R/2025613</v>
          </cell>
        </row>
        <row r="1960">
          <cell r="A1960">
            <v>45841</v>
          </cell>
          <cell r="L1960" t="str">
            <v>A/92025193</v>
          </cell>
        </row>
        <row r="1961">
          <cell r="A1961">
            <v>45973</v>
          </cell>
          <cell r="L1961" t="str">
            <v>VR/925182</v>
          </cell>
        </row>
        <row r="1962">
          <cell r="A1962">
            <v>45688</v>
          </cell>
        </row>
        <row r="1963">
          <cell r="A1963">
            <v>45775</v>
          </cell>
          <cell r="L1963" t="str">
            <v>VN/2025034</v>
          </cell>
        </row>
        <row r="1964">
          <cell r="A1964">
            <v>45762</v>
          </cell>
          <cell r="L1964" t="str">
            <v>R/2025147</v>
          </cell>
        </row>
        <row r="1965">
          <cell r="A1965">
            <v>45762</v>
          </cell>
          <cell r="L1965" t="str">
            <v>R/2025146</v>
          </cell>
        </row>
        <row r="1966">
          <cell r="A1966">
            <v>45748</v>
          </cell>
          <cell r="L1966" t="str">
            <v>PKDV/2025031-2</v>
          </cell>
        </row>
        <row r="1967">
          <cell r="A1967">
            <v>45861</v>
          </cell>
          <cell r="L1967" t="str">
            <v>R/2025419</v>
          </cell>
        </row>
        <row r="1968">
          <cell r="A1968">
            <v>45945</v>
          </cell>
          <cell r="L1968" t="str">
            <v>D/2025481</v>
          </cell>
        </row>
        <row r="1969">
          <cell r="A1969">
            <v>45699</v>
          </cell>
          <cell r="L1969" t="str">
            <v>R/2025042</v>
          </cell>
        </row>
        <row r="1970">
          <cell r="A1970">
            <v>45981</v>
          </cell>
          <cell r="L1970" t="str">
            <v>D/2025293</v>
          </cell>
        </row>
        <row r="1971">
          <cell r="A1971">
            <v>46013</v>
          </cell>
          <cell r="L1971" t="str">
            <v>VN/2025232</v>
          </cell>
        </row>
        <row r="1972">
          <cell r="A1972">
            <v>45868</v>
          </cell>
          <cell r="L1972" t="str">
            <v>R/2025430</v>
          </cell>
        </row>
        <row r="1973">
          <cell r="A1973">
            <v>45882</v>
          </cell>
          <cell r="L1973" t="str">
            <v>VR/925125</v>
          </cell>
        </row>
        <row r="1974">
          <cell r="A1974">
            <v>45876</v>
          </cell>
          <cell r="L1974" t="str">
            <v>DZ2025101</v>
          </cell>
        </row>
        <row r="1975">
          <cell r="A1975">
            <v>45876</v>
          </cell>
          <cell r="L1975" t="str">
            <v>DZ2025102</v>
          </cell>
        </row>
        <row r="1976">
          <cell r="A1976">
            <v>45882</v>
          </cell>
          <cell r="L1976" t="str">
            <v>DZ2025008</v>
          </cell>
        </row>
        <row r="1977">
          <cell r="A1977">
            <v>45861</v>
          </cell>
          <cell r="L1977" t="str">
            <v>R/2025416</v>
          </cell>
        </row>
        <row r="1978">
          <cell r="A1978">
            <v>45897</v>
          </cell>
          <cell r="L1978" t="str">
            <v>VN/2025113-2</v>
          </cell>
        </row>
        <row r="1979">
          <cell r="A1979">
            <v>45736</v>
          </cell>
          <cell r="L1979" t="str">
            <v>VR/925026</v>
          </cell>
        </row>
        <row r="1980">
          <cell r="A1980">
            <v>45734</v>
          </cell>
          <cell r="L1980" t="str">
            <v>A/92025017</v>
          </cell>
        </row>
        <row r="1981">
          <cell r="A1981">
            <v>45882</v>
          </cell>
          <cell r="L1981" t="str">
            <v>D/2025319</v>
          </cell>
        </row>
        <row r="1982">
          <cell r="A1982">
            <v>45735</v>
          </cell>
          <cell r="L1982" t="str">
            <v>A/92025018</v>
          </cell>
        </row>
        <row r="1983">
          <cell r="A1983">
            <v>45735</v>
          </cell>
          <cell r="L1983" t="str">
            <v>A/92025018</v>
          </cell>
        </row>
        <row r="1984">
          <cell r="A1984">
            <v>45735</v>
          </cell>
          <cell r="L1984" t="str">
            <v>A/92025018</v>
          </cell>
        </row>
        <row r="1985">
          <cell r="A1985">
            <v>45735</v>
          </cell>
          <cell r="L1985" t="str">
            <v>A/92025018</v>
          </cell>
        </row>
        <row r="1986">
          <cell r="A1986">
            <v>45735</v>
          </cell>
          <cell r="L1986" t="str">
            <v>A/92025018</v>
          </cell>
        </row>
        <row r="1987">
          <cell r="A1987">
            <v>45735</v>
          </cell>
          <cell r="L1987" t="str">
            <v>A/92025018</v>
          </cell>
        </row>
        <row r="1988">
          <cell r="A1988">
            <v>45735</v>
          </cell>
          <cell r="L1988" t="str">
            <v>A/92025018</v>
          </cell>
        </row>
        <row r="1989">
          <cell r="A1989">
            <v>45735</v>
          </cell>
          <cell r="L1989" t="str">
            <v>A/92025018</v>
          </cell>
        </row>
        <row r="1990">
          <cell r="A1990">
            <v>46001</v>
          </cell>
          <cell r="L1990" t="str">
            <v>D/2025617</v>
          </cell>
        </row>
        <row r="1991">
          <cell r="A1991">
            <v>45818</v>
          </cell>
          <cell r="L1991" t="str">
            <v>R/2025328</v>
          </cell>
        </row>
        <row r="1992">
          <cell r="A1992">
            <v>45886</v>
          </cell>
          <cell r="L1992" t="str">
            <v>R/2025477</v>
          </cell>
        </row>
        <row r="1993">
          <cell r="A1993">
            <v>45924</v>
          </cell>
          <cell r="L1993" t="str">
            <v>R/2025526</v>
          </cell>
        </row>
        <row r="1994">
          <cell r="A1994">
            <v>45939</v>
          </cell>
          <cell r="L1994" t="str">
            <v>R/2025568</v>
          </cell>
        </row>
        <row r="1995">
          <cell r="A1995">
            <v>45968</v>
          </cell>
          <cell r="L1995" t="str">
            <v>R/2025639</v>
          </cell>
        </row>
        <row r="1996">
          <cell r="A1996">
            <v>46009</v>
          </cell>
          <cell r="L1996" t="str">
            <v>R/2025721</v>
          </cell>
        </row>
        <row r="1997">
          <cell r="A1997">
            <v>45734</v>
          </cell>
          <cell r="L1997" t="str">
            <v>D/2025044</v>
          </cell>
        </row>
        <row r="1998">
          <cell r="A1998">
            <v>45947</v>
          </cell>
          <cell r="L1998" t="str">
            <v>R/2025587</v>
          </cell>
        </row>
        <row r="1999">
          <cell r="A1999">
            <v>45742</v>
          </cell>
          <cell r="L1999" t="str">
            <v>R/2025131</v>
          </cell>
        </row>
        <row r="2000">
          <cell r="A2000">
            <v>45951</v>
          </cell>
          <cell r="L2000" t="str">
            <v>A/92025060</v>
          </cell>
        </row>
        <row r="2001">
          <cell r="A2001">
            <v>46010</v>
          </cell>
          <cell r="L2001" t="str">
            <v>R/2025724</v>
          </cell>
        </row>
        <row r="2002">
          <cell r="A2002">
            <v>45952</v>
          </cell>
          <cell r="L2002" t="str">
            <v>A/92025109</v>
          </cell>
        </row>
        <row r="2003">
          <cell r="A2003">
            <v>45803</v>
          </cell>
          <cell r="L2003" t="str">
            <v>D/2025169</v>
          </cell>
        </row>
        <row r="2004">
          <cell r="A2004">
            <v>45730</v>
          </cell>
          <cell r="L2004" t="str">
            <v>RA/2025/05</v>
          </cell>
        </row>
        <row r="2005">
          <cell r="A2005">
            <v>45777</v>
          </cell>
          <cell r="L2005" t="str">
            <v>VR/925055-1</v>
          </cell>
        </row>
        <row r="2006">
          <cell r="A2006">
            <v>46021</v>
          </cell>
          <cell r="L2006" t="str">
            <v>VR/925205</v>
          </cell>
        </row>
        <row r="2007">
          <cell r="A2007">
            <v>46021</v>
          </cell>
          <cell r="L2007" t="str">
            <v>VN/2025247</v>
          </cell>
        </row>
        <row r="2008">
          <cell r="A2008">
            <v>46007</v>
          </cell>
          <cell r="L2008" t="str">
            <v>A/92025209</v>
          </cell>
        </row>
        <row r="2009">
          <cell r="A2009">
            <v>45988</v>
          </cell>
          <cell r="L2009" t="str">
            <v>A/92025082</v>
          </cell>
        </row>
        <row r="2010">
          <cell r="A2010">
            <v>45810</v>
          </cell>
          <cell r="L2010" t="str">
            <v>R/2025279</v>
          </cell>
        </row>
        <row r="2011">
          <cell r="A2011">
            <v>45961</v>
          </cell>
          <cell r="L2011" t="str">
            <v>A/92025179</v>
          </cell>
        </row>
        <row r="2012">
          <cell r="A2012">
            <v>45868</v>
          </cell>
          <cell r="L2012" t="str">
            <v>VR/925115-1</v>
          </cell>
        </row>
        <row r="2013">
          <cell r="A2013">
            <v>45932</v>
          </cell>
          <cell r="L2013" t="str">
            <v>D/2025454</v>
          </cell>
        </row>
        <row r="2014">
          <cell r="A2014">
            <v>46013</v>
          </cell>
          <cell r="L2014" t="str">
            <v>VN/2025233</v>
          </cell>
        </row>
        <row r="2015">
          <cell r="A2015">
            <v>45664</v>
          </cell>
        </row>
        <row r="2016">
          <cell r="A2016">
            <v>45777</v>
          </cell>
          <cell r="L2016" t="str">
            <v>D/2025032</v>
          </cell>
        </row>
        <row r="2017">
          <cell r="A2017">
            <v>45827</v>
          </cell>
          <cell r="L2017" t="str">
            <v>A/92025117</v>
          </cell>
        </row>
        <row r="2018">
          <cell r="A2018">
            <v>45827</v>
          </cell>
          <cell r="L2018" t="str">
            <v>A/92025076</v>
          </cell>
        </row>
        <row r="2019">
          <cell r="A2019">
            <v>45827</v>
          </cell>
          <cell r="L2019" t="str">
            <v>A/92025138</v>
          </cell>
        </row>
        <row r="2020">
          <cell r="A2020">
            <v>45863</v>
          </cell>
          <cell r="L2020" t="str">
            <v>DZ2025085</v>
          </cell>
        </row>
        <row r="2021">
          <cell r="A2021">
            <v>45911</v>
          </cell>
          <cell r="L2021" t="str">
            <v>DZ2025061</v>
          </cell>
        </row>
        <row r="2022">
          <cell r="A2022">
            <v>45796</v>
          </cell>
          <cell r="L2022" t="str">
            <v>DZ2025020</v>
          </cell>
        </row>
        <row r="2023">
          <cell r="A2023">
            <v>45833</v>
          </cell>
          <cell r="L2023" t="str">
            <v>RA/2025/20</v>
          </cell>
        </row>
        <row r="2024">
          <cell r="A2024">
            <v>45854</v>
          </cell>
          <cell r="L2024" t="str">
            <v>RA/2025/27</v>
          </cell>
        </row>
        <row r="2025">
          <cell r="A2025">
            <v>45880</v>
          </cell>
          <cell r="L2025" t="str">
            <v>R/2025439</v>
          </cell>
        </row>
        <row r="2026">
          <cell r="A2026">
            <v>45904</v>
          </cell>
          <cell r="L2026" t="str">
            <v>DZ2025037</v>
          </cell>
        </row>
        <row r="2027">
          <cell r="A2027">
            <v>45932</v>
          </cell>
          <cell r="L2027" t="str">
            <v>R/2025556</v>
          </cell>
        </row>
        <row r="2028">
          <cell r="A2028">
            <v>45932</v>
          </cell>
          <cell r="L2028" t="str">
            <v>R/2025557</v>
          </cell>
        </row>
        <row r="2029">
          <cell r="A2029">
            <v>45944</v>
          </cell>
          <cell r="L2029" t="str">
            <v>DZ2025037</v>
          </cell>
        </row>
        <row r="2030">
          <cell r="A2030">
            <v>45966</v>
          </cell>
          <cell r="L2030" t="str">
            <v>R/2025602</v>
          </cell>
        </row>
        <row r="2031">
          <cell r="A2031">
            <v>45811</v>
          </cell>
          <cell r="L2031" t="str">
            <v>DZ2025031</v>
          </cell>
        </row>
        <row r="2032">
          <cell r="A2032">
            <v>45875</v>
          </cell>
          <cell r="L2032" t="str">
            <v>VN/2025108</v>
          </cell>
        </row>
        <row r="2033">
          <cell r="A2033">
            <v>45709</v>
          </cell>
        </row>
        <row r="2034">
          <cell r="A2034">
            <v>45938</v>
          </cell>
          <cell r="L2034" t="str">
            <v>DZ2025068-A</v>
          </cell>
        </row>
        <row r="2035">
          <cell r="A2035">
            <v>45911</v>
          </cell>
          <cell r="L2035" t="str">
            <v>A/92025140</v>
          </cell>
        </row>
        <row r="2036">
          <cell r="A2036">
            <v>45699</v>
          </cell>
          <cell r="L2036" t="str">
            <v>R/2025037</v>
          </cell>
        </row>
        <row r="2037">
          <cell r="A2037">
            <v>45680</v>
          </cell>
        </row>
        <row r="2038">
          <cell r="A2038">
            <v>45868</v>
          </cell>
          <cell r="L2038" t="str">
            <v>RA/2025/28</v>
          </cell>
        </row>
        <row r="2039">
          <cell r="A2039">
            <v>45951</v>
          </cell>
          <cell r="L2039" t="str">
            <v>R/2025561</v>
          </cell>
        </row>
        <row r="2040">
          <cell r="A2040">
            <v>45874</v>
          </cell>
          <cell r="L2040" t="str">
            <v>D/2025336</v>
          </cell>
        </row>
        <row r="2041">
          <cell r="A2041">
            <v>45743</v>
          </cell>
          <cell r="L2041" t="str">
            <v>VN/2025019</v>
          </cell>
        </row>
        <row r="2042">
          <cell r="A2042">
            <v>46021</v>
          </cell>
          <cell r="L2042" t="str">
            <v>A/92025221</v>
          </cell>
        </row>
        <row r="2043">
          <cell r="A2043">
            <v>45996</v>
          </cell>
          <cell r="L2043" t="str">
            <v>VN/2025205</v>
          </cell>
        </row>
        <row r="2044">
          <cell r="A2044">
            <v>45931</v>
          </cell>
          <cell r="L2044" t="str">
            <v>VR/925157</v>
          </cell>
        </row>
        <row r="2045">
          <cell r="A2045">
            <v>45953</v>
          </cell>
          <cell r="L2045" t="str">
            <v>D/2025508</v>
          </cell>
        </row>
        <row r="2046">
          <cell r="A2046">
            <v>45709</v>
          </cell>
        </row>
        <row r="2047">
          <cell r="A2047">
            <v>45681</v>
          </cell>
          <cell r="L2047" t="str">
            <v>R/2025018</v>
          </cell>
        </row>
        <row r="2048">
          <cell r="A2048">
            <v>46021</v>
          </cell>
          <cell r="L2048" t="str">
            <v>VN/2025248</v>
          </cell>
        </row>
        <row r="2049">
          <cell r="A2049">
            <v>45777</v>
          </cell>
          <cell r="L2049" t="str">
            <v>D/2025112</v>
          </cell>
        </row>
        <row r="2050">
          <cell r="A2050">
            <v>45810</v>
          </cell>
          <cell r="L2050" t="str">
            <v>VR/925076-2</v>
          </cell>
        </row>
        <row r="2051">
          <cell r="A2051">
            <v>45740</v>
          </cell>
          <cell r="L2051" t="str">
            <v>R/20250005</v>
          </cell>
        </row>
        <row r="2052">
          <cell r="A2052">
            <v>45951</v>
          </cell>
          <cell r="L2052" t="str">
            <v>R/2025604</v>
          </cell>
        </row>
        <row r="2053">
          <cell r="A2053">
            <v>46008</v>
          </cell>
          <cell r="L2053" t="str">
            <v>VN/2025224-1</v>
          </cell>
        </row>
        <row r="2054">
          <cell r="A2054">
            <v>45819</v>
          </cell>
          <cell r="L2054" t="str">
            <v>D/2025226</v>
          </cell>
        </row>
        <row r="2055">
          <cell r="A2055">
            <v>45789</v>
          </cell>
          <cell r="L2055" t="str">
            <v>A/92025050</v>
          </cell>
        </row>
        <row r="2056">
          <cell r="A2056">
            <v>45797</v>
          </cell>
          <cell r="L2056" t="str">
            <v>A/92025050</v>
          </cell>
        </row>
        <row r="2057">
          <cell r="A2057">
            <v>45797</v>
          </cell>
          <cell r="L2057" t="str">
            <v>A/92025050</v>
          </cell>
        </row>
        <row r="2058">
          <cell r="A2058">
            <v>45803</v>
          </cell>
          <cell r="L2058" t="str">
            <v>A/92025050</v>
          </cell>
        </row>
        <row r="2059">
          <cell r="A2059">
            <v>45803</v>
          </cell>
          <cell r="L2059" t="str">
            <v>A/92025050</v>
          </cell>
        </row>
        <row r="2060">
          <cell r="A2060">
            <v>45824</v>
          </cell>
          <cell r="L2060" t="str">
            <v>A/92025066</v>
          </cell>
        </row>
        <row r="2061">
          <cell r="A2061">
            <v>45824</v>
          </cell>
          <cell r="L2061" t="str">
            <v>A/92025066</v>
          </cell>
        </row>
        <row r="2062">
          <cell r="A2062">
            <v>45832</v>
          </cell>
          <cell r="L2062" t="str">
            <v>R/2025370</v>
          </cell>
        </row>
        <row r="2063">
          <cell r="A2063">
            <v>46022</v>
          </cell>
        </row>
        <row r="2064">
          <cell r="A2064">
            <v>45777</v>
          </cell>
          <cell r="L2064" t="str">
            <v>R/2025191</v>
          </cell>
        </row>
        <row r="2065">
          <cell r="A2065">
            <v>45790</v>
          </cell>
          <cell r="L2065" t="str">
            <v>R/2025204</v>
          </cell>
        </row>
        <row r="2066">
          <cell r="A2066">
            <v>45862</v>
          </cell>
          <cell r="L2066" t="str">
            <v>R/2025413</v>
          </cell>
        </row>
        <row r="2067">
          <cell r="A2067">
            <v>45973</v>
          </cell>
          <cell r="L2067" t="str">
            <v>VR/925183-3</v>
          </cell>
        </row>
        <row r="2068">
          <cell r="A2068">
            <v>46014</v>
          </cell>
          <cell r="L2068" t="str">
            <v>A/92025212</v>
          </cell>
        </row>
        <row r="2069">
          <cell r="A2069">
            <v>45826</v>
          </cell>
          <cell r="L2069" t="str">
            <v>A/92025072</v>
          </cell>
        </row>
        <row r="2070">
          <cell r="A2070">
            <v>45811</v>
          </cell>
          <cell r="L2070" t="str">
            <v>D/2025184</v>
          </cell>
        </row>
        <row r="2071">
          <cell r="A2071">
            <v>45974</v>
          </cell>
          <cell r="L2071" t="str">
            <v>D/2025553</v>
          </cell>
        </row>
        <row r="2072">
          <cell r="A2072">
            <v>45876</v>
          </cell>
          <cell r="L2072" t="str">
            <v>DZ2025047</v>
          </cell>
        </row>
        <row r="2073">
          <cell r="A2073">
            <v>45876</v>
          </cell>
          <cell r="L2073" t="str">
            <v>DZ2025048</v>
          </cell>
        </row>
        <row r="2074">
          <cell r="A2074">
            <v>45735</v>
          </cell>
          <cell r="L2074" t="str">
            <v>A/92025010</v>
          </cell>
        </row>
        <row r="2075">
          <cell r="A2075">
            <v>45841</v>
          </cell>
          <cell r="L2075" t="str">
            <v>A/92025086</v>
          </cell>
        </row>
        <row r="2076">
          <cell r="A2076">
            <v>45762</v>
          </cell>
          <cell r="L2076" t="str">
            <v>PKDV/2025026</v>
          </cell>
        </row>
        <row r="2077">
          <cell r="A2077">
            <v>45951</v>
          </cell>
          <cell r="L2077" t="str">
            <v>VN/2025119-6</v>
          </cell>
        </row>
        <row r="2078">
          <cell r="A2078">
            <v>45951</v>
          </cell>
          <cell r="L2078" t="str">
            <v>D/2025477</v>
          </cell>
        </row>
        <row r="2079">
          <cell r="A2079">
            <v>45810</v>
          </cell>
          <cell r="L2079" t="str">
            <v>R/2025293</v>
          </cell>
        </row>
        <row r="2080">
          <cell r="A2080">
            <v>45789</v>
          </cell>
          <cell r="L2080" t="str">
            <v>A/92025050</v>
          </cell>
        </row>
        <row r="2081">
          <cell r="A2081">
            <v>45789</v>
          </cell>
          <cell r="L2081" t="str">
            <v>A/92025050</v>
          </cell>
        </row>
        <row r="2082">
          <cell r="A2082">
            <v>45789</v>
          </cell>
          <cell r="L2082" t="str">
            <v>A/92025050</v>
          </cell>
        </row>
        <row r="2083">
          <cell r="A2083">
            <v>45789</v>
          </cell>
          <cell r="L2083" t="str">
            <v>A/92025050</v>
          </cell>
        </row>
        <row r="2084">
          <cell r="A2084">
            <v>45789</v>
          </cell>
          <cell r="L2084" t="str">
            <v>A/92025050</v>
          </cell>
        </row>
        <row r="2085">
          <cell r="A2085">
            <v>45789</v>
          </cell>
          <cell r="L2085" t="str">
            <v>A/92025050</v>
          </cell>
        </row>
        <row r="2086">
          <cell r="A2086">
            <v>45789</v>
          </cell>
          <cell r="L2086" t="str">
            <v>A/92025050</v>
          </cell>
        </row>
        <row r="2087">
          <cell r="A2087">
            <v>45789</v>
          </cell>
          <cell r="L2087" t="str">
            <v>A/92025050</v>
          </cell>
        </row>
        <row r="2088">
          <cell r="A2088">
            <v>45790</v>
          </cell>
          <cell r="L2088" t="str">
            <v>A/92025050</v>
          </cell>
        </row>
        <row r="2089">
          <cell r="A2089">
            <v>45868</v>
          </cell>
          <cell r="L2089" t="str">
            <v>A/92025084</v>
          </cell>
        </row>
        <row r="2090">
          <cell r="A2090">
            <v>45868</v>
          </cell>
          <cell r="L2090" t="str">
            <v>A/92025084</v>
          </cell>
        </row>
        <row r="2091">
          <cell r="A2091">
            <v>45868</v>
          </cell>
          <cell r="L2091" t="str">
            <v>A/92025084</v>
          </cell>
        </row>
        <row r="2092">
          <cell r="A2092">
            <v>45910</v>
          </cell>
          <cell r="L2092" t="str">
            <v>D/2025406</v>
          </cell>
        </row>
        <row r="2093">
          <cell r="A2093">
            <v>45701</v>
          </cell>
          <cell r="L2093" t="str">
            <v>VR/925010-3</v>
          </cell>
        </row>
        <row r="2094">
          <cell r="A2094">
            <v>45861</v>
          </cell>
          <cell r="L2094" t="str">
            <v>R/2025244</v>
          </cell>
        </row>
        <row r="2095">
          <cell r="A2095">
            <v>45919</v>
          </cell>
          <cell r="L2095" t="str">
            <v>R/2025546</v>
          </cell>
        </row>
        <row r="2096">
          <cell r="A2096">
            <v>45813</v>
          </cell>
          <cell r="L2096">
            <v>220250050</v>
          </cell>
        </row>
        <row r="2097">
          <cell r="A2097">
            <v>45938</v>
          </cell>
          <cell r="L2097" t="str">
            <v>R/2025478</v>
          </cell>
        </row>
        <row r="2098">
          <cell r="A2098">
            <v>45866</v>
          </cell>
          <cell r="L2098" t="str">
            <v>DZ2025010</v>
          </cell>
        </row>
        <row r="2099">
          <cell r="A2099">
            <v>45931</v>
          </cell>
          <cell r="L2099" t="str">
            <v>VR/925147-4</v>
          </cell>
        </row>
        <row r="2100">
          <cell r="A2100">
            <v>45869</v>
          </cell>
          <cell r="L2100" t="str">
            <v>DZ2025010</v>
          </cell>
        </row>
        <row r="2101">
          <cell r="A2101">
            <v>45882</v>
          </cell>
          <cell r="L2101" t="str">
            <v>D/2025370</v>
          </cell>
        </row>
        <row r="2102">
          <cell r="A2102">
            <v>45745</v>
          </cell>
          <cell r="L2102" t="str">
            <v>A/92025107</v>
          </cell>
        </row>
        <row r="2103">
          <cell r="A2103">
            <v>45896</v>
          </cell>
          <cell r="L2103" t="str">
            <v>A/92025130</v>
          </cell>
        </row>
        <row r="2104">
          <cell r="A2104">
            <v>45896</v>
          </cell>
          <cell r="L2104" t="str">
            <v>A/92025130</v>
          </cell>
        </row>
        <row r="2105">
          <cell r="A2105">
            <v>45896</v>
          </cell>
          <cell r="L2105" t="str">
            <v>A/92025130</v>
          </cell>
        </row>
        <row r="2106">
          <cell r="A2106">
            <v>45896</v>
          </cell>
          <cell r="L2106" t="str">
            <v>A/92025130</v>
          </cell>
        </row>
        <row r="2107">
          <cell r="A2107">
            <v>45896</v>
          </cell>
          <cell r="L2107" t="str">
            <v>A/92025130</v>
          </cell>
        </row>
        <row r="2108">
          <cell r="A2108">
            <v>45896</v>
          </cell>
          <cell r="L2108" t="str">
            <v>A/92025130</v>
          </cell>
        </row>
        <row r="2109">
          <cell r="A2109">
            <v>45896</v>
          </cell>
          <cell r="L2109" t="str">
            <v>A/92025130</v>
          </cell>
        </row>
        <row r="2110">
          <cell r="A2110">
            <v>45896</v>
          </cell>
          <cell r="L2110" t="str">
            <v>A/92025130</v>
          </cell>
        </row>
        <row r="2111">
          <cell r="A2111">
            <v>45896</v>
          </cell>
          <cell r="L2111" t="str">
            <v>A/92025130</v>
          </cell>
        </row>
        <row r="2112">
          <cell r="A2112">
            <v>45896</v>
          </cell>
          <cell r="L2112" t="str">
            <v>A/92025130</v>
          </cell>
        </row>
        <row r="2113">
          <cell r="A2113">
            <v>45896</v>
          </cell>
          <cell r="L2113" t="str">
            <v>A/92025130</v>
          </cell>
        </row>
        <row r="2114">
          <cell r="A2114">
            <v>45818</v>
          </cell>
          <cell r="L2114" t="str">
            <v>D/2025219</v>
          </cell>
        </row>
        <row r="2115">
          <cell r="A2115">
            <v>45700</v>
          </cell>
          <cell r="L2115" t="str">
            <v>D/2025017</v>
          </cell>
        </row>
        <row r="2116">
          <cell r="A2116">
            <v>45797</v>
          </cell>
          <cell r="L2116" t="str">
            <v>D/2025143</v>
          </cell>
        </row>
        <row r="2117">
          <cell r="A2117">
            <v>45727</v>
          </cell>
          <cell r="L2117" t="str">
            <v>D/2025047</v>
          </cell>
        </row>
        <row r="2118">
          <cell r="A2118">
            <v>45757</v>
          </cell>
          <cell r="L2118" t="str">
            <v>D/2025097</v>
          </cell>
        </row>
        <row r="2119">
          <cell r="A2119">
            <v>45859</v>
          </cell>
          <cell r="L2119" t="str">
            <v>D/2025278</v>
          </cell>
        </row>
        <row r="2120">
          <cell r="A2120">
            <v>45910</v>
          </cell>
          <cell r="L2120" t="str">
            <v>D/2025425</v>
          </cell>
        </row>
        <row r="2121">
          <cell r="A2121">
            <v>45796</v>
          </cell>
          <cell r="L2121" t="str">
            <v>VR/925069-4</v>
          </cell>
        </row>
        <row r="2122">
          <cell r="A2122">
            <v>45790</v>
          </cell>
          <cell r="L2122" t="str">
            <v>DZ2025010</v>
          </cell>
        </row>
        <row r="2123">
          <cell r="A2123">
            <v>45811</v>
          </cell>
          <cell r="L2123" t="str">
            <v>DZ2025034</v>
          </cell>
        </row>
        <row r="2124">
          <cell r="A2124">
            <v>45825</v>
          </cell>
          <cell r="L2124" t="str">
            <v>DZ2025010</v>
          </cell>
        </row>
        <row r="2125">
          <cell r="A2125">
            <v>46010</v>
          </cell>
          <cell r="L2125" t="str">
            <v>VN/2025202</v>
          </cell>
        </row>
        <row r="2126">
          <cell r="A2126">
            <v>45882</v>
          </cell>
          <cell r="L2126" t="str">
            <v>VN/2025114</v>
          </cell>
        </row>
        <row r="2127">
          <cell r="A2127">
            <v>45826</v>
          </cell>
          <cell r="L2127" t="str">
            <v>A/92025070</v>
          </cell>
        </row>
        <row r="2128">
          <cell r="A2128">
            <v>45839</v>
          </cell>
          <cell r="L2128" t="str">
            <v>DZ2025010</v>
          </cell>
        </row>
        <row r="2129">
          <cell r="A2129">
            <v>45802</v>
          </cell>
          <cell r="L2129" t="str">
            <v>VR/925066-6</v>
          </cell>
        </row>
        <row r="2130">
          <cell r="A2130">
            <v>45953</v>
          </cell>
          <cell r="L2130" t="str">
            <v>VN/2025166</v>
          </cell>
        </row>
        <row r="2131">
          <cell r="A2131">
            <v>45786</v>
          </cell>
          <cell r="L2131" t="str">
            <v>VN/2025043</v>
          </cell>
        </row>
        <row r="2132">
          <cell r="A2132">
            <v>45671</v>
          </cell>
        </row>
        <row r="2133">
          <cell r="A2133">
            <v>45721</v>
          </cell>
          <cell r="L2133" t="str">
            <v>R/2025094</v>
          </cell>
        </row>
        <row r="2134">
          <cell r="A2134">
            <v>45996</v>
          </cell>
          <cell r="L2134" t="str">
            <v>VN/2025207</v>
          </cell>
        </row>
        <row r="2135">
          <cell r="A2135">
            <v>45986</v>
          </cell>
          <cell r="L2135" t="str">
            <v>D/2025570</v>
          </cell>
        </row>
        <row r="2136">
          <cell r="A2136">
            <v>45946</v>
          </cell>
          <cell r="L2136" t="str">
            <v>D/2025486</v>
          </cell>
        </row>
        <row r="2137">
          <cell r="A2137">
            <v>45880</v>
          </cell>
          <cell r="L2137" t="str">
            <v>DZ2025049</v>
          </cell>
        </row>
        <row r="2138">
          <cell r="A2138">
            <v>45841</v>
          </cell>
          <cell r="L2138" t="str">
            <v>VN/2025078</v>
          </cell>
        </row>
        <row r="2139">
          <cell r="A2139">
            <v>45824</v>
          </cell>
          <cell r="L2139" t="str">
            <v>A/92025066</v>
          </cell>
        </row>
        <row r="2140">
          <cell r="A2140">
            <v>45824</v>
          </cell>
          <cell r="L2140" t="str">
            <v>A/92025066</v>
          </cell>
        </row>
        <row r="2141">
          <cell r="A2141">
            <v>45824</v>
          </cell>
          <cell r="L2141" t="str">
            <v>A/92025066</v>
          </cell>
        </row>
        <row r="2142">
          <cell r="A2142">
            <v>45824</v>
          </cell>
          <cell r="L2142" t="str">
            <v>A/92025066</v>
          </cell>
        </row>
        <row r="2143">
          <cell r="A2143">
            <v>45825</v>
          </cell>
          <cell r="L2143" t="str">
            <v>VN/2025065-1</v>
          </cell>
        </row>
        <row r="2144">
          <cell r="A2144">
            <v>45854</v>
          </cell>
          <cell r="L2144" t="str">
            <v>DZ2025040</v>
          </cell>
        </row>
        <row r="2145">
          <cell r="A2145">
            <v>45785</v>
          </cell>
          <cell r="L2145" t="str">
            <v>A/92025098</v>
          </cell>
        </row>
        <row r="2146">
          <cell r="A2146">
            <v>45853</v>
          </cell>
          <cell r="L2146" t="str">
            <v>R/2025388</v>
          </cell>
        </row>
        <row r="2147">
          <cell r="A2147">
            <v>45951</v>
          </cell>
          <cell r="L2147" t="str">
            <v>D2025/436</v>
          </cell>
        </row>
        <row r="2148">
          <cell r="A2148">
            <v>45951</v>
          </cell>
          <cell r="L2148" t="str">
            <v>A/92025063</v>
          </cell>
        </row>
        <row r="2149">
          <cell r="A2149">
            <v>45790</v>
          </cell>
          <cell r="L2149" t="str">
            <v>VN/2025050</v>
          </cell>
        </row>
        <row r="2150">
          <cell r="A2150">
            <v>45792</v>
          </cell>
          <cell r="L2150" t="str">
            <v>RA/2025/14</v>
          </cell>
        </row>
        <row r="2151">
          <cell r="A2151">
            <v>45806</v>
          </cell>
          <cell r="L2151" t="str">
            <v>A/92025051</v>
          </cell>
        </row>
        <row r="2152">
          <cell r="A2152">
            <v>46022</v>
          </cell>
          <cell r="L2152" t="str">
            <v>VN/2025220</v>
          </cell>
        </row>
        <row r="2153">
          <cell r="A2153">
            <v>45787</v>
          </cell>
          <cell r="L2153" t="str">
            <v>A/92025098</v>
          </cell>
        </row>
        <row r="2154">
          <cell r="A2154">
            <v>45897</v>
          </cell>
          <cell r="L2154" t="str">
            <v>VN/2025136</v>
          </cell>
        </row>
        <row r="2155">
          <cell r="A2155">
            <v>45960</v>
          </cell>
          <cell r="L2155" t="str">
            <v>A/92025172</v>
          </cell>
        </row>
        <row r="2156">
          <cell r="A2156">
            <v>45777</v>
          </cell>
          <cell r="L2156" t="str">
            <v>D/2025033</v>
          </cell>
        </row>
        <row r="2157">
          <cell r="A2157">
            <v>45777</v>
          </cell>
          <cell r="L2157" t="str">
            <v>D/2025031</v>
          </cell>
        </row>
        <row r="2158">
          <cell r="A2158">
            <v>45863</v>
          </cell>
          <cell r="L2158" t="str">
            <v>A/92025109</v>
          </cell>
        </row>
        <row r="2159">
          <cell r="A2159">
            <v>45863</v>
          </cell>
          <cell r="L2159" t="str">
            <v>A/92025109</v>
          </cell>
        </row>
        <row r="2160">
          <cell r="A2160">
            <v>45863</v>
          </cell>
          <cell r="L2160" t="str">
            <v>A/92025109</v>
          </cell>
        </row>
        <row r="2161">
          <cell r="A2161">
            <v>45863</v>
          </cell>
          <cell r="L2161" t="str">
            <v>A/92025109</v>
          </cell>
        </row>
        <row r="2162">
          <cell r="A2162">
            <v>45863</v>
          </cell>
          <cell r="L2162" t="str">
            <v>A/92025109</v>
          </cell>
        </row>
        <row r="2163">
          <cell r="A2163">
            <v>45863</v>
          </cell>
          <cell r="L2163" t="str">
            <v>A/92025109</v>
          </cell>
        </row>
        <row r="2164">
          <cell r="A2164">
            <v>45863</v>
          </cell>
          <cell r="L2164" t="str">
            <v>A/92025109</v>
          </cell>
        </row>
        <row r="2165">
          <cell r="A2165">
            <v>45863</v>
          </cell>
          <cell r="L2165" t="str">
            <v>A/92025109</v>
          </cell>
        </row>
        <row r="2166">
          <cell r="A2166">
            <v>45863</v>
          </cell>
          <cell r="L2166" t="str">
            <v>A/92025109</v>
          </cell>
        </row>
        <row r="2167">
          <cell r="A2167">
            <v>45863</v>
          </cell>
          <cell r="L2167" t="str">
            <v>A/92025109</v>
          </cell>
        </row>
        <row r="2168">
          <cell r="A2168">
            <v>45863</v>
          </cell>
          <cell r="L2168" t="str">
            <v>A/92025109</v>
          </cell>
        </row>
        <row r="2169">
          <cell r="A2169">
            <v>45863</v>
          </cell>
          <cell r="L2169" t="str">
            <v>A/92025109</v>
          </cell>
        </row>
        <row r="2170">
          <cell r="A2170">
            <v>45863</v>
          </cell>
          <cell r="L2170" t="str">
            <v>A/92025109</v>
          </cell>
        </row>
        <row r="2171">
          <cell r="A2171">
            <v>45863</v>
          </cell>
          <cell r="L2171" t="str">
            <v>A/92025109</v>
          </cell>
        </row>
        <row r="2172">
          <cell r="A2172">
            <v>45863</v>
          </cell>
          <cell r="L2172" t="str">
            <v>A/92025109</v>
          </cell>
        </row>
        <row r="2173">
          <cell r="A2173">
            <v>45863</v>
          </cell>
          <cell r="L2173" t="str">
            <v>A/92025109</v>
          </cell>
        </row>
        <row r="2174">
          <cell r="A2174">
            <v>45863</v>
          </cell>
          <cell r="L2174" t="str">
            <v>A/92025109</v>
          </cell>
        </row>
        <row r="2175">
          <cell r="A2175">
            <v>45863</v>
          </cell>
          <cell r="L2175" t="str">
            <v>A/92025109</v>
          </cell>
        </row>
        <row r="2176">
          <cell r="A2176">
            <v>45863</v>
          </cell>
          <cell r="L2176" t="str">
            <v>A/92025109</v>
          </cell>
        </row>
        <row r="2177">
          <cell r="A2177">
            <v>45863</v>
          </cell>
          <cell r="L2177" t="str">
            <v>A/92025109</v>
          </cell>
        </row>
        <row r="2178">
          <cell r="A2178">
            <v>45863</v>
          </cell>
          <cell r="L2178" t="str">
            <v>A/92025109</v>
          </cell>
        </row>
        <row r="2179">
          <cell r="A2179">
            <v>45863</v>
          </cell>
          <cell r="L2179" t="str">
            <v>A/92025109</v>
          </cell>
        </row>
        <row r="2180">
          <cell r="A2180">
            <v>45924</v>
          </cell>
          <cell r="L2180" t="str">
            <v>D/2025444</v>
          </cell>
        </row>
        <row r="2181">
          <cell r="A2181">
            <v>45853</v>
          </cell>
          <cell r="L2181" t="str">
            <v>R/2025386</v>
          </cell>
        </row>
        <row r="2182">
          <cell r="A2182">
            <v>45882</v>
          </cell>
          <cell r="L2182" t="str">
            <v>R/2025472</v>
          </cell>
        </row>
        <row r="2183">
          <cell r="A2183">
            <v>45904</v>
          </cell>
          <cell r="L2183" t="str">
            <v>VR/925137-2</v>
          </cell>
        </row>
        <row r="2184">
          <cell r="A2184">
            <v>45908</v>
          </cell>
          <cell r="L2184" t="str">
            <v>R/2025463</v>
          </cell>
        </row>
        <row r="2185">
          <cell r="A2185">
            <v>45908</v>
          </cell>
          <cell r="L2185" t="str">
            <v>R/2025461</v>
          </cell>
        </row>
        <row r="2186">
          <cell r="A2186">
            <v>46020</v>
          </cell>
          <cell r="L2186" t="str">
            <v>R/2025525</v>
          </cell>
        </row>
        <row r="2187">
          <cell r="A2187">
            <v>45810</v>
          </cell>
          <cell r="L2187" t="str">
            <v>R/2025277</v>
          </cell>
        </row>
        <row r="2188">
          <cell r="A2188">
            <v>45854</v>
          </cell>
          <cell r="L2188" t="str">
            <v>DZ2025106</v>
          </cell>
        </row>
        <row r="2189">
          <cell r="A2189">
            <v>45896</v>
          </cell>
          <cell r="L2189" t="str">
            <v>VN/2025130</v>
          </cell>
        </row>
        <row r="2190">
          <cell r="A2190">
            <v>45777</v>
          </cell>
          <cell r="L2190" t="str">
            <v>VR/925052-2</v>
          </cell>
        </row>
        <row r="2191">
          <cell r="A2191">
            <v>45897</v>
          </cell>
          <cell r="L2191" t="str">
            <v>VN/2025131</v>
          </cell>
        </row>
        <row r="2192">
          <cell r="A2192">
            <v>46022</v>
          </cell>
          <cell r="L2192" t="str">
            <v>A/92025223</v>
          </cell>
        </row>
        <row r="2193">
          <cell r="A2193">
            <v>45756</v>
          </cell>
          <cell r="L2193" t="str">
            <v>R/2025175</v>
          </cell>
        </row>
        <row r="2194">
          <cell r="A2194">
            <v>45897</v>
          </cell>
          <cell r="L2194" t="str">
            <v>VN/2025135</v>
          </cell>
        </row>
        <row r="2195">
          <cell r="A2195">
            <v>45824</v>
          </cell>
          <cell r="L2195" t="str">
            <v>A/92025066</v>
          </cell>
        </row>
        <row r="2196">
          <cell r="A2196">
            <v>45824</v>
          </cell>
          <cell r="L2196" t="str">
            <v>A/92025066</v>
          </cell>
        </row>
        <row r="2197">
          <cell r="A2197">
            <v>45824</v>
          </cell>
          <cell r="L2197" t="str">
            <v>A/92025066</v>
          </cell>
        </row>
        <row r="2198">
          <cell r="A2198">
            <v>45824</v>
          </cell>
          <cell r="L2198" t="str">
            <v>A/92025066</v>
          </cell>
        </row>
        <row r="2199">
          <cell r="A2199">
            <v>45881</v>
          </cell>
          <cell r="L2199" t="str">
            <v>D/2025347</v>
          </cell>
        </row>
        <row r="2200">
          <cell r="A2200">
            <v>45790</v>
          </cell>
          <cell r="L2200" t="str">
            <v>VR/925049</v>
          </cell>
        </row>
        <row r="2201">
          <cell r="A2201">
            <v>45828</v>
          </cell>
          <cell r="L2201" t="str">
            <v>D/2025233</v>
          </cell>
        </row>
        <row r="2202">
          <cell r="A2202">
            <v>45729</v>
          </cell>
          <cell r="L2202" t="str">
            <v>R/2025111</v>
          </cell>
        </row>
        <row r="2203">
          <cell r="A2203">
            <v>45819</v>
          </cell>
          <cell r="L2203" t="str">
            <v>R/2025332</v>
          </cell>
        </row>
        <row r="2204">
          <cell r="A2204">
            <v>45944</v>
          </cell>
          <cell r="L2204" t="str">
            <v>DZ2025072-A</v>
          </cell>
        </row>
        <row r="2205">
          <cell r="A2205">
            <v>45822</v>
          </cell>
          <cell r="L2205" t="str">
            <v>A/92025098</v>
          </cell>
        </row>
        <row r="2206">
          <cell r="A2206">
            <v>45896</v>
          </cell>
          <cell r="L2206" t="str">
            <v>VN/2025127</v>
          </cell>
        </row>
        <row r="2207">
          <cell r="A2207">
            <v>45699</v>
          </cell>
          <cell r="L2207" t="str">
            <v>RA/2025/01</v>
          </cell>
        </row>
        <row r="2208">
          <cell r="A2208">
            <v>45896</v>
          </cell>
          <cell r="L2208" t="str">
            <v>VN/2025124</v>
          </cell>
        </row>
        <row r="2209">
          <cell r="A2209">
            <v>45777</v>
          </cell>
          <cell r="L2209" t="str">
            <v>A/92025007</v>
          </cell>
        </row>
        <row r="2210">
          <cell r="A2210">
            <v>45811</v>
          </cell>
          <cell r="L2210" t="str">
            <v>R/2025315</v>
          </cell>
        </row>
        <row r="2211">
          <cell r="A2211">
            <v>45875</v>
          </cell>
          <cell r="L2211" t="str">
            <v>R/2025432</v>
          </cell>
        </row>
        <row r="2212">
          <cell r="A2212">
            <v>46020</v>
          </cell>
          <cell r="L2212" t="str">
            <v>R/2025677</v>
          </cell>
        </row>
        <row r="2213">
          <cell r="A2213">
            <v>45986</v>
          </cell>
          <cell r="L2213" t="str">
            <v>R/20250040</v>
          </cell>
        </row>
        <row r="2214">
          <cell r="A2214">
            <v>45854</v>
          </cell>
          <cell r="L2214" t="str">
            <v>VR/925102</v>
          </cell>
        </row>
        <row r="2215">
          <cell r="A2215">
            <v>45966</v>
          </cell>
          <cell r="L2215" t="str">
            <v>VR/925172</v>
          </cell>
        </row>
        <row r="2216">
          <cell r="A2216">
            <v>45709</v>
          </cell>
          <cell r="L2216" t="str">
            <v>R/2025081</v>
          </cell>
        </row>
        <row r="2217">
          <cell r="A2217">
            <v>45980</v>
          </cell>
          <cell r="L2217" t="str">
            <v>D/2025560</v>
          </cell>
        </row>
        <row r="2218">
          <cell r="A2218">
            <v>45790</v>
          </cell>
          <cell r="L2218" t="str">
            <v>VN/2025047-1</v>
          </cell>
        </row>
        <row r="2219">
          <cell r="A2219">
            <v>45846</v>
          </cell>
          <cell r="L2219" t="str">
            <v>PKDV/2025036</v>
          </cell>
        </row>
        <row r="2220">
          <cell r="A2220">
            <v>45769</v>
          </cell>
          <cell r="L2220" t="str">
            <v>R/2025180</v>
          </cell>
        </row>
        <row r="2221">
          <cell r="A2221">
            <v>45922</v>
          </cell>
        </row>
        <row r="2222">
          <cell r="A2222">
            <v>45922</v>
          </cell>
        </row>
        <row r="2223">
          <cell r="A2223">
            <v>45686</v>
          </cell>
        </row>
        <row r="2224">
          <cell r="A2224">
            <v>45889</v>
          </cell>
          <cell r="L2224" t="str">
            <v>D/2025378</v>
          </cell>
        </row>
        <row r="2225">
          <cell r="A2225">
            <v>45691</v>
          </cell>
        </row>
        <row r="2226">
          <cell r="A2226">
            <v>45966</v>
          </cell>
          <cell r="L2226" t="str">
            <v>R/2025618</v>
          </cell>
        </row>
        <row r="2227">
          <cell r="A2227">
            <v>45804</v>
          </cell>
          <cell r="L2227" t="str">
            <v>RA/2025/03</v>
          </cell>
        </row>
        <row r="2228">
          <cell r="A2228">
            <v>45777</v>
          </cell>
          <cell r="L2228" t="str">
            <v>VR/925052-1</v>
          </cell>
        </row>
        <row r="2229">
          <cell r="A2229">
            <v>45727</v>
          </cell>
          <cell r="L2229" t="str">
            <v>R/2025136</v>
          </cell>
        </row>
        <row r="2230">
          <cell r="A2230">
            <v>45709</v>
          </cell>
          <cell r="L2230" t="str">
            <v>VR/925015</v>
          </cell>
        </row>
        <row r="2231">
          <cell r="A2231">
            <v>45996</v>
          </cell>
          <cell r="L2231" t="str">
            <v>D/2025599</v>
          </cell>
        </row>
        <row r="2232">
          <cell r="A2232">
            <v>46021</v>
          </cell>
          <cell r="L2232" t="str">
            <v>R/2025552</v>
          </cell>
        </row>
        <row r="2233">
          <cell r="A2233">
            <v>45933</v>
          </cell>
          <cell r="L2233" t="str">
            <v>D/2025463</v>
          </cell>
        </row>
        <row r="2234">
          <cell r="A2234">
            <v>45824</v>
          </cell>
          <cell r="L2234" t="str">
            <v>A/92025066</v>
          </cell>
        </row>
        <row r="2235">
          <cell r="A2235">
            <v>45824</v>
          </cell>
          <cell r="L2235" t="str">
            <v>A/92025066</v>
          </cell>
        </row>
        <row r="2236">
          <cell r="A2236">
            <v>45824</v>
          </cell>
          <cell r="L2236" t="str">
            <v>A/92025066</v>
          </cell>
        </row>
        <row r="2237">
          <cell r="A2237">
            <v>45824</v>
          </cell>
          <cell r="L2237" t="str">
            <v>A/92025066</v>
          </cell>
        </row>
        <row r="2238">
          <cell r="A2238">
            <v>45910</v>
          </cell>
          <cell r="L2238" t="str">
            <v>A/92025135</v>
          </cell>
        </row>
        <row r="2239">
          <cell r="A2239">
            <v>45910</v>
          </cell>
          <cell r="L2239" t="str">
            <v>A/92025135</v>
          </cell>
        </row>
        <row r="2240">
          <cell r="A2240">
            <v>45910</v>
          </cell>
          <cell r="L2240" t="str">
            <v>A/92025135</v>
          </cell>
        </row>
        <row r="2241">
          <cell r="A2241">
            <v>45910</v>
          </cell>
          <cell r="L2241" t="str">
            <v>A/92025135</v>
          </cell>
        </row>
        <row r="2242">
          <cell r="A2242">
            <v>45911</v>
          </cell>
          <cell r="L2242" t="str">
            <v>A/92025135</v>
          </cell>
        </row>
        <row r="2243">
          <cell r="A2243">
            <v>45911</v>
          </cell>
          <cell r="L2243" t="str">
            <v>A/92025135</v>
          </cell>
        </row>
        <row r="2244">
          <cell r="A2244">
            <v>45688</v>
          </cell>
          <cell r="L2244" t="str">
            <v>R/2025008</v>
          </cell>
        </row>
        <row r="2245">
          <cell r="A2245">
            <v>45839</v>
          </cell>
          <cell r="L2245" t="str">
            <v>R/2025342</v>
          </cell>
        </row>
        <row r="2246">
          <cell r="A2246">
            <v>45855</v>
          </cell>
          <cell r="L2246" t="str">
            <v>RA/2025/06</v>
          </cell>
        </row>
        <row r="2247">
          <cell r="A2247">
            <v>46021</v>
          </cell>
          <cell r="L2247" t="str">
            <v>A/92025216</v>
          </cell>
        </row>
        <row r="2248">
          <cell r="A2248">
            <v>45706</v>
          </cell>
          <cell r="L2248" t="str">
            <v>R/2025078</v>
          </cell>
        </row>
        <row r="2249">
          <cell r="A2249">
            <v>45887</v>
          </cell>
          <cell r="L2249" t="str">
            <v>A/92025103</v>
          </cell>
        </row>
        <row r="2250">
          <cell r="A2250">
            <v>45875</v>
          </cell>
          <cell r="L2250" t="str">
            <v>VR/925124-2</v>
          </cell>
        </row>
        <row r="2251">
          <cell r="A2251">
            <v>45897</v>
          </cell>
          <cell r="L2251" t="str">
            <v>A/92025132</v>
          </cell>
        </row>
        <row r="2252">
          <cell r="A2252">
            <v>45908</v>
          </cell>
          <cell r="L2252" t="str">
            <v>R/2025508</v>
          </cell>
        </row>
        <row r="2253">
          <cell r="A2253">
            <v>45727</v>
          </cell>
          <cell r="L2253" t="str">
            <v>D/2025048</v>
          </cell>
        </row>
        <row r="2254">
          <cell r="A2254">
            <v>45740</v>
          </cell>
          <cell r="L2254" t="str">
            <v>R/2025108</v>
          </cell>
        </row>
        <row r="2255">
          <cell r="A2255">
            <v>45824</v>
          </cell>
          <cell r="L2255" t="str">
            <v>VN/2025076</v>
          </cell>
        </row>
        <row r="2256">
          <cell r="A2256">
            <v>45736</v>
          </cell>
          <cell r="L2256" t="str">
            <v>R/20250007</v>
          </cell>
        </row>
        <row r="2257">
          <cell r="A2257">
            <v>45777</v>
          </cell>
          <cell r="L2257" t="str">
            <v>R/2025075</v>
          </cell>
        </row>
        <row r="2258">
          <cell r="A2258">
            <v>45952</v>
          </cell>
          <cell r="L2258" t="str">
            <v>D/2025276</v>
          </cell>
        </row>
        <row r="2259">
          <cell r="A2259">
            <v>45811</v>
          </cell>
          <cell r="L2259" t="str">
            <v>D/2025200</v>
          </cell>
        </row>
        <row r="2260">
          <cell r="A2260">
            <v>45887</v>
          </cell>
          <cell r="L2260" t="str">
            <v>DZ2025096</v>
          </cell>
        </row>
        <row r="2261">
          <cell r="A2261">
            <v>45777</v>
          </cell>
          <cell r="L2261" t="str">
            <v>VR/925054-2</v>
          </cell>
        </row>
        <row r="2262">
          <cell r="A2262">
            <v>45940</v>
          </cell>
          <cell r="L2262" t="str">
            <v>R/2025576</v>
          </cell>
        </row>
        <row r="2263">
          <cell r="A2263">
            <v>45691</v>
          </cell>
          <cell r="L2263" t="str">
            <v>VR/925001</v>
          </cell>
        </row>
        <row r="2264">
          <cell r="A2264">
            <v>45968</v>
          </cell>
          <cell r="L2264" t="str">
            <v>R/2025610</v>
          </cell>
        </row>
        <row r="2265">
          <cell r="A2265">
            <v>45882</v>
          </cell>
          <cell r="L2265" t="str">
            <v>A/92025121</v>
          </cell>
        </row>
        <row r="2266">
          <cell r="A2266">
            <v>45916</v>
          </cell>
          <cell r="L2266" t="str">
            <v>A/92025141</v>
          </cell>
        </row>
        <row r="2267">
          <cell r="A2267">
            <v>45796</v>
          </cell>
          <cell r="L2267" t="str">
            <v>VR/925069-3</v>
          </cell>
        </row>
        <row r="2268">
          <cell r="A2268">
            <v>46006</v>
          </cell>
          <cell r="L2268" t="str">
            <v>VN/2025219</v>
          </cell>
        </row>
        <row r="2269">
          <cell r="A2269">
            <v>45789</v>
          </cell>
          <cell r="L2269" t="str">
            <v>A/92025050</v>
          </cell>
        </row>
        <row r="2270">
          <cell r="A2270">
            <v>45789</v>
          </cell>
          <cell r="L2270" t="str">
            <v>A/92025050</v>
          </cell>
        </row>
        <row r="2271">
          <cell r="A2271">
            <v>45911</v>
          </cell>
          <cell r="L2271" t="str">
            <v>DZ2025064</v>
          </cell>
        </row>
        <row r="2272">
          <cell r="A2272">
            <v>45736</v>
          </cell>
          <cell r="L2272" t="str">
            <v>R/20250006</v>
          </cell>
        </row>
        <row r="2273">
          <cell r="A2273">
            <v>45974</v>
          </cell>
          <cell r="L2273" t="str">
            <v>R/2025689</v>
          </cell>
        </row>
        <row r="2274">
          <cell r="A2274">
            <v>45904</v>
          </cell>
          <cell r="L2274" t="str">
            <v>R/2025492</v>
          </cell>
        </row>
        <row r="2275">
          <cell r="A2275">
            <v>45887</v>
          </cell>
          <cell r="L2275" t="str">
            <v>DZ2025113</v>
          </cell>
        </row>
        <row r="2276">
          <cell r="A2276">
            <v>45876</v>
          </cell>
          <cell r="L2276" t="str">
            <v>VN/2025104</v>
          </cell>
        </row>
        <row r="2277">
          <cell r="A2277">
            <v>45863</v>
          </cell>
          <cell r="L2277" t="str">
            <v>A/92025095</v>
          </cell>
        </row>
        <row r="2278">
          <cell r="A2278">
            <v>45811</v>
          </cell>
          <cell r="L2278" t="str">
            <v>A/92025056</v>
          </cell>
        </row>
        <row r="2279">
          <cell r="A2279">
            <v>45811</v>
          </cell>
          <cell r="L2279" t="str">
            <v>A/92025056</v>
          </cell>
        </row>
        <row r="2280">
          <cell r="A2280">
            <v>45811</v>
          </cell>
          <cell r="L2280" t="str">
            <v>A/92025056</v>
          </cell>
        </row>
        <row r="2281">
          <cell r="A2281">
            <v>45811</v>
          </cell>
          <cell r="L2281" t="str">
            <v>A/92025056</v>
          </cell>
        </row>
        <row r="2282">
          <cell r="A2282">
            <v>45811</v>
          </cell>
          <cell r="L2282" t="str">
            <v>A/92025056</v>
          </cell>
        </row>
        <row r="2283">
          <cell r="A2283">
            <v>45811</v>
          </cell>
          <cell r="L2283" t="str">
            <v>A/92025056</v>
          </cell>
        </row>
        <row r="2284">
          <cell r="A2284">
            <v>45811</v>
          </cell>
          <cell r="L2284" t="str">
            <v>A/92025056</v>
          </cell>
        </row>
        <row r="2285">
          <cell r="A2285">
            <v>45811</v>
          </cell>
          <cell r="L2285" t="str">
            <v>A/92025056</v>
          </cell>
        </row>
        <row r="2286">
          <cell r="A2286">
            <v>45811</v>
          </cell>
          <cell r="L2286" t="str">
            <v>A/92025056</v>
          </cell>
        </row>
        <row r="2287">
          <cell r="A2287">
            <v>45811</v>
          </cell>
          <cell r="L2287" t="str">
            <v>A/92025056</v>
          </cell>
        </row>
        <row r="2288">
          <cell r="A2288">
            <v>45811</v>
          </cell>
          <cell r="L2288" t="str">
            <v>A/92025056</v>
          </cell>
        </row>
        <row r="2289">
          <cell r="A2289">
            <v>45811</v>
          </cell>
          <cell r="L2289" t="str">
            <v>A/92025056</v>
          </cell>
        </row>
        <row r="2290">
          <cell r="A2290">
            <v>45811</v>
          </cell>
          <cell r="L2290" t="str">
            <v>A/92025056</v>
          </cell>
        </row>
        <row r="2291">
          <cell r="A2291">
            <v>45811</v>
          </cell>
          <cell r="L2291" t="str">
            <v>A/92025056</v>
          </cell>
        </row>
        <row r="2292">
          <cell r="A2292">
            <v>45700</v>
          </cell>
          <cell r="L2292" t="str">
            <v>R/2025066</v>
          </cell>
        </row>
        <row r="2293">
          <cell r="A2293">
            <v>45793</v>
          </cell>
          <cell r="L2293" t="str">
            <v>R/2025236</v>
          </cell>
        </row>
        <row r="2294">
          <cell r="A2294">
            <v>45895</v>
          </cell>
          <cell r="L2294" t="str">
            <v>R/2025503</v>
          </cell>
        </row>
        <row r="2295">
          <cell r="A2295">
            <v>45975</v>
          </cell>
          <cell r="L2295" t="str">
            <v>VN/2025176-1</v>
          </cell>
        </row>
        <row r="2296">
          <cell r="A2296">
            <v>45931</v>
          </cell>
          <cell r="L2296" t="str">
            <v>VR/925150</v>
          </cell>
        </row>
        <row r="2297">
          <cell r="A2297">
            <v>45945</v>
          </cell>
          <cell r="L2297" t="str">
            <v>R/2025588</v>
          </cell>
        </row>
        <row r="2298">
          <cell r="A2298">
            <v>45783</v>
          </cell>
          <cell r="L2298" t="str">
            <v>R/2025214</v>
          </cell>
        </row>
        <row r="2299">
          <cell r="A2299">
            <v>45841</v>
          </cell>
          <cell r="L2299" t="str">
            <v>A/92025041</v>
          </cell>
        </row>
        <row r="2300">
          <cell r="A2300">
            <v>45974</v>
          </cell>
          <cell r="L2300" t="str">
            <v>VN/2025184</v>
          </cell>
        </row>
        <row r="2301">
          <cell r="A2301">
            <v>45861</v>
          </cell>
          <cell r="L2301" t="str">
            <v>DZ2025041</v>
          </cell>
        </row>
        <row r="2302">
          <cell r="A2302">
            <v>45861</v>
          </cell>
          <cell r="L2302" t="str">
            <v>DZ2025035</v>
          </cell>
        </row>
        <row r="2303">
          <cell r="A2303">
            <v>45861</v>
          </cell>
          <cell r="L2303" t="str">
            <v>DZ2025038</v>
          </cell>
        </row>
        <row r="2304">
          <cell r="A2304">
            <v>45861</v>
          </cell>
          <cell r="L2304" t="str">
            <v>DZ2025043</v>
          </cell>
        </row>
        <row r="2305">
          <cell r="A2305">
            <v>45861</v>
          </cell>
          <cell r="L2305" t="str">
            <v>DZ2025042</v>
          </cell>
        </row>
        <row r="2306">
          <cell r="A2306">
            <v>45867</v>
          </cell>
          <cell r="L2306" t="str">
            <v>DZ2025048</v>
          </cell>
        </row>
        <row r="2307">
          <cell r="A2307">
            <v>45883</v>
          </cell>
          <cell r="L2307" t="str">
            <v>DZ2025047</v>
          </cell>
        </row>
        <row r="2308">
          <cell r="A2308">
            <v>45980</v>
          </cell>
          <cell r="L2308" t="str">
            <v>DZ2025090</v>
          </cell>
        </row>
        <row r="2309">
          <cell r="A2309">
            <v>45854</v>
          </cell>
          <cell r="L2309" t="str">
            <v>VR/925097</v>
          </cell>
        </row>
        <row r="2310">
          <cell r="A2310">
            <v>45800</v>
          </cell>
          <cell r="L2310" t="str">
            <v>VR/925075</v>
          </cell>
        </row>
        <row r="2311">
          <cell r="A2311">
            <v>45947</v>
          </cell>
          <cell r="L2311" t="str">
            <v>VR/925169-9</v>
          </cell>
        </row>
        <row r="2312">
          <cell r="A2312">
            <v>45996</v>
          </cell>
          <cell r="L2312" t="str">
            <v>VN/2025199</v>
          </cell>
        </row>
        <row r="2313">
          <cell r="A2313">
            <v>46022</v>
          </cell>
          <cell r="L2313" t="str">
            <v>A/92025205</v>
          </cell>
        </row>
        <row r="2314">
          <cell r="A2314">
            <v>45974</v>
          </cell>
          <cell r="L2314" t="str">
            <v>VN/2025181-3</v>
          </cell>
        </row>
        <row r="2315">
          <cell r="A2315">
            <v>45806</v>
          </cell>
          <cell r="L2315" t="str">
            <v>VN/2025060-1</v>
          </cell>
        </row>
        <row r="2316">
          <cell r="A2316">
            <v>45753</v>
          </cell>
          <cell r="L2316" t="str">
            <v>PKDV/2025040-3</v>
          </cell>
        </row>
        <row r="2317">
          <cell r="A2317">
            <v>45839</v>
          </cell>
          <cell r="L2317" t="str">
            <v>VR/925094</v>
          </cell>
        </row>
        <row r="2318">
          <cell r="A2318">
            <v>45876</v>
          </cell>
          <cell r="L2318" t="str">
            <v>D/2025343</v>
          </cell>
        </row>
        <row r="2319">
          <cell r="A2319">
            <v>45908</v>
          </cell>
          <cell r="L2319" t="str">
            <v>R/2025462</v>
          </cell>
        </row>
        <row r="2320">
          <cell r="A2320">
            <v>45946</v>
          </cell>
          <cell r="L2320" t="str">
            <v>D/2025493</v>
          </cell>
        </row>
        <row r="2321">
          <cell r="A2321">
            <v>46020</v>
          </cell>
          <cell r="L2321" t="str">
            <v>A/92025220</v>
          </cell>
        </row>
        <row r="2322">
          <cell r="A2322">
            <v>45933</v>
          </cell>
          <cell r="L2322" t="str">
            <v>D/2025465</v>
          </cell>
        </row>
        <row r="2323">
          <cell r="A2323">
            <v>45911</v>
          </cell>
        </row>
        <row r="2324">
          <cell r="A2324">
            <v>45911</v>
          </cell>
          <cell r="L2324" t="str">
            <v>A/92025130</v>
          </cell>
        </row>
        <row r="2325">
          <cell r="A2325">
            <v>45732</v>
          </cell>
        </row>
        <row r="2326">
          <cell r="A2326">
            <v>45875</v>
          </cell>
          <cell r="L2326" t="str">
            <v>VR/925124-5</v>
          </cell>
        </row>
        <row r="2327">
          <cell r="A2327">
            <v>45869</v>
          </cell>
          <cell r="L2327" t="str">
            <v>D/2025316</v>
          </cell>
        </row>
        <row r="2328">
          <cell r="A2328">
            <v>45880</v>
          </cell>
          <cell r="L2328" t="str">
            <v>R/2025444</v>
          </cell>
        </row>
        <row r="2329">
          <cell r="A2329">
            <v>45853</v>
          </cell>
          <cell r="L2329" t="str">
            <v>VR/925105-1</v>
          </cell>
        </row>
        <row r="2330">
          <cell r="A2330">
            <v>45951</v>
          </cell>
          <cell r="L2330" t="str">
            <v>VN/2025143</v>
          </cell>
        </row>
        <row r="2331">
          <cell r="A2331">
            <v>45973</v>
          </cell>
          <cell r="L2331" t="str">
            <v>A/92025172</v>
          </cell>
        </row>
        <row r="2332">
          <cell r="A2332">
            <v>45933</v>
          </cell>
          <cell r="L2332" t="str">
            <v>VN/2025151</v>
          </cell>
        </row>
        <row r="2333">
          <cell r="A2333">
            <v>45820</v>
          </cell>
          <cell r="L2333" t="str">
            <v>VN/2025057</v>
          </cell>
        </row>
        <row r="2334">
          <cell r="A2334">
            <v>45701</v>
          </cell>
          <cell r="L2334" t="str">
            <v>RA/2025/04</v>
          </cell>
        </row>
        <row r="2335">
          <cell r="A2335">
            <v>45996</v>
          </cell>
          <cell r="L2335" t="str">
            <v>A/92025200</v>
          </cell>
        </row>
        <row r="2336">
          <cell r="A2336">
            <v>45919</v>
          </cell>
          <cell r="L2336" t="str">
            <v>R/2025522</v>
          </cell>
        </row>
        <row r="2337">
          <cell r="A2337">
            <v>45996</v>
          </cell>
          <cell r="L2337" t="str">
            <v>A/92025031</v>
          </cell>
        </row>
        <row r="2338">
          <cell r="A2338">
            <v>45875</v>
          </cell>
          <cell r="L2338" t="str">
            <v>VR/925124-3</v>
          </cell>
        </row>
        <row r="2339">
          <cell r="A2339">
            <v>45845</v>
          </cell>
          <cell r="L2339" t="str">
            <v>VR/925079</v>
          </cell>
        </row>
        <row r="2340">
          <cell r="A2340">
            <v>45791</v>
          </cell>
          <cell r="L2340" t="str">
            <v>VR/925066-3</v>
          </cell>
        </row>
        <row r="2341">
          <cell r="A2341">
            <v>46020</v>
          </cell>
          <cell r="L2341" t="str">
            <v>A/92025219</v>
          </cell>
        </row>
        <row r="2342">
          <cell r="A2342">
            <v>45824</v>
          </cell>
          <cell r="L2342" t="str">
            <v>A/92025066</v>
          </cell>
        </row>
        <row r="2343">
          <cell r="A2343">
            <v>45993</v>
          </cell>
          <cell r="L2343" t="str">
            <v>D/2025583</v>
          </cell>
        </row>
        <row r="2344">
          <cell r="A2344">
            <v>45762</v>
          </cell>
          <cell r="L2344" t="str">
            <v>R/2025165</v>
          </cell>
        </row>
        <row r="2345">
          <cell r="A2345">
            <v>45706</v>
          </cell>
          <cell r="L2345" t="str">
            <v>VR/925013-2</v>
          </cell>
        </row>
        <row r="2346">
          <cell r="A2346">
            <v>46020</v>
          </cell>
          <cell r="L2346" t="str">
            <v>VN/2025217</v>
          </cell>
        </row>
        <row r="2347">
          <cell r="A2347">
            <v>46013</v>
          </cell>
          <cell r="L2347" t="str">
            <v>VN/2025241</v>
          </cell>
        </row>
        <row r="2348">
          <cell r="A2348">
            <v>45931</v>
          </cell>
          <cell r="L2348" t="str">
            <v>D/2025453</v>
          </cell>
        </row>
        <row r="2349">
          <cell r="A2349">
            <v>45827</v>
          </cell>
          <cell r="L2349" t="str">
            <v>PKDV/2025033</v>
          </cell>
        </row>
        <row r="2350">
          <cell r="A2350">
            <v>45841</v>
          </cell>
          <cell r="L2350" t="str">
            <v>VN/2025088</v>
          </cell>
        </row>
        <row r="2351">
          <cell r="A2351">
            <v>45876</v>
          </cell>
          <cell r="L2351" t="str">
            <v>D/2025345</v>
          </cell>
        </row>
        <row r="2352">
          <cell r="A2352">
            <v>45881</v>
          </cell>
          <cell r="L2352" t="str">
            <v>D/2025362</v>
          </cell>
        </row>
        <row r="2353">
          <cell r="A2353">
            <v>45910</v>
          </cell>
          <cell r="L2353" t="str">
            <v>D/2025420</v>
          </cell>
        </row>
        <row r="2354">
          <cell r="A2354">
            <v>45775</v>
          </cell>
          <cell r="L2354" t="str">
            <v>R/2025198</v>
          </cell>
        </row>
        <row r="2355">
          <cell r="A2355">
            <v>45799</v>
          </cell>
          <cell r="L2355" t="str">
            <v>R/2025250</v>
          </cell>
        </row>
        <row r="2356">
          <cell r="A2356">
            <v>45811</v>
          </cell>
          <cell r="L2356" t="str">
            <v>VR/925079</v>
          </cell>
        </row>
        <row r="2357">
          <cell r="A2357">
            <v>45839</v>
          </cell>
          <cell r="L2357" t="str">
            <v>R/2025352</v>
          </cell>
        </row>
        <row r="2358">
          <cell r="A2358">
            <v>45854</v>
          </cell>
          <cell r="L2358" t="str">
            <v>R/2025373</v>
          </cell>
        </row>
        <row r="2359">
          <cell r="A2359">
            <v>45855</v>
          </cell>
          <cell r="L2359" t="str">
            <v>R/2025397</v>
          </cell>
        </row>
        <row r="2360">
          <cell r="A2360">
            <v>45881</v>
          </cell>
          <cell r="L2360" t="str">
            <v>R/2025456</v>
          </cell>
        </row>
        <row r="2361">
          <cell r="A2361">
            <v>45881</v>
          </cell>
          <cell r="L2361" t="str">
            <v>R/2025457</v>
          </cell>
        </row>
        <row r="2362">
          <cell r="A2362">
            <v>45884</v>
          </cell>
          <cell r="L2362" t="str">
            <v>DZ2025061-A</v>
          </cell>
        </row>
        <row r="2363">
          <cell r="A2363">
            <v>45908</v>
          </cell>
          <cell r="L2363" t="str">
            <v>R/2025514</v>
          </cell>
        </row>
        <row r="2364">
          <cell r="A2364">
            <v>45939</v>
          </cell>
          <cell r="L2364" t="str">
            <v>R/2025570</v>
          </cell>
        </row>
        <row r="2365">
          <cell r="A2365">
            <v>45951</v>
          </cell>
          <cell r="L2365" t="str">
            <v>VR/925168</v>
          </cell>
        </row>
        <row r="2366">
          <cell r="A2366">
            <v>45966</v>
          </cell>
          <cell r="L2366" t="str">
            <v>R/2025624</v>
          </cell>
        </row>
        <row r="2367">
          <cell r="A2367">
            <v>45974</v>
          </cell>
          <cell r="L2367" t="str">
            <v>R/2025655</v>
          </cell>
        </row>
        <row r="2368">
          <cell r="A2368">
            <v>46003</v>
          </cell>
          <cell r="L2368" t="str">
            <v>R/2025708</v>
          </cell>
        </row>
        <row r="2369">
          <cell r="A2369">
            <v>45812</v>
          </cell>
          <cell r="L2369" t="str">
            <v>DZ2025036</v>
          </cell>
        </row>
        <row r="2370">
          <cell r="A2370">
            <v>45947</v>
          </cell>
          <cell r="L2370" t="str">
            <v>D/2025498</v>
          </cell>
        </row>
        <row r="2371">
          <cell r="A2371">
            <v>45677</v>
          </cell>
        </row>
        <row r="2372">
          <cell r="A2372">
            <v>45880</v>
          </cell>
          <cell r="L2372" t="str">
            <v>R/2025439</v>
          </cell>
        </row>
        <row r="2373">
          <cell r="A2373">
            <v>45911</v>
          </cell>
          <cell r="L2373" t="str">
            <v>VN/2025126</v>
          </cell>
        </row>
        <row r="2374">
          <cell r="A2374">
            <v>45911</v>
          </cell>
          <cell r="L2374" t="str">
            <v>DZ2025078</v>
          </cell>
        </row>
        <row r="2375">
          <cell r="A2375">
            <v>45911</v>
          </cell>
          <cell r="L2375" t="str">
            <v>DZ2025079</v>
          </cell>
        </row>
        <row r="2376">
          <cell r="A2376">
            <v>45911</v>
          </cell>
          <cell r="L2376" t="str">
            <v>DZ2025080</v>
          </cell>
        </row>
        <row r="2377">
          <cell r="A2377">
            <v>45911</v>
          </cell>
          <cell r="L2377" t="str">
            <v>DZ2025082</v>
          </cell>
        </row>
        <row r="2378">
          <cell r="A2378">
            <v>45911</v>
          </cell>
          <cell r="L2378" t="str">
            <v>DZ2025083</v>
          </cell>
        </row>
        <row r="2379">
          <cell r="A2379">
            <v>45916</v>
          </cell>
        </row>
        <row r="2380">
          <cell r="A2380">
            <v>45811</v>
          </cell>
          <cell r="L2380" t="str">
            <v>R/2025318</v>
          </cell>
        </row>
        <row r="2381">
          <cell r="A2381">
            <v>45763</v>
          </cell>
          <cell r="L2381" t="str">
            <v>A/92025037</v>
          </cell>
        </row>
        <row r="2382">
          <cell r="A2382">
            <v>45853</v>
          </cell>
          <cell r="L2382" t="str">
            <v>VR/925106</v>
          </cell>
        </row>
        <row r="2383">
          <cell r="A2383">
            <v>46006</v>
          </cell>
          <cell r="L2383" t="str">
            <v>VN/2025223</v>
          </cell>
        </row>
        <row r="2384">
          <cell r="A2384">
            <v>45790</v>
          </cell>
          <cell r="L2384" t="str">
            <v>VN/2025049-3</v>
          </cell>
        </row>
        <row r="2385">
          <cell r="A2385">
            <v>45888</v>
          </cell>
          <cell r="L2385" t="str">
            <v>A/92025125</v>
          </cell>
        </row>
        <row r="2386">
          <cell r="A2386">
            <v>45931</v>
          </cell>
          <cell r="L2386" t="str">
            <v>VR/925155</v>
          </cell>
        </row>
        <row r="2387">
          <cell r="A2387">
            <v>45800</v>
          </cell>
          <cell r="L2387" t="str">
            <v>R/2025284</v>
          </cell>
        </row>
        <row r="2388">
          <cell r="A2388">
            <v>45951</v>
          </cell>
          <cell r="L2388" t="str">
            <v>VN/2025123</v>
          </cell>
        </row>
        <row r="2389">
          <cell r="A2389">
            <v>45680</v>
          </cell>
          <cell r="L2389" t="str">
            <v>VR/925002</v>
          </cell>
        </row>
        <row r="2390">
          <cell r="A2390">
            <v>45869</v>
          </cell>
          <cell r="L2390" t="str">
            <v>A/92025112</v>
          </cell>
        </row>
        <row r="2391">
          <cell r="A2391">
            <v>46022</v>
          </cell>
          <cell r="L2391" t="str">
            <v>A/92025222</v>
          </cell>
        </row>
        <row r="2392">
          <cell r="A2392">
            <v>46021</v>
          </cell>
          <cell r="L2392" t="str">
            <v>D/2025628</v>
          </cell>
        </row>
        <row r="2393">
          <cell r="A2393">
            <v>45988</v>
          </cell>
          <cell r="L2393" t="str">
            <v>A/92025195</v>
          </cell>
        </row>
        <row r="2394">
          <cell r="A2394">
            <v>45862</v>
          </cell>
          <cell r="L2394" t="str">
            <v>D/2025161</v>
          </cell>
        </row>
        <row r="2395">
          <cell r="A2395">
            <v>45790</v>
          </cell>
          <cell r="L2395" t="str">
            <v>VR/925047-1</v>
          </cell>
        </row>
        <row r="2396">
          <cell r="A2396">
            <v>45783</v>
          </cell>
          <cell r="L2396" t="str">
            <v>R/20250002</v>
          </cell>
        </row>
        <row r="2397">
          <cell r="A2397">
            <v>45757</v>
          </cell>
          <cell r="L2397" t="str">
            <v>VN/2025029</v>
          </cell>
        </row>
        <row r="2398">
          <cell r="A2398">
            <v>45996</v>
          </cell>
          <cell r="L2398" t="str">
            <v>A/92025197</v>
          </cell>
        </row>
        <row r="2399">
          <cell r="A2399">
            <v>45968</v>
          </cell>
          <cell r="L2399" t="str">
            <v>R/2025627</v>
          </cell>
        </row>
        <row r="2400">
          <cell r="A2400">
            <v>45887</v>
          </cell>
          <cell r="L2400" t="str">
            <v>D/2025381</v>
          </cell>
        </row>
        <row r="2401">
          <cell r="A2401">
            <v>45993</v>
          </cell>
        </row>
        <row r="2402">
          <cell r="A2402">
            <v>45993</v>
          </cell>
        </row>
        <row r="2403">
          <cell r="A2403">
            <v>45889</v>
          </cell>
          <cell r="L2403" t="str">
            <v>D/2025364</v>
          </cell>
        </row>
        <row r="2404">
          <cell r="A2404">
            <v>45985</v>
          </cell>
          <cell r="L2404" t="str">
            <v>VR/925190</v>
          </cell>
        </row>
        <row r="2405">
          <cell r="A2405">
            <v>45837</v>
          </cell>
          <cell r="L2405" t="str">
            <v>PKDV/2025066-3</v>
          </cell>
        </row>
        <row r="2406">
          <cell r="A2406">
            <v>45812</v>
          </cell>
          <cell r="L2406" t="str">
            <v>D/2025205</v>
          </cell>
        </row>
        <row r="2407">
          <cell r="A2407">
            <v>45762</v>
          </cell>
          <cell r="L2407" t="str">
            <v>R/2025159</v>
          </cell>
        </row>
        <row r="2408">
          <cell r="A2408">
            <v>45790</v>
          </cell>
          <cell r="L2408" t="str">
            <v>R/2025200</v>
          </cell>
        </row>
        <row r="2409">
          <cell r="A2409">
            <v>45861</v>
          </cell>
          <cell r="L2409" t="str">
            <v>R/2025418</v>
          </cell>
        </row>
        <row r="2410">
          <cell r="A2410">
            <v>45810</v>
          </cell>
          <cell r="L2410" t="str">
            <v>R/2025278</v>
          </cell>
        </row>
        <row r="2411">
          <cell r="A2411">
            <v>45853</v>
          </cell>
          <cell r="L2411" t="str">
            <v>A/92025076</v>
          </cell>
        </row>
        <row r="2412">
          <cell r="A2412">
            <v>46009</v>
          </cell>
          <cell r="L2412" t="str">
            <v>R/2025731</v>
          </cell>
        </row>
        <row r="2413">
          <cell r="A2413">
            <v>45877</v>
          </cell>
          <cell r="L2413" t="str">
            <v>DZ2025095</v>
          </cell>
        </row>
        <row r="2414">
          <cell r="A2414">
            <v>45890</v>
          </cell>
          <cell r="L2414" t="str">
            <v>R/2025486</v>
          </cell>
        </row>
        <row r="2415">
          <cell r="A2415">
            <v>45702</v>
          </cell>
          <cell r="L2415" t="str">
            <v>R/2025057</v>
          </cell>
        </row>
        <row r="2416">
          <cell r="A2416">
            <v>45709</v>
          </cell>
          <cell r="L2416" t="str">
            <v>VR/925016</v>
          </cell>
        </row>
        <row r="2417">
          <cell r="A2417">
            <v>45904</v>
          </cell>
          <cell r="L2417" t="str">
            <v>R/2025497</v>
          </cell>
        </row>
        <row r="2418">
          <cell r="A2418">
            <v>45748</v>
          </cell>
        </row>
        <row r="2419">
          <cell r="A2419">
            <v>45974</v>
          </cell>
          <cell r="L2419" t="str">
            <v>A/92025189</v>
          </cell>
        </row>
        <row r="2420">
          <cell r="A2420">
            <v>45841</v>
          </cell>
          <cell r="L2420" t="str">
            <v>A/92025085</v>
          </cell>
        </row>
        <row r="2421">
          <cell r="A2421">
            <v>45831</v>
          </cell>
          <cell r="L2421" t="str">
            <v>R/2025375</v>
          </cell>
        </row>
        <row r="2422">
          <cell r="A2422">
            <v>45911</v>
          </cell>
          <cell r="L2422" t="str">
            <v>DZ2025062</v>
          </cell>
        </row>
        <row r="2423">
          <cell r="A2423">
            <v>46021</v>
          </cell>
          <cell r="L2423" t="str">
            <v>VN/2025249</v>
          </cell>
        </row>
        <row r="2424">
          <cell r="A2424">
            <v>45996</v>
          </cell>
          <cell r="L2424" t="str">
            <v>D/2025589</v>
          </cell>
        </row>
        <row r="2425">
          <cell r="A2425">
            <v>45988</v>
          </cell>
          <cell r="L2425" t="str">
            <v>A/92025195</v>
          </cell>
        </row>
        <row r="2426">
          <cell r="A2426">
            <v>45841</v>
          </cell>
          <cell r="L2426" t="str">
            <v>PKDV/2025035</v>
          </cell>
        </row>
        <row r="2427">
          <cell r="A2427">
            <v>45841</v>
          </cell>
          <cell r="L2427" t="str">
            <v>D/2025218</v>
          </cell>
        </row>
        <row r="2428">
          <cell r="A2428">
            <v>45862</v>
          </cell>
          <cell r="L2428" t="str">
            <v>VN/2025094</v>
          </cell>
        </row>
        <row r="2429">
          <cell r="A2429">
            <v>45917</v>
          </cell>
          <cell r="L2429" t="str">
            <v>D/2025439</v>
          </cell>
        </row>
        <row r="2430">
          <cell r="A2430">
            <v>45747</v>
          </cell>
          <cell r="L2430" t="str">
            <v>R/2025139</v>
          </cell>
        </row>
        <row r="2431">
          <cell r="A2431">
            <v>45951</v>
          </cell>
          <cell r="L2431" t="str">
            <v>R/2025133</v>
          </cell>
        </row>
        <row r="2432">
          <cell r="A2432">
            <v>45961</v>
          </cell>
          <cell r="L2432" t="str">
            <v>A/92025154</v>
          </cell>
        </row>
        <row r="2433">
          <cell r="A2433">
            <v>45734</v>
          </cell>
          <cell r="L2433" t="str">
            <v>A/92025010</v>
          </cell>
        </row>
        <row r="2434">
          <cell r="A2434">
            <v>45910</v>
          </cell>
          <cell r="L2434" t="str">
            <v>A/92025135</v>
          </cell>
        </row>
        <row r="2435">
          <cell r="A2435">
            <v>45910</v>
          </cell>
          <cell r="L2435" t="str">
            <v>A/92025135</v>
          </cell>
        </row>
        <row r="2436">
          <cell r="A2436">
            <v>45910</v>
          </cell>
          <cell r="L2436" t="str">
            <v>A/92025135</v>
          </cell>
        </row>
        <row r="2437">
          <cell r="A2437">
            <v>45910</v>
          </cell>
          <cell r="L2437" t="str">
            <v>A/92025135</v>
          </cell>
        </row>
        <row r="2438">
          <cell r="A2438">
            <v>45678</v>
          </cell>
        </row>
        <row r="2439">
          <cell r="A2439">
            <v>45841</v>
          </cell>
          <cell r="L2439" t="str">
            <v>D/2025252</v>
          </cell>
        </row>
        <row r="2440">
          <cell r="A2440">
            <v>45862</v>
          </cell>
          <cell r="L2440" t="str">
            <v>VN/2025097</v>
          </cell>
        </row>
        <row r="2441">
          <cell r="A2441">
            <v>45743</v>
          </cell>
          <cell r="L2441" t="str">
            <v>VR/925028</v>
          </cell>
        </row>
        <row r="2442">
          <cell r="A2442">
            <v>45818</v>
          </cell>
          <cell r="L2442" t="str">
            <v>A/92025096</v>
          </cell>
        </row>
        <row r="2443">
          <cell r="A2443">
            <v>45729</v>
          </cell>
          <cell r="L2443" t="str">
            <v>VR/925020</v>
          </cell>
        </row>
        <row r="2444">
          <cell r="A2444">
            <v>45854</v>
          </cell>
          <cell r="L2444" t="str">
            <v>R/2025357</v>
          </cell>
        </row>
        <row r="2445">
          <cell r="A2445">
            <v>45811</v>
          </cell>
          <cell r="L2445" t="str">
            <v>R/2025321</v>
          </cell>
        </row>
        <row r="2446">
          <cell r="A2446">
            <v>46022</v>
          </cell>
          <cell r="L2446" t="str">
            <v>VN/2025257</v>
          </cell>
        </row>
        <row r="2447">
          <cell r="A2447">
            <v>45938</v>
          </cell>
          <cell r="L2447" t="str">
            <v>VR/925162</v>
          </cell>
        </row>
        <row r="2448">
          <cell r="A2448">
            <v>45863</v>
          </cell>
          <cell r="L2448" t="str">
            <v>A/92025104</v>
          </cell>
        </row>
        <row r="2449">
          <cell r="A2449">
            <v>46008</v>
          </cell>
          <cell r="L2449" t="str">
            <v>VN/2025228</v>
          </cell>
        </row>
        <row r="2450">
          <cell r="A2450">
            <v>45897</v>
          </cell>
          <cell r="L2450" t="str">
            <v>D/2025401</v>
          </cell>
        </row>
        <row r="2451">
          <cell r="A2451">
            <v>45954</v>
          </cell>
        </row>
        <row r="2452">
          <cell r="A2452">
            <v>46020</v>
          </cell>
          <cell r="L2452" t="str">
            <v>VN/2025244</v>
          </cell>
        </row>
        <row r="2453">
          <cell r="A2453">
            <v>45797</v>
          </cell>
          <cell r="L2453" t="str">
            <v>A/92025052</v>
          </cell>
        </row>
        <row r="2454">
          <cell r="A2454">
            <v>45797</v>
          </cell>
          <cell r="L2454" t="str">
            <v>A/92025052</v>
          </cell>
        </row>
        <row r="2455">
          <cell r="A2455">
            <v>45797</v>
          </cell>
          <cell r="L2455" t="str">
            <v>A/92025052</v>
          </cell>
        </row>
        <row r="2456">
          <cell r="A2456">
            <v>45797</v>
          </cell>
          <cell r="L2456" t="str">
            <v>A/92025052</v>
          </cell>
        </row>
        <row r="2457">
          <cell r="A2457">
            <v>45797</v>
          </cell>
          <cell r="L2457" t="str">
            <v>A/92025052</v>
          </cell>
        </row>
        <row r="2458">
          <cell r="A2458">
            <v>45973</v>
          </cell>
          <cell r="L2458" t="str">
            <v>A/92025180</v>
          </cell>
        </row>
        <row r="2459">
          <cell r="A2459">
            <v>46013</v>
          </cell>
          <cell r="L2459" t="str">
            <v>VN/2025234</v>
          </cell>
        </row>
        <row r="2460">
          <cell r="A2460">
            <v>45732</v>
          </cell>
          <cell r="L2460" t="str">
            <v>A/92025010</v>
          </cell>
        </row>
        <row r="2461">
          <cell r="A2461">
            <v>45798</v>
          </cell>
          <cell r="L2461" t="str">
            <v>R/2025266</v>
          </cell>
        </row>
        <row r="2462">
          <cell r="A2462">
            <v>45881</v>
          </cell>
          <cell r="L2462" t="str">
            <v>DZ2025060</v>
          </cell>
        </row>
        <row r="2463">
          <cell r="A2463">
            <v>45923</v>
          </cell>
          <cell r="L2463" t="str">
            <v>R/2025530</v>
          </cell>
        </row>
        <row r="2464">
          <cell r="A2464">
            <v>46021</v>
          </cell>
          <cell r="L2464" t="str">
            <v>VN/2025231</v>
          </cell>
        </row>
        <row r="2465">
          <cell r="A2465">
            <v>45947</v>
          </cell>
          <cell r="L2465" t="str">
            <v>A/92025157</v>
          </cell>
        </row>
        <row r="2466">
          <cell r="A2466">
            <v>45811</v>
          </cell>
          <cell r="L2466" t="str">
            <v>VR/925071</v>
          </cell>
        </row>
        <row r="2467">
          <cell r="A2467">
            <v>45820</v>
          </cell>
          <cell r="L2467" t="str">
            <v>A/92025096</v>
          </cell>
        </row>
        <row r="2468">
          <cell r="A2468">
            <v>46008</v>
          </cell>
          <cell r="L2468" t="str">
            <v>VN/2025224-2</v>
          </cell>
        </row>
        <row r="2469">
          <cell r="A2469">
            <v>46021</v>
          </cell>
          <cell r="L2469" t="str">
            <v>D/2025608</v>
          </cell>
        </row>
        <row r="2470">
          <cell r="A2470">
            <v>45988</v>
          </cell>
          <cell r="L2470" t="str">
            <v>A/92025195</v>
          </cell>
        </row>
        <row r="2471">
          <cell r="A2471">
            <v>45988</v>
          </cell>
          <cell r="L2471" t="str">
            <v>A/92025195</v>
          </cell>
        </row>
        <row r="2472">
          <cell r="A2472">
            <v>45988</v>
          </cell>
          <cell r="L2472" t="str">
            <v>A/92025195</v>
          </cell>
        </row>
        <row r="2473">
          <cell r="A2473">
            <v>45988</v>
          </cell>
          <cell r="L2473" t="str">
            <v>A/92025195</v>
          </cell>
        </row>
        <row r="2474">
          <cell r="A2474">
            <v>45988</v>
          </cell>
          <cell r="L2474" t="str">
            <v>A/92025195</v>
          </cell>
        </row>
        <row r="2475">
          <cell r="A2475">
            <v>45988</v>
          </cell>
          <cell r="L2475" t="str">
            <v>A/92025195</v>
          </cell>
        </row>
        <row r="2476">
          <cell r="A2476">
            <v>45988</v>
          </cell>
          <cell r="L2476" t="str">
            <v>A/92025195</v>
          </cell>
        </row>
        <row r="2477">
          <cell r="A2477">
            <v>45868</v>
          </cell>
          <cell r="L2477" t="str">
            <v>A/92025053</v>
          </cell>
        </row>
        <row r="2478">
          <cell r="A2478">
            <v>45757</v>
          </cell>
          <cell r="L2478" t="str">
            <v>A/92025034</v>
          </cell>
        </row>
        <row r="2479">
          <cell r="A2479">
            <v>45868</v>
          </cell>
          <cell r="L2479" t="str">
            <v>VR/925111-1</v>
          </cell>
        </row>
        <row r="2480">
          <cell r="A2480">
            <v>45880</v>
          </cell>
          <cell r="L2480" t="str">
            <v>DZ2025005</v>
          </cell>
        </row>
        <row r="2481">
          <cell r="A2481">
            <v>45890</v>
          </cell>
          <cell r="L2481" t="str">
            <v>RA/2025/20</v>
          </cell>
        </row>
        <row r="2482">
          <cell r="A2482">
            <v>46001</v>
          </cell>
          <cell r="L2482" t="str">
            <v>D/2025163</v>
          </cell>
        </row>
        <row r="2483">
          <cell r="A2483">
            <v>45736</v>
          </cell>
          <cell r="L2483" t="str">
            <v>A/92025010</v>
          </cell>
        </row>
        <row r="2484">
          <cell r="A2484">
            <v>45743</v>
          </cell>
          <cell r="L2484" t="str">
            <v>A/92025021</v>
          </cell>
        </row>
        <row r="2485">
          <cell r="A2485">
            <v>45958</v>
          </cell>
          <cell r="L2485" t="str">
            <v>A/92025170</v>
          </cell>
        </row>
        <row r="2486">
          <cell r="A2486">
            <v>45887</v>
          </cell>
          <cell r="L2486" t="str">
            <v>DZ2025099</v>
          </cell>
        </row>
        <row r="2487">
          <cell r="A2487">
            <v>45923</v>
          </cell>
          <cell r="L2487" t="str">
            <v>D/2025012</v>
          </cell>
        </row>
        <row r="2488">
          <cell r="A2488">
            <v>45924</v>
          </cell>
          <cell r="L2488" t="str">
            <v>D/2025014</v>
          </cell>
        </row>
        <row r="2489">
          <cell r="A2489">
            <v>45813</v>
          </cell>
          <cell r="L2489" t="str">
            <v>DZ2025038</v>
          </cell>
        </row>
        <row r="2490">
          <cell r="A2490">
            <v>45813</v>
          </cell>
          <cell r="L2490" t="str">
            <v>DZ2025041</v>
          </cell>
        </row>
        <row r="2491">
          <cell r="A2491">
            <v>45813</v>
          </cell>
          <cell r="L2491" t="str">
            <v>DZ2025035</v>
          </cell>
        </row>
        <row r="2492">
          <cell r="A2492">
            <v>45831</v>
          </cell>
          <cell r="L2492" t="str">
            <v>DZ2025045</v>
          </cell>
        </row>
        <row r="2493">
          <cell r="A2493">
            <v>45854</v>
          </cell>
          <cell r="L2493" t="str">
            <v>DZ2025042</v>
          </cell>
        </row>
        <row r="2494">
          <cell r="A2494">
            <v>45883</v>
          </cell>
          <cell r="L2494" t="str">
            <v>DZ2025043</v>
          </cell>
        </row>
        <row r="2495">
          <cell r="A2495">
            <v>45721</v>
          </cell>
          <cell r="L2495" t="str">
            <v>D/2025030</v>
          </cell>
        </row>
        <row r="2496">
          <cell r="A2496">
            <v>45793</v>
          </cell>
          <cell r="L2496" t="str">
            <v>DZ2025010</v>
          </cell>
        </row>
        <row r="2497">
          <cell r="A2497">
            <v>45861</v>
          </cell>
          <cell r="L2497" t="str">
            <v>DZ2025010</v>
          </cell>
        </row>
        <row r="2498">
          <cell r="A2498">
            <v>45763</v>
          </cell>
          <cell r="L2498" t="str">
            <v>VR/925040</v>
          </cell>
        </row>
        <row r="2499">
          <cell r="A2499">
            <v>45777</v>
          </cell>
          <cell r="L2499" t="str">
            <v>VR/925056-1</v>
          </cell>
        </row>
        <row r="2500">
          <cell r="A2500">
            <v>45743</v>
          </cell>
          <cell r="L2500" t="str">
            <v>A/92025020</v>
          </cell>
        </row>
        <row r="2501">
          <cell r="A2501">
            <v>45735</v>
          </cell>
        </row>
        <row r="2502">
          <cell r="A2502">
            <v>45798</v>
          </cell>
          <cell r="L2502" t="str">
            <v>VR/925067-1</v>
          </cell>
        </row>
        <row r="2503">
          <cell r="A2503">
            <v>45884</v>
          </cell>
          <cell r="L2503" t="str">
            <v>RA/2025/27</v>
          </cell>
        </row>
        <row r="2504">
          <cell r="A2504">
            <v>45792</v>
          </cell>
          <cell r="L2504" t="str">
            <v>VR/925061</v>
          </cell>
        </row>
        <row r="2505">
          <cell r="A2505">
            <v>45659</v>
          </cell>
        </row>
        <row r="2506">
          <cell r="A2506">
            <v>45695</v>
          </cell>
        </row>
        <row r="2507">
          <cell r="A2507">
            <v>45722</v>
          </cell>
        </row>
        <row r="2508">
          <cell r="A2508">
            <v>45756</v>
          </cell>
        </row>
        <row r="2509">
          <cell r="A2509">
            <v>45783</v>
          </cell>
        </row>
        <row r="2510">
          <cell r="A2510">
            <v>45818</v>
          </cell>
        </row>
        <row r="2511">
          <cell r="A2511">
            <v>45853</v>
          </cell>
        </row>
        <row r="2512">
          <cell r="A2512">
            <v>45880</v>
          </cell>
        </row>
        <row r="2513">
          <cell r="A2513">
            <v>45908</v>
          </cell>
        </row>
        <row r="2514">
          <cell r="A2514">
            <v>45945</v>
          </cell>
        </row>
        <row r="2515">
          <cell r="A2515">
            <v>45968</v>
          </cell>
        </row>
        <row r="2516">
          <cell r="A2516">
            <v>46001</v>
          </cell>
        </row>
        <row r="2517">
          <cell r="A2517">
            <v>45887</v>
          </cell>
          <cell r="L2517" t="str">
            <v>DZ2025111</v>
          </cell>
        </row>
        <row r="2518">
          <cell r="A2518">
            <v>45896</v>
          </cell>
          <cell r="L2518" t="str">
            <v>A/92025138</v>
          </cell>
        </row>
        <row r="2519">
          <cell r="A2519">
            <v>45996</v>
          </cell>
          <cell r="L2519" t="str">
            <v>VN/2025200-1</v>
          </cell>
        </row>
        <row r="2520">
          <cell r="A2520">
            <v>45810</v>
          </cell>
          <cell r="L2520" t="str">
            <v>VR/925074</v>
          </cell>
        </row>
        <row r="2521">
          <cell r="A2521">
            <v>45882</v>
          </cell>
          <cell r="L2521" t="str">
            <v>VR/925074</v>
          </cell>
        </row>
        <row r="2522">
          <cell r="A2522">
            <v>45876</v>
          </cell>
          <cell r="L2522" t="str">
            <v>VR/925074</v>
          </cell>
        </row>
        <row r="2523">
          <cell r="A2523">
            <v>45911</v>
          </cell>
          <cell r="L2523" t="str">
            <v>DZ2025077</v>
          </cell>
        </row>
        <row r="2524">
          <cell r="A2524">
            <v>45744</v>
          </cell>
          <cell r="L2524" t="str">
            <v>VN/2025025</v>
          </cell>
        </row>
        <row r="2525">
          <cell r="A2525">
            <v>45953</v>
          </cell>
          <cell r="L2525" t="str">
            <v>D/2025371</v>
          </cell>
        </row>
        <row r="2526">
          <cell r="A2526">
            <v>45777</v>
          </cell>
          <cell r="L2526" t="str">
            <v>D/2025035</v>
          </cell>
        </row>
        <row r="2527">
          <cell r="A2527">
            <v>45777</v>
          </cell>
          <cell r="L2527" t="str">
            <v>D/2025036</v>
          </cell>
        </row>
        <row r="2528">
          <cell r="A2528">
            <v>45777</v>
          </cell>
          <cell r="L2528" t="str">
            <v>D/2025037</v>
          </cell>
        </row>
        <row r="2529">
          <cell r="A2529">
            <v>45777</v>
          </cell>
          <cell r="L2529" t="str">
            <v>VN/2025009</v>
          </cell>
        </row>
        <row r="2530">
          <cell r="A2530">
            <v>45783</v>
          </cell>
          <cell r="L2530" t="str">
            <v>D/2025128</v>
          </cell>
        </row>
        <row r="2531">
          <cell r="A2531">
            <v>45827</v>
          </cell>
          <cell r="L2531" t="str">
            <v>D/2025247</v>
          </cell>
        </row>
        <row r="2532">
          <cell r="A2532">
            <v>45880</v>
          </cell>
          <cell r="L2532" t="str">
            <v>DZ2025056</v>
          </cell>
        </row>
        <row r="2533">
          <cell r="A2533">
            <v>45853</v>
          </cell>
          <cell r="L2533" t="str">
            <v>VR/925087</v>
          </cell>
        </row>
        <row r="2534">
          <cell r="A2534">
            <v>45854</v>
          </cell>
          <cell r="L2534" t="str">
            <v>VR/925086</v>
          </cell>
        </row>
        <row r="2535">
          <cell r="A2535">
            <v>45968</v>
          </cell>
          <cell r="L2535" t="str">
            <v>VR/925148-2</v>
          </cell>
        </row>
        <row r="2536">
          <cell r="A2536">
            <v>45700</v>
          </cell>
          <cell r="L2536" t="str">
            <v>A/92025004</v>
          </cell>
        </row>
        <row r="2537">
          <cell r="A2537">
            <v>45974</v>
          </cell>
          <cell r="L2537" t="str">
            <v>VN/2025181-1</v>
          </cell>
        </row>
        <row r="2538">
          <cell r="A2538">
            <v>45763</v>
          </cell>
          <cell r="L2538" t="str">
            <v>VN/2025024-3</v>
          </cell>
        </row>
        <row r="2539">
          <cell r="A2539">
            <v>45947</v>
          </cell>
          <cell r="L2539" t="str">
            <v>A/92025156</v>
          </cell>
        </row>
        <row r="2540">
          <cell r="A2540">
            <v>45880</v>
          </cell>
          <cell r="L2540" t="str">
            <v>DZ2025004</v>
          </cell>
        </row>
        <row r="2541">
          <cell r="A2541">
            <v>45827</v>
          </cell>
          <cell r="L2541" t="str">
            <v>A/92025075</v>
          </cell>
        </row>
        <row r="2542">
          <cell r="A2542">
            <v>45777</v>
          </cell>
          <cell r="L2542" t="str">
            <v>A/92025011</v>
          </cell>
        </row>
        <row r="2543">
          <cell r="A2543">
            <v>45876</v>
          </cell>
          <cell r="L2543" t="str">
            <v>D/2025346</v>
          </cell>
        </row>
        <row r="2544">
          <cell r="A2544">
            <v>45939</v>
          </cell>
          <cell r="L2544" t="str">
            <v>VR/925164-1</v>
          </cell>
        </row>
        <row r="2545">
          <cell r="A2545">
            <v>45806</v>
          </cell>
          <cell r="L2545" t="str">
            <v>VN/2025060-3</v>
          </cell>
        </row>
        <row r="2546">
          <cell r="A2546">
            <v>45750</v>
          </cell>
          <cell r="L2546" t="str">
            <v>R/2025149</v>
          </cell>
        </row>
        <row r="2547">
          <cell r="A2547">
            <v>45988</v>
          </cell>
          <cell r="L2547" t="str">
            <v>R/20250030</v>
          </cell>
        </row>
        <row r="2548">
          <cell r="A2548">
            <v>46013</v>
          </cell>
          <cell r="L2548" t="str">
            <v>VN/2025238</v>
          </cell>
        </row>
        <row r="2549">
          <cell r="A2549">
            <v>45841</v>
          </cell>
          <cell r="L2549" t="str">
            <v>A/92025092</v>
          </cell>
        </row>
        <row r="2550">
          <cell r="A2550">
            <v>45777</v>
          </cell>
          <cell r="L2550" t="str">
            <v>VN/2025007</v>
          </cell>
        </row>
        <row r="2551">
          <cell r="A2551">
            <v>45810</v>
          </cell>
          <cell r="L2551" t="str">
            <v>VR/925073</v>
          </cell>
        </row>
        <row r="2552">
          <cell r="A2552">
            <v>45729</v>
          </cell>
        </row>
        <row r="2553">
          <cell r="A2553">
            <v>46021</v>
          </cell>
          <cell r="L2553" t="str">
            <v>VN/2025236-2</v>
          </cell>
        </row>
        <row r="2554">
          <cell r="A2554">
            <v>45763</v>
          </cell>
          <cell r="L2554" t="str">
            <v>VN/2025024-1</v>
          </cell>
        </row>
        <row r="2555">
          <cell r="A2555">
            <v>45876</v>
          </cell>
          <cell r="L2555" t="str">
            <v>DZ2025105</v>
          </cell>
        </row>
        <row r="2556">
          <cell r="A2556">
            <v>45876</v>
          </cell>
          <cell r="L2556" t="str">
            <v>DZ2025104</v>
          </cell>
        </row>
        <row r="2557">
          <cell r="A2557">
            <v>45709</v>
          </cell>
          <cell r="L2557" t="str">
            <v>R/2025089</v>
          </cell>
        </row>
        <row r="2558">
          <cell r="A2558">
            <v>45868</v>
          </cell>
          <cell r="L2558" t="str">
            <v>R/2025424</v>
          </cell>
        </row>
        <row r="2559">
          <cell r="A2559">
            <v>45880</v>
          </cell>
          <cell r="L2559" t="str">
            <v>DZ2025039</v>
          </cell>
        </row>
        <row r="2560">
          <cell r="A2560">
            <v>45880</v>
          </cell>
          <cell r="L2560" t="str">
            <v>DZ2025029</v>
          </cell>
        </row>
        <row r="2561">
          <cell r="A2561">
            <v>45886</v>
          </cell>
          <cell r="L2561" t="str">
            <v>R/2025480</v>
          </cell>
        </row>
        <row r="2562">
          <cell r="A2562">
            <v>45917</v>
          </cell>
          <cell r="L2562" t="str">
            <v>DZ2025028</v>
          </cell>
        </row>
        <row r="2563">
          <cell r="A2563">
            <v>45932</v>
          </cell>
          <cell r="L2563" t="str">
            <v>DZ2025008-A</v>
          </cell>
        </row>
        <row r="2564">
          <cell r="A2564">
            <v>45938</v>
          </cell>
          <cell r="L2564" t="str">
            <v>DZ2025008-A</v>
          </cell>
        </row>
        <row r="2565">
          <cell r="A2565">
            <v>45938</v>
          </cell>
          <cell r="L2565" t="str">
            <v>R/2025490</v>
          </cell>
        </row>
        <row r="2566">
          <cell r="A2566">
            <v>45958</v>
          </cell>
          <cell r="L2566" t="str">
            <v>ID/2025/59</v>
          </cell>
        </row>
        <row r="2567">
          <cell r="A2567">
            <v>45973</v>
          </cell>
          <cell r="L2567" t="str">
            <v>R/2025665</v>
          </cell>
        </row>
        <row r="2568">
          <cell r="A2568">
            <v>45812</v>
          </cell>
          <cell r="L2568" t="str">
            <v>DZ2025029</v>
          </cell>
        </row>
        <row r="2569">
          <cell r="A2569">
            <v>45869</v>
          </cell>
          <cell r="L2569" t="str">
            <v>DZ2025039</v>
          </cell>
        </row>
        <row r="2570">
          <cell r="A2570">
            <v>45981</v>
          </cell>
          <cell r="L2570" t="str">
            <v>D/2025291</v>
          </cell>
        </row>
        <row r="2571">
          <cell r="A2571">
            <v>45981</v>
          </cell>
          <cell r="L2571" t="str">
            <v>D/2025293</v>
          </cell>
        </row>
        <row r="2572">
          <cell r="A2572">
            <v>45939</v>
          </cell>
          <cell r="L2572" t="str">
            <v>VR/925164-18</v>
          </cell>
        </row>
        <row r="2573">
          <cell r="A2573">
            <v>45801</v>
          </cell>
          <cell r="L2573" t="str">
            <v>VR/925072-2</v>
          </cell>
        </row>
        <row r="2574">
          <cell r="A2574">
            <v>45841</v>
          </cell>
          <cell r="L2574" t="str">
            <v>A/92025096</v>
          </cell>
        </row>
        <row r="2575">
          <cell r="A2575">
            <v>45763</v>
          </cell>
          <cell r="L2575" t="str">
            <v>A/92025023</v>
          </cell>
        </row>
        <row r="2576">
          <cell r="A2576">
            <v>45827</v>
          </cell>
          <cell r="L2576" t="str">
            <v>A/92025067</v>
          </cell>
        </row>
        <row r="2577">
          <cell r="A2577">
            <v>45970</v>
          </cell>
          <cell r="L2577" t="str">
            <v>PKDV/2025051</v>
          </cell>
        </row>
        <row r="2578">
          <cell r="A2578">
            <v>45868</v>
          </cell>
          <cell r="L2578" t="str">
            <v>A/92025101</v>
          </cell>
        </row>
        <row r="2579">
          <cell r="A2579">
            <v>45868</v>
          </cell>
          <cell r="L2579" t="str">
            <v>A/92025101</v>
          </cell>
        </row>
        <row r="2580">
          <cell r="A2580">
            <v>45868</v>
          </cell>
          <cell r="L2580" t="str">
            <v>A/92025101</v>
          </cell>
        </row>
        <row r="2581">
          <cell r="A2581">
            <v>45868</v>
          </cell>
          <cell r="L2581" t="str">
            <v>A/92025101</v>
          </cell>
        </row>
        <row r="2582">
          <cell r="A2582">
            <v>45868</v>
          </cell>
          <cell r="L2582" t="str">
            <v>A/92025101</v>
          </cell>
        </row>
        <row r="2583">
          <cell r="A2583">
            <v>45868</v>
          </cell>
          <cell r="L2583" t="str">
            <v>A/92025101</v>
          </cell>
        </row>
        <row r="2584">
          <cell r="A2584">
            <v>45868</v>
          </cell>
          <cell r="L2584" t="str">
            <v>A/92025101</v>
          </cell>
        </row>
        <row r="2585">
          <cell r="A2585">
            <v>45746</v>
          </cell>
        </row>
        <row r="2586">
          <cell r="A2586">
            <v>45975</v>
          </cell>
          <cell r="L2586" t="str">
            <v>VN/2025175-2</v>
          </cell>
        </row>
        <row r="2587">
          <cell r="A2587">
            <v>45947</v>
          </cell>
          <cell r="L2587" t="str">
            <v>VR/925159</v>
          </cell>
        </row>
        <row r="2588">
          <cell r="A2588">
            <v>45910</v>
          </cell>
          <cell r="L2588" t="str">
            <v>A/92025135</v>
          </cell>
        </row>
        <row r="2589">
          <cell r="A2589">
            <v>45923</v>
          </cell>
          <cell r="L2589" t="str">
            <v>RA/2025/31</v>
          </cell>
        </row>
        <row r="2590">
          <cell r="A2590">
            <v>45923</v>
          </cell>
          <cell r="L2590" t="str">
            <v>RA/2025/31</v>
          </cell>
        </row>
        <row r="2591">
          <cell r="A2591">
            <v>45923</v>
          </cell>
          <cell r="L2591" t="str">
            <v>RA/2025/31</v>
          </cell>
        </row>
        <row r="2592">
          <cell r="A2592">
            <v>45826</v>
          </cell>
        </row>
        <row r="2593">
          <cell r="A2593">
            <v>45747</v>
          </cell>
          <cell r="L2593" t="str">
            <v>D/2025072</v>
          </cell>
        </row>
        <row r="2594">
          <cell r="A2594">
            <v>45910</v>
          </cell>
          <cell r="L2594" t="str">
            <v>A/92025135</v>
          </cell>
        </row>
        <row r="2595">
          <cell r="A2595">
            <v>45869</v>
          </cell>
          <cell r="L2595" t="str">
            <v>RA/2025/20</v>
          </cell>
        </row>
        <row r="2596">
          <cell r="A2596">
            <v>45748</v>
          </cell>
          <cell r="L2596" t="str">
            <v>A/92025010</v>
          </cell>
        </row>
        <row r="2597">
          <cell r="A2597">
            <v>45699</v>
          </cell>
          <cell r="L2597" t="str">
            <v>R/2025041</v>
          </cell>
        </row>
        <row r="2598">
          <cell r="A2598">
            <v>46020</v>
          </cell>
          <cell r="L2598" t="str">
            <v>R/2025696</v>
          </cell>
        </row>
        <row r="2599">
          <cell r="A2599">
            <v>45685</v>
          </cell>
        </row>
        <row r="2600">
          <cell r="A2600">
            <v>45733</v>
          </cell>
        </row>
        <row r="2601">
          <cell r="A2601">
            <v>45993</v>
          </cell>
        </row>
        <row r="2602">
          <cell r="A2602">
            <v>45993</v>
          </cell>
        </row>
        <row r="2603">
          <cell r="A2603">
            <v>45729</v>
          </cell>
          <cell r="L2603" t="str">
            <v>VR/925019</v>
          </cell>
        </row>
        <row r="2604">
          <cell r="A2604">
            <v>45747</v>
          </cell>
          <cell r="L2604" t="str">
            <v>VR/925033</v>
          </cell>
        </row>
        <row r="2605">
          <cell r="A2605">
            <v>45853</v>
          </cell>
          <cell r="L2605" t="str">
            <v>R/2025374</v>
          </cell>
        </row>
        <row r="2606">
          <cell r="A2606">
            <v>45748</v>
          </cell>
          <cell r="L2606" t="str">
            <v>A/92025010</v>
          </cell>
        </row>
        <row r="2607">
          <cell r="A2607">
            <v>45908</v>
          </cell>
        </row>
        <row r="2608">
          <cell r="A2608">
            <v>45947</v>
          </cell>
          <cell r="L2608" t="str">
            <v>D/2025495</v>
          </cell>
        </row>
        <row r="2609">
          <cell r="A2609">
            <v>45877</v>
          </cell>
          <cell r="L2609" t="str">
            <v>DZ2025097</v>
          </cell>
        </row>
        <row r="2610">
          <cell r="A2610">
            <v>45877</v>
          </cell>
          <cell r="L2610" t="str">
            <v>DZ2025108</v>
          </cell>
        </row>
        <row r="2611">
          <cell r="A2611">
            <v>45786</v>
          </cell>
          <cell r="L2611" t="str">
            <v>A/92025098</v>
          </cell>
        </row>
        <row r="2612">
          <cell r="A2612">
            <v>45747</v>
          </cell>
          <cell r="L2612" t="str">
            <v>A/92025010</v>
          </cell>
        </row>
        <row r="2613">
          <cell r="A2613">
            <v>46022</v>
          </cell>
          <cell r="L2613" t="str">
            <v>A/92025210</v>
          </cell>
        </row>
        <row r="2614">
          <cell r="A2614">
            <v>46022</v>
          </cell>
          <cell r="L2614" t="str">
            <v>D/2025646</v>
          </cell>
        </row>
        <row r="2615">
          <cell r="A2615">
            <v>45947</v>
          </cell>
          <cell r="L2615" t="str">
            <v>R/2025585</v>
          </cell>
        </row>
        <row r="2616">
          <cell r="A2616">
            <v>45811</v>
          </cell>
          <cell r="L2616" t="str">
            <v>A/92025056</v>
          </cell>
        </row>
        <row r="2617">
          <cell r="A2617">
            <v>45884</v>
          </cell>
          <cell r="L2617" t="str">
            <v>RA/2025/27</v>
          </cell>
        </row>
        <row r="2618">
          <cell r="A2618">
            <v>45884</v>
          </cell>
          <cell r="L2618" t="str">
            <v>RA/2025/27</v>
          </cell>
        </row>
        <row r="2619">
          <cell r="A2619">
            <v>45820</v>
          </cell>
          <cell r="L2619" t="str">
            <v>A/92025096</v>
          </cell>
        </row>
        <row r="2620">
          <cell r="A2620">
            <v>45974</v>
          </cell>
          <cell r="L2620" t="str">
            <v>A/92025182</v>
          </cell>
        </row>
        <row r="2621">
          <cell r="A2621">
            <v>45985</v>
          </cell>
          <cell r="L2621" t="str">
            <v>VR/925144</v>
          </cell>
        </row>
        <row r="2622">
          <cell r="A2622">
            <v>45758</v>
          </cell>
          <cell r="L2622" t="str">
            <v>VN/2025030</v>
          </cell>
        </row>
        <row r="2623">
          <cell r="A2623">
            <v>46021</v>
          </cell>
          <cell r="L2623" t="str">
            <v>A/92025213</v>
          </cell>
        </row>
        <row r="2624">
          <cell r="A2624">
            <v>45911</v>
          </cell>
          <cell r="L2624" t="str">
            <v>DZ2025107</v>
          </cell>
        </row>
        <row r="2625">
          <cell r="A2625">
            <v>45911</v>
          </cell>
          <cell r="L2625" t="str">
            <v>DZ2025070</v>
          </cell>
        </row>
        <row r="2626">
          <cell r="A2626">
            <v>45911</v>
          </cell>
          <cell r="L2626" t="str">
            <v>DZ2025071</v>
          </cell>
        </row>
        <row r="2627">
          <cell r="A2627">
            <v>45911</v>
          </cell>
          <cell r="L2627" t="str">
            <v>DZ2025074</v>
          </cell>
        </row>
        <row r="2628">
          <cell r="A2628">
            <v>45732</v>
          </cell>
          <cell r="L2628" t="str">
            <v>A/92025010</v>
          </cell>
        </row>
        <row r="2629">
          <cell r="A2629">
            <v>45978</v>
          </cell>
          <cell r="L2629" t="str">
            <v>A/92025181</v>
          </cell>
        </row>
        <row r="2630">
          <cell r="A2630">
            <v>45747</v>
          </cell>
          <cell r="L2630" t="str">
            <v>R/2025140</v>
          </cell>
        </row>
        <row r="2631">
          <cell r="A2631">
            <v>45826</v>
          </cell>
          <cell r="L2631" t="str">
            <v>R/20250013</v>
          </cell>
        </row>
        <row r="2632">
          <cell r="A2632">
            <v>45975</v>
          </cell>
          <cell r="L2632" t="str">
            <v>VN/2025175-1</v>
          </cell>
        </row>
        <row r="2633">
          <cell r="A2633">
            <v>46002</v>
          </cell>
          <cell r="L2633" t="str">
            <v>VR/925199-3</v>
          </cell>
        </row>
        <row r="2634">
          <cell r="A2634">
            <v>45785</v>
          </cell>
          <cell r="L2634" t="str">
            <v>A/92025098</v>
          </cell>
        </row>
        <row r="2635">
          <cell r="A2635">
            <v>45796</v>
          </cell>
        </row>
        <row r="2636">
          <cell r="A2636">
            <v>45804</v>
          </cell>
        </row>
        <row r="2637">
          <cell r="A2637">
            <v>45733</v>
          </cell>
          <cell r="L2637" t="str">
            <v>A/92025010</v>
          </cell>
        </row>
        <row r="2638">
          <cell r="A2638">
            <v>45841</v>
          </cell>
          <cell r="L2638" t="str">
            <v>D/2025275</v>
          </cell>
        </row>
        <row r="2639">
          <cell r="A2639">
            <v>45748</v>
          </cell>
          <cell r="L2639" t="str">
            <v>A/92025010</v>
          </cell>
        </row>
        <row r="2640">
          <cell r="A2640">
            <v>45960</v>
          </cell>
          <cell r="L2640" t="str">
            <v>D/2025522</v>
          </cell>
        </row>
        <row r="2641">
          <cell r="A2641">
            <v>45932</v>
          </cell>
          <cell r="L2641" t="str">
            <v>D/2025451</v>
          </cell>
        </row>
        <row r="2642">
          <cell r="A2642">
            <v>45932</v>
          </cell>
          <cell r="L2642" t="str">
            <v>D/2025450</v>
          </cell>
        </row>
        <row r="2643">
          <cell r="A2643">
            <v>45911</v>
          </cell>
          <cell r="L2643" t="str">
            <v>DZ2025068</v>
          </cell>
        </row>
        <row r="2644">
          <cell r="A2644">
            <v>45911</v>
          </cell>
          <cell r="L2644" t="str">
            <v>DZ2025072</v>
          </cell>
        </row>
        <row r="2645">
          <cell r="A2645">
            <v>45911</v>
          </cell>
          <cell r="L2645" t="str">
            <v>DZ2025073</v>
          </cell>
        </row>
        <row r="2646">
          <cell r="A2646">
            <v>45911</v>
          </cell>
          <cell r="L2646" t="str">
            <v>DZ2025075</v>
          </cell>
        </row>
        <row r="2647">
          <cell r="A2647">
            <v>45911</v>
          </cell>
          <cell r="L2647" t="str">
            <v>DZ2025076</v>
          </cell>
        </row>
        <row r="2648">
          <cell r="A2648">
            <v>45951</v>
          </cell>
          <cell r="L2648" t="str">
            <v>VR/925170-1</v>
          </cell>
        </row>
        <row r="2649">
          <cell r="A2649">
            <v>45707</v>
          </cell>
          <cell r="L2649" t="str">
            <v>R/2025085</v>
          </cell>
        </row>
        <row r="2650">
          <cell r="A2650">
            <v>45797</v>
          </cell>
          <cell r="L2650" t="str">
            <v>A/92025081</v>
          </cell>
        </row>
        <row r="2651">
          <cell r="A2651">
            <v>45876</v>
          </cell>
          <cell r="L2651" t="str">
            <v>DZ2025051</v>
          </cell>
        </row>
        <row r="2652">
          <cell r="A2652">
            <v>45788</v>
          </cell>
          <cell r="L2652" t="str">
            <v>A/92025081</v>
          </cell>
        </row>
        <row r="2653">
          <cell r="A2653">
            <v>45874</v>
          </cell>
          <cell r="L2653" t="str">
            <v>A/92025109</v>
          </cell>
        </row>
        <row r="2654">
          <cell r="A2654">
            <v>45874</v>
          </cell>
          <cell r="L2654" t="str">
            <v>A/92025109</v>
          </cell>
        </row>
        <row r="2655">
          <cell r="A2655">
            <v>45874</v>
          </cell>
          <cell r="L2655" t="str">
            <v>A/92025109</v>
          </cell>
        </row>
        <row r="2656">
          <cell r="A2656">
            <v>45874</v>
          </cell>
          <cell r="L2656" t="str">
            <v>A/92025109</v>
          </cell>
        </row>
        <row r="2657">
          <cell r="A2657">
            <v>45874</v>
          </cell>
          <cell r="L2657" t="str">
            <v>A/92025109</v>
          </cell>
        </row>
        <row r="2658">
          <cell r="A2658">
            <v>45874</v>
          </cell>
          <cell r="L2658" t="str">
            <v>A/92025109</v>
          </cell>
        </row>
        <row r="2659">
          <cell r="A2659">
            <v>45874</v>
          </cell>
          <cell r="L2659" t="str">
            <v>A/92025109</v>
          </cell>
        </row>
        <row r="2660">
          <cell r="A2660">
            <v>45874</v>
          </cell>
          <cell r="L2660" t="str">
            <v>A/92025109</v>
          </cell>
        </row>
        <row r="2661">
          <cell r="A2661">
            <v>45874</v>
          </cell>
          <cell r="L2661" t="str">
            <v>A/92025109</v>
          </cell>
        </row>
        <row r="2662">
          <cell r="A2662">
            <v>45874</v>
          </cell>
          <cell r="L2662" t="str">
            <v>A/92025109</v>
          </cell>
        </row>
        <row r="2663">
          <cell r="A2663">
            <v>45701</v>
          </cell>
          <cell r="L2663" t="str">
            <v>R/2025055</v>
          </cell>
        </row>
        <row r="2664">
          <cell r="A2664">
            <v>45876</v>
          </cell>
          <cell r="L2664" t="str">
            <v>DZ2025015</v>
          </cell>
        </row>
        <row r="2665">
          <cell r="A2665">
            <v>45811</v>
          </cell>
          <cell r="L2665" t="str">
            <v>DZ2025015</v>
          </cell>
        </row>
        <row r="2666">
          <cell r="A2666">
            <v>45790</v>
          </cell>
          <cell r="L2666" t="str">
            <v>VN/2025049-4</v>
          </cell>
        </row>
        <row r="2667">
          <cell r="A2667">
            <v>45856</v>
          </cell>
          <cell r="L2667" t="str">
            <v>A/92025055</v>
          </cell>
        </row>
        <row r="2668">
          <cell r="A2668">
            <v>45805</v>
          </cell>
          <cell r="L2668" t="str">
            <v>DZ2025022</v>
          </cell>
        </row>
        <row r="2669">
          <cell r="A2669">
            <v>45805</v>
          </cell>
          <cell r="L2669" t="str">
            <v>DZ2025026</v>
          </cell>
        </row>
        <row r="2670">
          <cell r="A2670">
            <v>45876</v>
          </cell>
          <cell r="L2670" t="str">
            <v>DZ2025026</v>
          </cell>
        </row>
        <row r="2671">
          <cell r="A2671">
            <v>45973</v>
          </cell>
          <cell r="L2671" t="str">
            <v>VR/925183-2</v>
          </cell>
        </row>
        <row r="2672">
          <cell r="A2672">
            <v>45777</v>
          </cell>
          <cell r="L2672" t="str">
            <v>VN/2025015</v>
          </cell>
        </row>
        <row r="2673">
          <cell r="A2673">
            <v>45817</v>
          </cell>
          <cell r="L2673" t="str">
            <v>R/2025337</v>
          </cell>
        </row>
        <row r="2674">
          <cell r="A2674">
            <v>45742</v>
          </cell>
          <cell r="L2674" t="str">
            <v>R/2025130</v>
          </cell>
        </row>
        <row r="2675">
          <cell r="A2675">
            <v>45974</v>
          </cell>
          <cell r="L2675" t="str">
            <v>VN/2025183-1</v>
          </cell>
        </row>
        <row r="2676">
          <cell r="A2676">
            <v>45777</v>
          </cell>
          <cell r="L2676" t="str">
            <v>D/2025038</v>
          </cell>
        </row>
        <row r="2677">
          <cell r="A2677">
            <v>45777</v>
          </cell>
          <cell r="L2677" t="str">
            <v>D/2025040</v>
          </cell>
        </row>
        <row r="2678">
          <cell r="A2678">
            <v>45777</v>
          </cell>
          <cell r="L2678" t="str">
            <v>D/2025039</v>
          </cell>
        </row>
        <row r="2679">
          <cell r="A2679">
            <v>45854</v>
          </cell>
          <cell r="L2679" t="str">
            <v>VR/925084</v>
          </cell>
        </row>
        <row r="2680">
          <cell r="A2680">
            <v>45862</v>
          </cell>
          <cell r="L2680" t="str">
            <v>D/2025302</v>
          </cell>
        </row>
        <row r="2681">
          <cell r="A2681">
            <v>45706</v>
          </cell>
        </row>
        <row r="2682">
          <cell r="A2682">
            <v>45884</v>
          </cell>
          <cell r="L2682" t="str">
            <v>VR/925130-1</v>
          </cell>
        </row>
        <row r="2683">
          <cell r="A2683">
            <v>45876</v>
          </cell>
          <cell r="L2683" t="str">
            <v>DZ2025021</v>
          </cell>
        </row>
        <row r="2684">
          <cell r="A2684">
            <v>45805</v>
          </cell>
          <cell r="L2684" t="str">
            <v>DZ2025021</v>
          </cell>
        </row>
        <row r="2685">
          <cell r="A2685">
            <v>45924</v>
          </cell>
          <cell r="L2685" t="str">
            <v>RA/2025/34</v>
          </cell>
        </row>
        <row r="2686">
          <cell r="A2686">
            <v>45762</v>
          </cell>
          <cell r="L2686" t="str">
            <v>VR/925035-1</v>
          </cell>
        </row>
        <row r="2687">
          <cell r="A2687">
            <v>45812</v>
          </cell>
          <cell r="L2687" t="str">
            <v>A/92025085</v>
          </cell>
        </row>
        <row r="2688">
          <cell r="A2688">
            <v>45841</v>
          </cell>
          <cell r="L2688" t="str">
            <v>A/92025097</v>
          </cell>
        </row>
        <row r="2689">
          <cell r="A2689">
            <v>45841</v>
          </cell>
          <cell r="L2689" t="str">
            <v>A/92025097</v>
          </cell>
        </row>
        <row r="2690">
          <cell r="A2690">
            <v>45841</v>
          </cell>
          <cell r="L2690" t="str">
            <v>A/92025097</v>
          </cell>
        </row>
        <row r="2691">
          <cell r="A2691">
            <v>45841</v>
          </cell>
          <cell r="L2691" t="str">
            <v>A/92025097</v>
          </cell>
        </row>
        <row r="2692">
          <cell r="A2692">
            <v>45841</v>
          </cell>
          <cell r="L2692" t="str">
            <v>A/92025097</v>
          </cell>
        </row>
        <row r="2693">
          <cell r="A2693">
            <v>45841</v>
          </cell>
          <cell r="L2693" t="str">
            <v>A/92025097</v>
          </cell>
        </row>
        <row r="2694">
          <cell r="A2694">
            <v>45841</v>
          </cell>
          <cell r="L2694" t="str">
            <v>A/92025097</v>
          </cell>
        </row>
        <row r="2695">
          <cell r="A2695">
            <v>45841</v>
          </cell>
          <cell r="L2695" t="str">
            <v>A/92025097</v>
          </cell>
        </row>
        <row r="2696">
          <cell r="A2696">
            <v>45841</v>
          </cell>
          <cell r="L2696" t="str">
            <v>A/92025097</v>
          </cell>
        </row>
        <row r="2697">
          <cell r="A2697">
            <v>45841</v>
          </cell>
          <cell r="L2697" t="str">
            <v>A/92025097</v>
          </cell>
        </row>
        <row r="2698">
          <cell r="A2698">
            <v>45841</v>
          </cell>
          <cell r="L2698" t="str">
            <v>A/92025097</v>
          </cell>
        </row>
        <row r="2699">
          <cell r="A2699">
            <v>45763</v>
          </cell>
          <cell r="L2699" t="str">
            <v>VR/925041</v>
          </cell>
        </row>
        <row r="2700">
          <cell r="A2700">
            <v>45951</v>
          </cell>
          <cell r="L2700" t="str">
            <v>VR/925174</v>
          </cell>
        </row>
        <row r="2701">
          <cell r="A2701">
            <v>45868</v>
          </cell>
          <cell r="L2701" t="str">
            <v>A/92025101</v>
          </cell>
        </row>
        <row r="2702">
          <cell r="A2702">
            <v>45868</v>
          </cell>
          <cell r="L2702" t="str">
            <v>A/92025101</v>
          </cell>
        </row>
        <row r="2703">
          <cell r="A2703">
            <v>45868</v>
          </cell>
          <cell r="L2703" t="str">
            <v>A/92025101</v>
          </cell>
        </row>
        <row r="2704">
          <cell r="A2704">
            <v>45868</v>
          </cell>
          <cell r="L2704" t="str">
            <v>A/92025101</v>
          </cell>
        </row>
        <row r="2705">
          <cell r="A2705">
            <v>45868</v>
          </cell>
          <cell r="L2705" t="str">
            <v>A/92025101</v>
          </cell>
        </row>
        <row r="2706">
          <cell r="A2706">
            <v>45868</v>
          </cell>
          <cell r="L2706" t="str">
            <v>A/92025101</v>
          </cell>
        </row>
        <row r="2707">
          <cell r="A2707">
            <v>45868</v>
          </cell>
          <cell r="L2707" t="str">
            <v>A/92025101</v>
          </cell>
        </row>
        <row r="2708">
          <cell r="A2708">
            <v>45868</v>
          </cell>
          <cell r="L2708" t="str">
            <v>A/92025101</v>
          </cell>
        </row>
        <row r="2709">
          <cell r="A2709">
            <v>45868</v>
          </cell>
          <cell r="L2709" t="str">
            <v>A/92025101</v>
          </cell>
        </row>
        <row r="2710">
          <cell r="A2710">
            <v>45868</v>
          </cell>
          <cell r="L2710" t="str">
            <v>A/92025101</v>
          </cell>
        </row>
        <row r="2711">
          <cell r="A2711">
            <v>45868</v>
          </cell>
          <cell r="L2711" t="str">
            <v>A/92025101</v>
          </cell>
        </row>
        <row r="2712">
          <cell r="A2712">
            <v>45868</v>
          </cell>
          <cell r="L2712" t="str">
            <v>A/92025101</v>
          </cell>
        </row>
        <row r="2713">
          <cell r="A2713">
            <v>45796</v>
          </cell>
          <cell r="L2713" t="str">
            <v>A/92025081</v>
          </cell>
        </row>
        <row r="2714">
          <cell r="A2714">
            <v>45951</v>
          </cell>
          <cell r="L2714" t="str">
            <v>VR/925152-1</v>
          </cell>
        </row>
        <row r="2715">
          <cell r="A2715">
            <v>45763</v>
          </cell>
          <cell r="L2715" t="str">
            <v>VR/925039</v>
          </cell>
        </row>
        <row r="2716">
          <cell r="A2716">
            <v>45919</v>
          </cell>
          <cell r="L2716" t="str">
            <v>VR/925141-3</v>
          </cell>
        </row>
        <row r="2717">
          <cell r="A2717">
            <v>45851</v>
          </cell>
          <cell r="L2717" t="str">
            <v>A/92025193</v>
          </cell>
        </row>
        <row r="2718">
          <cell r="A2718">
            <v>45792</v>
          </cell>
          <cell r="L2718" t="str">
            <v>VR/925064-1</v>
          </cell>
        </row>
        <row r="2719">
          <cell r="A2719">
            <v>46009</v>
          </cell>
          <cell r="L2719" t="str">
            <v>R/2025730</v>
          </cell>
        </row>
        <row r="2720">
          <cell r="A2720">
            <v>45805</v>
          </cell>
          <cell r="L2720" t="str">
            <v>DZ2025025</v>
          </cell>
        </row>
        <row r="2721">
          <cell r="A2721">
            <v>46022</v>
          </cell>
          <cell r="L2721" t="str">
            <v>VN/2025255</v>
          </cell>
        </row>
        <row r="2722">
          <cell r="A2722">
            <v>45820</v>
          </cell>
          <cell r="L2722" t="str">
            <v>A/92025062</v>
          </cell>
        </row>
        <row r="2723">
          <cell r="A2723">
            <v>45789</v>
          </cell>
          <cell r="L2723" t="str">
            <v>A/92025081</v>
          </cell>
        </row>
        <row r="2724">
          <cell r="A2724">
            <v>45951</v>
          </cell>
          <cell r="L2724" t="str">
            <v>VN/2025156-1</v>
          </cell>
        </row>
        <row r="2725">
          <cell r="A2725">
            <v>45951</v>
          </cell>
          <cell r="L2725" t="str">
            <v>VN/2025162-2</v>
          </cell>
        </row>
        <row r="2726">
          <cell r="A2726">
            <v>45855</v>
          </cell>
          <cell r="L2726" t="str">
            <v>A/92025193</v>
          </cell>
        </row>
        <row r="2727">
          <cell r="A2727">
            <v>45828</v>
          </cell>
          <cell r="L2727" t="str">
            <v>A/92025078</v>
          </cell>
        </row>
        <row r="2728">
          <cell r="A2728">
            <v>45699</v>
          </cell>
          <cell r="L2728" t="str">
            <v>R/2025038</v>
          </cell>
        </row>
        <row r="2729">
          <cell r="A2729">
            <v>45798</v>
          </cell>
          <cell r="L2729" t="str">
            <v>R/2025243</v>
          </cell>
        </row>
        <row r="2730">
          <cell r="A2730">
            <v>45854</v>
          </cell>
          <cell r="L2730" t="str">
            <v>R/2025393</v>
          </cell>
        </row>
        <row r="2731">
          <cell r="A2731">
            <v>45917</v>
          </cell>
          <cell r="L2731" t="str">
            <v>R/2025513</v>
          </cell>
        </row>
        <row r="2732">
          <cell r="A2732">
            <v>45939</v>
          </cell>
          <cell r="L2732" t="str">
            <v>R/2025569</v>
          </cell>
        </row>
        <row r="2733">
          <cell r="A2733">
            <v>45747</v>
          </cell>
        </row>
        <row r="2734">
          <cell r="A2734">
            <v>46010</v>
          </cell>
          <cell r="L2734" t="str">
            <v>VR/925207-1</v>
          </cell>
        </row>
        <row r="2735">
          <cell r="A2735">
            <v>45974</v>
          </cell>
          <cell r="L2735" t="str">
            <v>R/2025659</v>
          </cell>
        </row>
        <row r="2736">
          <cell r="A2736">
            <v>45838</v>
          </cell>
          <cell r="L2736" t="str">
            <v>VR/925091</v>
          </cell>
        </row>
        <row r="2737">
          <cell r="A2737">
            <v>45923</v>
          </cell>
          <cell r="L2737" t="str">
            <v>A/92025127</v>
          </cell>
        </row>
        <row r="2738">
          <cell r="A2738">
            <v>45777</v>
          </cell>
          <cell r="L2738" t="str">
            <v>VR/925055-3</v>
          </cell>
        </row>
        <row r="2739">
          <cell r="A2739">
            <v>45974</v>
          </cell>
          <cell r="L2739" t="str">
            <v>VN/2025181-2</v>
          </cell>
        </row>
        <row r="2740">
          <cell r="A2740">
            <v>45996</v>
          </cell>
          <cell r="L2740" t="str">
            <v>VN/2025203</v>
          </cell>
        </row>
        <row r="2741">
          <cell r="A2741">
            <v>45980</v>
          </cell>
          <cell r="L2741" t="str">
            <v>D/2025562</v>
          </cell>
        </row>
        <row r="2742">
          <cell r="A2742">
            <v>45763</v>
          </cell>
          <cell r="L2742" t="str">
            <v>VN/2025024-2</v>
          </cell>
        </row>
        <row r="2743">
          <cell r="A2743">
            <v>45825</v>
          </cell>
          <cell r="L2743" t="str">
            <v>VN/2025061</v>
          </cell>
        </row>
        <row r="2744">
          <cell r="A2744">
            <v>45832</v>
          </cell>
          <cell r="L2744" t="str">
            <v>PKDV/2025066-1</v>
          </cell>
        </row>
        <row r="2745">
          <cell r="A2745">
            <v>45793</v>
          </cell>
          <cell r="L2745" t="str">
            <v>DZ2025018</v>
          </cell>
        </row>
        <row r="2746">
          <cell r="A2746">
            <v>45839</v>
          </cell>
          <cell r="L2746" t="str">
            <v>DZ2025018</v>
          </cell>
        </row>
        <row r="2747">
          <cell r="A2747">
            <v>45853</v>
          </cell>
          <cell r="L2747" t="str">
            <v>RA/2025/23</v>
          </cell>
        </row>
        <row r="2748">
          <cell r="A2748">
            <v>45973</v>
          </cell>
          <cell r="L2748" t="str">
            <v>VR/925185</v>
          </cell>
        </row>
        <row r="2749">
          <cell r="A2749">
            <v>45686</v>
          </cell>
        </row>
        <row r="2750">
          <cell r="A2750">
            <v>45681</v>
          </cell>
        </row>
        <row r="2751">
          <cell r="A2751">
            <v>45685</v>
          </cell>
        </row>
        <row r="2752">
          <cell r="A2752">
            <v>45732</v>
          </cell>
          <cell r="L2752" t="str">
            <v>A/92025010</v>
          </cell>
        </row>
        <row r="2753">
          <cell r="A2753">
            <v>45853</v>
          </cell>
          <cell r="L2753" t="str">
            <v>A/92025193</v>
          </cell>
        </row>
        <row r="2754">
          <cell r="A2754">
            <v>45911</v>
          </cell>
          <cell r="L2754" t="str">
            <v>DZ2025063</v>
          </cell>
        </row>
        <row r="2755">
          <cell r="A2755">
            <v>45981</v>
          </cell>
          <cell r="L2755" t="str">
            <v>A/92025181</v>
          </cell>
        </row>
        <row r="2756">
          <cell r="A2756">
            <v>45775</v>
          </cell>
          <cell r="L2756" t="str">
            <v>VR/925045</v>
          </cell>
        </row>
        <row r="2757">
          <cell r="A2757">
            <v>45947</v>
          </cell>
          <cell r="L2757" t="str">
            <v>VR/925169-2</v>
          </cell>
        </row>
        <row r="2758">
          <cell r="A2758">
            <v>45975</v>
          </cell>
          <cell r="L2758" t="str">
            <v>A/92025134</v>
          </cell>
        </row>
        <row r="2759">
          <cell r="A2759">
            <v>45747</v>
          </cell>
        </row>
        <row r="2760">
          <cell r="A2760">
            <v>45979</v>
          </cell>
          <cell r="L2760" t="str">
            <v>PKDV/2025049</v>
          </cell>
        </row>
        <row r="2761">
          <cell r="A2761">
            <v>45819</v>
          </cell>
          <cell r="L2761" t="str">
            <v>R/2025129</v>
          </cell>
        </row>
        <row r="2762">
          <cell r="A2762">
            <v>45822</v>
          </cell>
          <cell r="L2762" t="str">
            <v>A/92025096</v>
          </cell>
        </row>
        <row r="2763">
          <cell r="A2763">
            <v>45805</v>
          </cell>
          <cell r="L2763" t="str">
            <v>DZ2025024</v>
          </cell>
        </row>
        <row r="2764">
          <cell r="A2764">
            <v>45876</v>
          </cell>
          <cell r="L2764" t="str">
            <v>DZ2025024</v>
          </cell>
        </row>
        <row r="2765">
          <cell r="A2765">
            <v>45811</v>
          </cell>
          <cell r="L2765" t="str">
            <v>VN/2025064</v>
          </cell>
        </row>
        <row r="2766">
          <cell r="A2766">
            <v>45804</v>
          </cell>
          <cell r="L2766" t="str">
            <v>VN/2025055</v>
          </cell>
        </row>
        <row r="2767">
          <cell r="A2767">
            <v>45882</v>
          </cell>
          <cell r="L2767" t="str">
            <v>D/2025323</v>
          </cell>
        </row>
        <row r="2768">
          <cell r="A2768">
            <v>45777</v>
          </cell>
          <cell r="L2768" t="str">
            <v>VN/2025008-1</v>
          </cell>
        </row>
        <row r="2769">
          <cell r="A2769">
            <v>45803</v>
          </cell>
        </row>
        <row r="2770">
          <cell r="A2770">
            <v>45763</v>
          </cell>
          <cell r="L2770" t="str">
            <v>R/2025170</v>
          </cell>
        </row>
        <row r="2771">
          <cell r="A2771">
            <v>45870</v>
          </cell>
        </row>
        <row r="2772">
          <cell r="A2772">
            <v>45798</v>
          </cell>
          <cell r="L2772" t="str">
            <v>RA/2025/18</v>
          </cell>
        </row>
        <row r="2773">
          <cell r="A2773">
            <v>45713</v>
          </cell>
        </row>
        <row r="2774">
          <cell r="A2774">
            <v>45713</v>
          </cell>
        </row>
        <row r="2775">
          <cell r="A2775">
            <v>45747</v>
          </cell>
        </row>
        <row r="2776">
          <cell r="A2776">
            <v>45770</v>
          </cell>
        </row>
        <row r="2777">
          <cell r="A2777">
            <v>45803</v>
          </cell>
        </row>
        <row r="2778">
          <cell r="A2778">
            <v>45833</v>
          </cell>
        </row>
        <row r="2779">
          <cell r="A2779">
            <v>45805</v>
          </cell>
          <cell r="L2779" t="str">
            <v>DZ2025016</v>
          </cell>
        </row>
        <row r="2780">
          <cell r="A2780">
            <v>45805</v>
          </cell>
          <cell r="L2780" t="str">
            <v>DZ2025023</v>
          </cell>
        </row>
        <row r="2781">
          <cell r="A2781">
            <v>45805</v>
          </cell>
          <cell r="L2781" t="str">
            <v>DZ2025013</v>
          </cell>
        </row>
        <row r="2782">
          <cell r="A2782">
            <v>45805</v>
          </cell>
          <cell r="L2782" t="str">
            <v>DZ2025009</v>
          </cell>
        </row>
        <row r="2783">
          <cell r="A2783">
            <v>45805</v>
          </cell>
          <cell r="L2783" t="str">
            <v>DZ2025028</v>
          </cell>
        </row>
        <row r="2784">
          <cell r="A2784">
            <v>45873</v>
          </cell>
        </row>
        <row r="2785">
          <cell r="A2785">
            <v>45876</v>
          </cell>
          <cell r="L2785" t="str">
            <v>DZ2025050</v>
          </cell>
        </row>
        <row r="2786">
          <cell r="A2786">
            <v>45876</v>
          </cell>
          <cell r="L2786" t="str">
            <v>DZ2025009</v>
          </cell>
        </row>
        <row r="2787">
          <cell r="A2787">
            <v>45876</v>
          </cell>
          <cell r="L2787" t="str">
            <v>DZ2025028</v>
          </cell>
        </row>
        <row r="2788">
          <cell r="A2788">
            <v>45876</v>
          </cell>
          <cell r="L2788" t="str">
            <v>DZ2025016</v>
          </cell>
        </row>
        <row r="2789">
          <cell r="A2789">
            <v>45876</v>
          </cell>
          <cell r="L2789" t="str">
            <v>DZ2025023</v>
          </cell>
        </row>
        <row r="2790">
          <cell r="A2790">
            <v>45876</v>
          </cell>
          <cell r="L2790" t="str">
            <v>DZ2025041</v>
          </cell>
        </row>
        <row r="2791">
          <cell r="A2791">
            <v>45876</v>
          </cell>
          <cell r="L2791" t="str">
            <v>DZ2025038</v>
          </cell>
        </row>
        <row r="2792">
          <cell r="A2792">
            <v>45876</v>
          </cell>
          <cell r="L2792" t="str">
            <v>DZ2025035</v>
          </cell>
        </row>
        <row r="2793">
          <cell r="A2793">
            <v>45876</v>
          </cell>
          <cell r="L2793" t="str">
            <v>DZ2025043</v>
          </cell>
        </row>
        <row r="2794">
          <cell r="A2794">
            <v>45876</v>
          </cell>
          <cell r="L2794" t="str">
            <v>DZ2025042</v>
          </cell>
        </row>
        <row r="2795">
          <cell r="A2795">
            <v>45873</v>
          </cell>
        </row>
        <row r="2796">
          <cell r="A2796">
            <v>45841</v>
          </cell>
          <cell r="L2796" t="str">
            <v>A/92025097</v>
          </cell>
        </row>
        <row r="2797">
          <cell r="A2797">
            <v>45841</v>
          </cell>
          <cell r="L2797" t="str">
            <v>A/92025097</v>
          </cell>
        </row>
        <row r="2798">
          <cell r="A2798">
            <v>45841</v>
          </cell>
          <cell r="L2798" t="str">
            <v>A/92025097</v>
          </cell>
        </row>
        <row r="2799">
          <cell r="A2799">
            <v>45876</v>
          </cell>
          <cell r="L2799" t="str">
            <v>DZ2025052</v>
          </cell>
        </row>
        <row r="2800">
          <cell r="A2800">
            <v>46013</v>
          </cell>
          <cell r="L2800" t="str">
            <v>VN/2025240</v>
          </cell>
        </row>
        <row r="2801">
          <cell r="A2801">
            <v>45732</v>
          </cell>
          <cell r="L2801" t="str">
            <v>A/92025010</v>
          </cell>
        </row>
        <row r="2802">
          <cell r="A2802">
            <v>45810</v>
          </cell>
          <cell r="L2802" t="str">
            <v>VR/925069-5</v>
          </cell>
        </row>
        <row r="2803">
          <cell r="A2803">
            <v>45742</v>
          </cell>
          <cell r="L2803" t="str">
            <v>A/92025010</v>
          </cell>
        </row>
        <row r="2804">
          <cell r="A2804">
            <v>45883</v>
          </cell>
          <cell r="L2804" t="str">
            <v>VN/2025120</v>
          </cell>
        </row>
        <row r="2805">
          <cell r="A2805">
            <v>45996</v>
          </cell>
          <cell r="L2805" t="str">
            <v>VN/2025200-3</v>
          </cell>
        </row>
        <row r="2806">
          <cell r="A2806">
            <v>45881</v>
          </cell>
          <cell r="L2806" t="str">
            <v>A/92025122</v>
          </cell>
        </row>
        <row r="2807">
          <cell r="A2807">
            <v>45973</v>
          </cell>
          <cell r="L2807" t="str">
            <v>D/2025541</v>
          </cell>
        </row>
        <row r="2808">
          <cell r="A2808">
            <v>45744</v>
          </cell>
        </row>
        <row r="2809">
          <cell r="A2809">
            <v>45897</v>
          </cell>
          <cell r="L2809" t="str">
            <v>VN/2025113-1</v>
          </cell>
        </row>
        <row r="2810">
          <cell r="A2810">
            <v>45741</v>
          </cell>
          <cell r="L2810" t="str">
            <v>A/92025010</v>
          </cell>
        </row>
        <row r="2811">
          <cell r="A2811">
            <v>45784</v>
          </cell>
          <cell r="L2811" t="str">
            <v>R/2025225</v>
          </cell>
        </row>
        <row r="2812">
          <cell r="A2812">
            <v>46001</v>
          </cell>
          <cell r="L2812" t="str">
            <v>VN/2025216</v>
          </cell>
        </row>
        <row r="2813">
          <cell r="A2813">
            <v>45734</v>
          </cell>
          <cell r="L2813" t="str">
            <v>A/92025010</v>
          </cell>
        </row>
        <row r="2814">
          <cell r="A2814">
            <v>45709</v>
          </cell>
          <cell r="L2814" t="str">
            <v>R/2025080</v>
          </cell>
        </row>
        <row r="2815">
          <cell r="A2815">
            <v>45954</v>
          </cell>
          <cell r="L2815" t="str">
            <v>D/2025516</v>
          </cell>
        </row>
        <row r="2816">
          <cell r="A2816">
            <v>45743</v>
          </cell>
          <cell r="L2816" t="str">
            <v>R/2025135</v>
          </cell>
        </row>
        <row r="2817">
          <cell r="A2817">
            <v>45938</v>
          </cell>
          <cell r="L2817" t="str">
            <v>DZ2025071-A</v>
          </cell>
        </row>
        <row r="2818">
          <cell r="A2818">
            <v>45951</v>
          </cell>
          <cell r="L2818" t="str">
            <v>VR/925167-1</v>
          </cell>
        </row>
        <row r="2819">
          <cell r="A2819">
            <v>45983</v>
          </cell>
          <cell r="L2819" t="str">
            <v>A/92025204</v>
          </cell>
        </row>
        <row r="2820">
          <cell r="A2820">
            <v>45826</v>
          </cell>
          <cell r="L2820" t="str">
            <v>VR/925066-6</v>
          </cell>
        </row>
        <row r="2821">
          <cell r="A2821">
            <v>45862</v>
          </cell>
          <cell r="L2821" t="str">
            <v>A/92025049</v>
          </cell>
        </row>
        <row r="2822">
          <cell r="A2822">
            <v>45953</v>
          </cell>
          <cell r="L2822" t="str">
            <v>VN/2025167-3</v>
          </cell>
        </row>
        <row r="2823">
          <cell r="A2823">
            <v>45886</v>
          </cell>
          <cell r="L2823" t="str">
            <v>RA/2025/33</v>
          </cell>
        </row>
        <row r="2824">
          <cell r="A2824">
            <v>45805</v>
          </cell>
          <cell r="L2824" t="str">
            <v>DZ2025027</v>
          </cell>
        </row>
        <row r="2825">
          <cell r="A2825">
            <v>45876</v>
          </cell>
          <cell r="L2825" t="str">
            <v>DZ2025027</v>
          </cell>
        </row>
        <row r="2826">
          <cell r="A2826">
            <v>45812</v>
          </cell>
          <cell r="L2826" t="str">
            <v>VN/2025059-2</v>
          </cell>
        </row>
        <row r="2827">
          <cell r="A2827">
            <v>45828</v>
          </cell>
          <cell r="L2827" t="str">
            <v>A/92025077</v>
          </cell>
        </row>
        <row r="2828">
          <cell r="A2828">
            <v>45688</v>
          </cell>
        </row>
        <row r="2829">
          <cell r="A2829">
            <v>45775</v>
          </cell>
          <cell r="L2829" t="str">
            <v>D/2025111</v>
          </cell>
        </row>
        <row r="2830">
          <cell r="A2830">
            <v>45674</v>
          </cell>
          <cell r="L2830" t="str">
            <v>PKDV/2025001</v>
          </cell>
        </row>
        <row r="2831">
          <cell r="A2831">
            <v>45818</v>
          </cell>
          <cell r="L2831" t="str">
            <v>R/2025320</v>
          </cell>
        </row>
        <row r="2832">
          <cell r="A2832">
            <v>45958</v>
          </cell>
          <cell r="L2832" t="str">
            <v>A/92025159</v>
          </cell>
        </row>
        <row r="2833">
          <cell r="A2833">
            <v>45868</v>
          </cell>
          <cell r="L2833" t="str">
            <v>R/2025431</v>
          </cell>
        </row>
        <row r="2834">
          <cell r="A2834">
            <v>45734</v>
          </cell>
          <cell r="L2834" t="str">
            <v>D/2025053</v>
          </cell>
        </row>
        <row r="2835">
          <cell r="A2835">
            <v>45835</v>
          </cell>
          <cell r="L2835" t="str">
            <v>A/92025076</v>
          </cell>
        </row>
        <row r="2836">
          <cell r="A2836">
            <v>45870</v>
          </cell>
          <cell r="L2836" t="str">
            <v>A/92025113</v>
          </cell>
        </row>
        <row r="2837">
          <cell r="A2837">
            <v>45870</v>
          </cell>
        </row>
        <row r="2838">
          <cell r="A2838">
            <v>45882</v>
          </cell>
        </row>
        <row r="2839">
          <cell r="A2839">
            <v>45975</v>
          </cell>
          <cell r="L2839" t="str">
            <v>VN/2025176-2</v>
          </cell>
        </row>
        <row r="2840">
          <cell r="A2840">
            <v>45856</v>
          </cell>
          <cell r="L2840" t="str">
            <v>A/92025126</v>
          </cell>
        </row>
        <row r="2841">
          <cell r="A2841">
            <v>45721</v>
          </cell>
          <cell r="L2841" t="str">
            <v>VR/925017</v>
          </cell>
        </row>
        <row r="2842">
          <cell r="A2842">
            <v>45931</v>
          </cell>
          <cell r="L2842" t="str">
            <v>ID/2025/50</v>
          </cell>
        </row>
        <row r="2843">
          <cell r="A2843">
            <v>45736</v>
          </cell>
        </row>
        <row r="2844">
          <cell r="A2844">
            <v>46010</v>
          </cell>
          <cell r="L2844" t="str">
            <v>VR/925207-4</v>
          </cell>
        </row>
        <row r="2845">
          <cell r="A2845">
            <v>45739</v>
          </cell>
          <cell r="L2845" t="str">
            <v>A/92025010</v>
          </cell>
        </row>
        <row r="2846">
          <cell r="A2846">
            <v>45880</v>
          </cell>
          <cell r="L2846" t="str">
            <v>DZ2025057</v>
          </cell>
        </row>
        <row r="2847">
          <cell r="A2847">
            <v>45919</v>
          </cell>
          <cell r="L2847" t="str">
            <v>R/2025545</v>
          </cell>
        </row>
        <row r="2848">
          <cell r="A2848">
            <v>46013</v>
          </cell>
          <cell r="L2848" t="str">
            <v>VN/2025237</v>
          </cell>
        </row>
        <row r="2849">
          <cell r="A2849">
            <v>45758</v>
          </cell>
          <cell r="L2849" t="str">
            <v>PKDV/2025041-1</v>
          </cell>
        </row>
        <row r="2850">
          <cell r="A2850">
            <v>45824</v>
          </cell>
          <cell r="L2850" t="str">
            <v>A/92025096</v>
          </cell>
        </row>
        <row r="2851">
          <cell r="A2851">
            <v>45763</v>
          </cell>
        </row>
        <row r="2852">
          <cell r="A2852">
            <v>45853</v>
          </cell>
          <cell r="L2852" t="str">
            <v>RA/2025/23</v>
          </cell>
        </row>
        <row r="2853">
          <cell r="A2853">
            <v>45729</v>
          </cell>
          <cell r="L2853" t="str">
            <v>PKDV/2025016-1</v>
          </cell>
        </row>
        <row r="2854">
          <cell r="A2854">
            <v>45729</v>
          </cell>
          <cell r="L2854" t="str">
            <v>PKDV/2025016-2</v>
          </cell>
        </row>
        <row r="2855">
          <cell r="A2855">
            <v>45868</v>
          </cell>
          <cell r="L2855" t="str">
            <v>RA/2025/30</v>
          </cell>
        </row>
        <row r="2856">
          <cell r="A2856">
            <v>45724</v>
          </cell>
          <cell r="L2856" t="str">
            <v>PKDV/2025014</v>
          </cell>
        </row>
        <row r="2857">
          <cell r="A2857">
            <v>45810</v>
          </cell>
          <cell r="L2857" t="str">
            <v>PKDV/2025031-3</v>
          </cell>
        </row>
        <row r="2858">
          <cell r="A2858">
            <v>45796</v>
          </cell>
          <cell r="L2858" t="str">
            <v>R/2025264</v>
          </cell>
        </row>
        <row r="2859">
          <cell r="A2859">
            <v>45868</v>
          </cell>
          <cell r="L2859" t="str">
            <v>A/92025101</v>
          </cell>
        </row>
        <row r="2860">
          <cell r="A2860">
            <v>45800</v>
          </cell>
          <cell r="L2860" t="str">
            <v>R/2025268</v>
          </cell>
        </row>
        <row r="2861">
          <cell r="A2861">
            <v>45763</v>
          </cell>
          <cell r="L2861" t="str">
            <v>VN/2025023</v>
          </cell>
        </row>
        <row r="2862">
          <cell r="A2862">
            <v>45967</v>
          </cell>
          <cell r="L2862" t="str">
            <v>VR/925180-2</v>
          </cell>
        </row>
        <row r="2863">
          <cell r="A2863">
            <v>45977</v>
          </cell>
          <cell r="L2863" t="str">
            <v>A/92025181</v>
          </cell>
        </row>
        <row r="2864">
          <cell r="A2864">
            <v>45985</v>
          </cell>
          <cell r="L2864" t="str">
            <v>A/92025204</v>
          </cell>
        </row>
        <row r="2865">
          <cell r="A2865">
            <v>45853</v>
          </cell>
          <cell r="L2865" t="str">
            <v>A/92025193</v>
          </cell>
        </row>
        <row r="2866">
          <cell r="A2866">
            <v>45974</v>
          </cell>
          <cell r="L2866" t="str">
            <v>VN/2025182-1</v>
          </cell>
        </row>
        <row r="2867">
          <cell r="A2867">
            <v>45832</v>
          </cell>
          <cell r="L2867" t="str">
            <v>RA/2025/22a</v>
          </cell>
        </row>
        <row r="2868">
          <cell r="A2868">
            <v>45834</v>
          </cell>
          <cell r="L2868" t="str">
            <v>RA/2025/22</v>
          </cell>
        </row>
        <row r="2869">
          <cell r="A2869">
            <v>45877</v>
          </cell>
          <cell r="L2869" t="str">
            <v>DZ2025098</v>
          </cell>
        </row>
        <row r="2870">
          <cell r="A2870">
            <v>45877</v>
          </cell>
          <cell r="L2870" t="str">
            <v>DZ2025112</v>
          </cell>
        </row>
        <row r="2871">
          <cell r="A2871">
            <v>45824</v>
          </cell>
          <cell r="L2871" t="str">
            <v>A/92025096</v>
          </cell>
        </row>
        <row r="2872">
          <cell r="A2872">
            <v>45732</v>
          </cell>
          <cell r="L2872" t="str">
            <v>A/92025010</v>
          </cell>
        </row>
        <row r="2873">
          <cell r="A2873">
            <v>45996</v>
          </cell>
          <cell r="L2873" t="str">
            <v>R/2025700</v>
          </cell>
        </row>
        <row r="2874">
          <cell r="A2874">
            <v>45790</v>
          </cell>
          <cell r="L2874" t="str">
            <v>VN/2025049-6</v>
          </cell>
        </row>
        <row r="2875">
          <cell r="A2875">
            <v>45951</v>
          </cell>
          <cell r="L2875" t="str">
            <v>VN/2025144</v>
          </cell>
        </row>
        <row r="2876">
          <cell r="A2876">
            <v>45869</v>
          </cell>
          <cell r="L2876" t="str">
            <v>A/92025117</v>
          </cell>
        </row>
        <row r="2877">
          <cell r="A2877">
            <v>45987</v>
          </cell>
          <cell r="L2877" t="str">
            <v>R/2025678</v>
          </cell>
        </row>
        <row r="2878">
          <cell r="A2878">
            <v>45947</v>
          </cell>
          <cell r="L2878" t="str">
            <v>R/2025603</v>
          </cell>
        </row>
        <row r="2879">
          <cell r="A2879">
            <v>45960</v>
          </cell>
          <cell r="L2879" t="str">
            <v>D/2025523</v>
          </cell>
        </row>
        <row r="2880">
          <cell r="A2880">
            <v>45798</v>
          </cell>
          <cell r="L2880" t="str">
            <v>R/2025248</v>
          </cell>
        </row>
        <row r="2881">
          <cell r="A2881">
            <v>45805</v>
          </cell>
          <cell r="L2881" t="str">
            <v>DZ2025014</v>
          </cell>
        </row>
        <row r="2882">
          <cell r="A2882">
            <v>45813</v>
          </cell>
          <cell r="L2882" t="str">
            <v>R/2025311</v>
          </cell>
        </row>
        <row r="2883">
          <cell r="A2883">
            <v>45880</v>
          </cell>
          <cell r="L2883" t="str">
            <v>DZ2025058</v>
          </cell>
        </row>
        <row r="2884">
          <cell r="A2884">
            <v>45908</v>
          </cell>
          <cell r="L2884" t="str">
            <v>R/2025464</v>
          </cell>
        </row>
        <row r="2885">
          <cell r="A2885">
            <v>45919</v>
          </cell>
          <cell r="L2885" t="str">
            <v>R/2025547</v>
          </cell>
        </row>
        <row r="2886">
          <cell r="A2886">
            <v>45924</v>
          </cell>
          <cell r="L2886" t="str">
            <v>R/2025533</v>
          </cell>
        </row>
        <row r="2887">
          <cell r="A2887">
            <v>45680</v>
          </cell>
        </row>
        <row r="2888">
          <cell r="A2888">
            <v>45742</v>
          </cell>
          <cell r="L2888" t="str">
            <v>VR/925030</v>
          </cell>
        </row>
        <row r="2889">
          <cell r="A2889">
            <v>45784</v>
          </cell>
          <cell r="L2889">
            <v>220250039</v>
          </cell>
        </row>
        <row r="2890">
          <cell r="A2890">
            <v>45796</v>
          </cell>
          <cell r="L2890">
            <v>220250046</v>
          </cell>
        </row>
        <row r="2891">
          <cell r="A2891">
            <v>45923</v>
          </cell>
          <cell r="L2891" t="str">
            <v>R/2025530</v>
          </cell>
        </row>
        <row r="2892">
          <cell r="A2892">
            <v>45810</v>
          </cell>
          <cell r="L2892" t="str">
            <v>VN/2025016-2</v>
          </cell>
        </row>
        <row r="2893">
          <cell r="A2893">
            <v>45809</v>
          </cell>
          <cell r="L2893" t="str">
            <v>A/92025085</v>
          </cell>
        </row>
        <row r="2894">
          <cell r="A2894">
            <v>45903</v>
          </cell>
          <cell r="L2894" t="str">
            <v>RA/2025/27</v>
          </cell>
        </row>
        <row r="2895">
          <cell r="A2895">
            <v>45679</v>
          </cell>
          <cell r="L2895" t="str">
            <v>PKDV/2025003</v>
          </cell>
        </row>
        <row r="2896">
          <cell r="A2896">
            <v>45762</v>
          </cell>
        </row>
        <row r="2897">
          <cell r="A2897">
            <v>45762</v>
          </cell>
        </row>
        <row r="2898">
          <cell r="A2898">
            <v>45701</v>
          </cell>
          <cell r="L2898" t="str">
            <v>R/2025063</v>
          </cell>
        </row>
        <row r="2899">
          <cell r="A2899">
            <v>45729</v>
          </cell>
          <cell r="L2899" t="str">
            <v>R/2025104</v>
          </cell>
        </row>
        <row r="2900">
          <cell r="A2900">
            <v>45756</v>
          </cell>
          <cell r="L2900" t="str">
            <v>R/2025168</v>
          </cell>
        </row>
        <row r="2901">
          <cell r="A2901">
            <v>45796</v>
          </cell>
          <cell r="L2901" t="str">
            <v>R/2025228</v>
          </cell>
        </row>
        <row r="2902">
          <cell r="A2902">
            <v>45814</v>
          </cell>
          <cell r="L2902" t="str">
            <v>R/2025323</v>
          </cell>
        </row>
        <row r="2903">
          <cell r="A2903">
            <v>45854</v>
          </cell>
          <cell r="L2903" t="str">
            <v>R/2025394</v>
          </cell>
        </row>
        <row r="2904">
          <cell r="A2904">
            <v>45861</v>
          </cell>
          <cell r="L2904" t="str">
            <v>R/2025417</v>
          </cell>
        </row>
        <row r="2905">
          <cell r="A2905">
            <v>45880</v>
          </cell>
          <cell r="L2905" t="str">
            <v>R/2025453</v>
          </cell>
        </row>
        <row r="2906">
          <cell r="A2906">
            <v>45924</v>
          </cell>
          <cell r="L2906" t="str">
            <v>R/2025528</v>
          </cell>
        </row>
        <row r="2907">
          <cell r="A2907">
            <v>45940</v>
          </cell>
          <cell r="L2907" t="str">
            <v>R/2025574</v>
          </cell>
        </row>
        <row r="2908">
          <cell r="A2908">
            <v>45968</v>
          </cell>
          <cell r="L2908" t="str">
            <v>R/2025630</v>
          </cell>
        </row>
        <row r="2909">
          <cell r="A2909">
            <v>45996</v>
          </cell>
          <cell r="L2909" t="str">
            <v>R/2025706</v>
          </cell>
        </row>
        <row r="2910">
          <cell r="A2910">
            <v>45688</v>
          </cell>
          <cell r="L2910" t="str">
            <v>R/2025003</v>
          </cell>
        </row>
        <row r="2911">
          <cell r="A2911">
            <v>45868</v>
          </cell>
          <cell r="L2911" t="str">
            <v>A/92025101</v>
          </cell>
        </row>
        <row r="2912">
          <cell r="A2912">
            <v>45734</v>
          </cell>
          <cell r="L2912" t="str">
            <v>VN/2025018</v>
          </cell>
        </row>
        <row r="2913">
          <cell r="A2913">
            <v>45701</v>
          </cell>
          <cell r="L2913" t="str">
            <v>VR/925010-2</v>
          </cell>
        </row>
        <row r="2914">
          <cell r="A2914">
            <v>46022</v>
          </cell>
          <cell r="L2914" t="str">
            <v>VN/2025221</v>
          </cell>
        </row>
        <row r="2915">
          <cell r="A2915">
            <v>45908</v>
          </cell>
          <cell r="L2915" t="str">
            <v>VR/925138-1</v>
          </cell>
        </row>
        <row r="2916">
          <cell r="A2916">
            <v>45863</v>
          </cell>
          <cell r="L2916" t="str">
            <v>A/92025107</v>
          </cell>
        </row>
        <row r="2917">
          <cell r="A2917">
            <v>45825</v>
          </cell>
          <cell r="L2917" t="str">
            <v>A/92025096</v>
          </cell>
        </row>
        <row r="2918">
          <cell r="A2918">
            <v>45909</v>
          </cell>
          <cell r="L2918" t="str">
            <v>R/2025519</v>
          </cell>
        </row>
        <row r="2919">
          <cell r="A2919">
            <v>45861</v>
          </cell>
          <cell r="L2919" t="str">
            <v>R/2025415</v>
          </cell>
        </row>
        <row r="2920">
          <cell r="A2920">
            <v>45777</v>
          </cell>
          <cell r="L2920" t="str">
            <v>R/2025188</v>
          </cell>
        </row>
        <row r="2921">
          <cell r="A2921">
            <v>45875</v>
          </cell>
          <cell r="L2921" t="str">
            <v>VR/925121-1</v>
          </cell>
        </row>
        <row r="2922">
          <cell r="A2922">
            <v>45939</v>
          </cell>
          <cell r="L2922" t="str">
            <v>VR/925164-11</v>
          </cell>
        </row>
        <row r="2923">
          <cell r="A2923">
            <v>45699</v>
          </cell>
          <cell r="L2923" t="str">
            <v>VR/925009</v>
          </cell>
        </row>
        <row r="2924">
          <cell r="A2924">
            <v>45917</v>
          </cell>
          <cell r="L2924" t="str">
            <v>VN/2025149</v>
          </cell>
        </row>
        <row r="2925">
          <cell r="A2925">
            <v>46021</v>
          </cell>
          <cell r="L2925" t="str">
            <v>VN/2025250</v>
          </cell>
        </row>
        <row r="2926">
          <cell r="A2926">
            <v>46021</v>
          </cell>
          <cell r="L2926" t="str">
            <v>VN/2025251</v>
          </cell>
        </row>
        <row r="2927">
          <cell r="A2927">
            <v>45947</v>
          </cell>
          <cell r="L2927" t="str">
            <v>R/2025/592</v>
          </cell>
        </row>
        <row r="2928">
          <cell r="A2928">
            <v>45841</v>
          </cell>
          <cell r="L2928" t="str">
            <v>PKDV/2025041-5</v>
          </cell>
        </row>
        <row r="2929">
          <cell r="A2929">
            <v>45811</v>
          </cell>
          <cell r="L2929" t="str">
            <v>A/92025085</v>
          </cell>
        </row>
        <row r="2930">
          <cell r="A2930">
            <v>45854</v>
          </cell>
          <cell r="L2930" t="str">
            <v>VR/925103</v>
          </cell>
        </row>
        <row r="2931">
          <cell r="A2931">
            <v>46022</v>
          </cell>
          <cell r="L2931" t="str">
            <v>VN/2025253</v>
          </cell>
        </row>
        <row r="2932">
          <cell r="A2932">
            <v>45811</v>
          </cell>
          <cell r="L2932" t="str">
            <v>A/92025085</v>
          </cell>
        </row>
        <row r="2933">
          <cell r="A2933">
            <v>45936</v>
          </cell>
          <cell r="L2933" t="str">
            <v>ID/2025/53</v>
          </cell>
        </row>
        <row r="2934">
          <cell r="A2934">
            <v>45693</v>
          </cell>
          <cell r="L2934" t="str">
            <v>VN/2025005</v>
          </cell>
        </row>
        <row r="2935">
          <cell r="A2935">
            <v>45806</v>
          </cell>
          <cell r="L2935" t="str">
            <v>A/92025012</v>
          </cell>
        </row>
        <row r="2936">
          <cell r="A2936">
            <v>45876</v>
          </cell>
          <cell r="L2936" t="str">
            <v>A/92025119</v>
          </cell>
        </row>
        <row r="2937">
          <cell r="A2937">
            <v>45740</v>
          </cell>
          <cell r="L2937" t="str">
            <v>A/92025010</v>
          </cell>
        </row>
        <row r="2938">
          <cell r="A2938">
            <v>45874</v>
          </cell>
          <cell r="L2938" t="str">
            <v>A/92025109</v>
          </cell>
        </row>
        <row r="2939">
          <cell r="A2939">
            <v>45911</v>
          </cell>
          <cell r="L2939" t="str">
            <v>DZ2025066</v>
          </cell>
        </row>
        <row r="2940">
          <cell r="A2940">
            <v>45911</v>
          </cell>
          <cell r="L2940" t="str">
            <v>DZ2025067</v>
          </cell>
        </row>
        <row r="2941">
          <cell r="A2941">
            <v>45911</v>
          </cell>
          <cell r="L2941" t="str">
            <v>DZ2025069</v>
          </cell>
        </row>
        <row r="2942">
          <cell r="A2942">
            <v>45792</v>
          </cell>
          <cell r="L2942" t="str">
            <v>VR/925064-3</v>
          </cell>
        </row>
        <row r="2943">
          <cell r="A2943">
            <v>45692</v>
          </cell>
          <cell r="L2943" t="str">
            <v>VR/925008-1</v>
          </cell>
        </row>
        <row r="2944">
          <cell r="A2944">
            <v>45814</v>
          </cell>
          <cell r="L2944" t="str">
            <v>R/2025302</v>
          </cell>
        </row>
        <row r="2945">
          <cell r="A2945">
            <v>45973</v>
          </cell>
          <cell r="L2945" t="str">
            <v>A/92025173</v>
          </cell>
        </row>
        <row r="2946">
          <cell r="A2946">
            <v>45692</v>
          </cell>
          <cell r="L2946" t="str">
            <v>PKDV/2025008</v>
          </cell>
        </row>
        <row r="2947">
          <cell r="A2947">
            <v>45756</v>
          </cell>
          <cell r="L2947" t="str">
            <v>PKDV/2025021</v>
          </cell>
        </row>
        <row r="2948">
          <cell r="A2948">
            <v>45798</v>
          </cell>
          <cell r="L2948" t="str">
            <v>VR/925067-3</v>
          </cell>
        </row>
        <row r="2949">
          <cell r="A2949">
            <v>45814</v>
          </cell>
          <cell r="L2949" t="str">
            <v>VR/925081</v>
          </cell>
        </row>
        <row r="2950">
          <cell r="A2950">
            <v>45922</v>
          </cell>
          <cell r="L2950" t="str">
            <v>R/2025548</v>
          </cell>
        </row>
        <row r="2951">
          <cell r="A2951">
            <v>45930</v>
          </cell>
          <cell r="L2951" t="str">
            <v>VR/925156</v>
          </cell>
        </row>
        <row r="2952">
          <cell r="A2952">
            <v>45931</v>
          </cell>
          <cell r="L2952" t="str">
            <v>RA/2025/34</v>
          </cell>
        </row>
        <row r="2953">
          <cell r="A2953">
            <v>45931</v>
          </cell>
          <cell r="L2953" t="str">
            <v>VR/925147-1</v>
          </cell>
        </row>
        <row r="2954">
          <cell r="A2954">
            <v>46020</v>
          </cell>
          <cell r="L2954" t="str">
            <v>R/2025541</v>
          </cell>
        </row>
        <row r="2955">
          <cell r="A2955">
            <v>45756</v>
          </cell>
        </row>
        <row r="2956">
          <cell r="A2956">
            <v>45757</v>
          </cell>
        </row>
        <row r="2957">
          <cell r="A2957">
            <v>45757</v>
          </cell>
        </row>
        <row r="2958">
          <cell r="A2958">
            <v>45757</v>
          </cell>
        </row>
        <row r="2959">
          <cell r="A2959">
            <v>45758</v>
          </cell>
        </row>
        <row r="2960">
          <cell r="A2960">
            <v>45758</v>
          </cell>
        </row>
        <row r="2961">
          <cell r="A2961">
            <v>45875</v>
          </cell>
          <cell r="L2961" t="str">
            <v>VR/925122</v>
          </cell>
        </row>
        <row r="2962">
          <cell r="A2962">
            <v>45940</v>
          </cell>
        </row>
        <row r="2963">
          <cell r="A2963">
            <v>45945</v>
          </cell>
        </row>
        <row r="2964">
          <cell r="A2964">
            <v>45948</v>
          </cell>
        </row>
        <row r="2965">
          <cell r="A2965">
            <v>46000</v>
          </cell>
        </row>
        <row r="2966">
          <cell r="A2966">
            <v>45784</v>
          </cell>
          <cell r="L2966" t="str">
            <v>DZ2025017</v>
          </cell>
        </row>
        <row r="2967">
          <cell r="A2967">
            <v>45730</v>
          </cell>
          <cell r="L2967" t="str">
            <v>VR/925023-2</v>
          </cell>
        </row>
        <row r="2968">
          <cell r="A2968">
            <v>45779</v>
          </cell>
          <cell r="L2968" t="str">
            <v>VN/2025041</v>
          </cell>
        </row>
        <row r="2969">
          <cell r="A2969">
            <v>45863</v>
          </cell>
          <cell r="L2969" t="str">
            <v>PKDV/2025039-4</v>
          </cell>
        </row>
        <row r="2970">
          <cell r="A2970">
            <v>45894</v>
          </cell>
          <cell r="L2970" t="str">
            <v>PKDV/2025039-5</v>
          </cell>
        </row>
        <row r="2971">
          <cell r="A2971">
            <v>45925</v>
          </cell>
          <cell r="L2971" t="str">
            <v>PKDV/2025047</v>
          </cell>
        </row>
        <row r="2972">
          <cell r="A2972">
            <v>45797</v>
          </cell>
          <cell r="L2972" t="str">
            <v>A/92025081</v>
          </cell>
        </row>
        <row r="2973">
          <cell r="A2973">
            <v>46010</v>
          </cell>
          <cell r="L2973" t="str">
            <v>VR/925207-3</v>
          </cell>
        </row>
        <row r="2974">
          <cell r="A2974">
            <v>45875</v>
          </cell>
          <cell r="L2974" t="str">
            <v>VR/925116</v>
          </cell>
        </row>
        <row r="2975">
          <cell r="A2975">
            <v>45992</v>
          </cell>
          <cell r="L2975" t="str">
            <v>VR/925206-2</v>
          </cell>
        </row>
        <row r="2976">
          <cell r="A2976">
            <v>45799</v>
          </cell>
          <cell r="L2976" t="str">
            <v>R/2025280</v>
          </cell>
        </row>
        <row r="2977">
          <cell r="A2977">
            <v>45691</v>
          </cell>
          <cell r="L2977" t="str">
            <v>VR/925005</v>
          </cell>
        </row>
        <row r="2978">
          <cell r="A2978">
            <v>45825</v>
          </cell>
          <cell r="L2978" t="str">
            <v>DZ2025021</v>
          </cell>
        </row>
        <row r="2979">
          <cell r="A2979">
            <v>45802</v>
          </cell>
          <cell r="L2979" t="str">
            <v>VR/925066-3</v>
          </cell>
        </row>
        <row r="2980">
          <cell r="A2980">
            <v>45939</v>
          </cell>
          <cell r="L2980" t="str">
            <v>VR/925164-7</v>
          </cell>
        </row>
        <row r="2981">
          <cell r="A2981">
            <v>45939</v>
          </cell>
          <cell r="L2981" t="str">
            <v>VR/925164-2</v>
          </cell>
        </row>
        <row r="2982">
          <cell r="A2982">
            <v>45798</v>
          </cell>
          <cell r="L2982" t="str">
            <v>R/2025205</v>
          </cell>
        </row>
        <row r="2983">
          <cell r="A2983">
            <v>45896</v>
          </cell>
          <cell r="L2983" t="str">
            <v>A/92025130</v>
          </cell>
        </row>
        <row r="2984">
          <cell r="A2984">
            <v>45729</v>
          </cell>
          <cell r="L2984" t="str">
            <v>VR/925018</v>
          </cell>
        </row>
        <row r="2985">
          <cell r="A2985">
            <v>45729</v>
          </cell>
          <cell r="L2985" t="str">
            <v>VR/925021</v>
          </cell>
        </row>
        <row r="2986">
          <cell r="A2986">
            <v>45939</v>
          </cell>
          <cell r="L2986" t="str">
            <v>VR/925164-15</v>
          </cell>
        </row>
        <row r="2987">
          <cell r="A2987">
            <v>45798</v>
          </cell>
          <cell r="L2987" t="str">
            <v>R/2025246</v>
          </cell>
        </row>
        <row r="2988">
          <cell r="A2988">
            <v>45721</v>
          </cell>
          <cell r="L2988" t="str">
            <v>R/2025087</v>
          </cell>
        </row>
        <row r="2989">
          <cell r="A2989">
            <v>45875</v>
          </cell>
          <cell r="L2989" t="str">
            <v>R/2025433</v>
          </cell>
        </row>
        <row r="2990">
          <cell r="A2990">
            <v>45996</v>
          </cell>
          <cell r="L2990" t="str">
            <v>VN/2025208</v>
          </cell>
        </row>
        <row r="2991">
          <cell r="A2991">
            <v>45784</v>
          </cell>
          <cell r="L2991" t="str">
            <v>DZ2025015</v>
          </cell>
        </row>
        <row r="2992">
          <cell r="A2992">
            <v>45825</v>
          </cell>
          <cell r="L2992" t="str">
            <v>DZ2025015</v>
          </cell>
        </row>
        <row r="2993">
          <cell r="A2993">
            <v>45880</v>
          </cell>
          <cell r="L2993" t="str">
            <v>DZ2025009</v>
          </cell>
        </row>
        <row r="2994">
          <cell r="A2994">
            <v>45838</v>
          </cell>
          <cell r="L2994" t="str">
            <v>R/2025361</v>
          </cell>
        </row>
        <row r="2995">
          <cell r="A2995">
            <v>45884</v>
          </cell>
          <cell r="L2995" t="str">
            <v>VR/925108-7</v>
          </cell>
        </row>
        <row r="2996">
          <cell r="A2996">
            <v>45841</v>
          </cell>
          <cell r="L2996" t="str">
            <v>A/92025097</v>
          </cell>
        </row>
        <row r="2997">
          <cell r="A2997">
            <v>46006</v>
          </cell>
          <cell r="L2997" t="str">
            <v>VR/925200</v>
          </cell>
        </row>
        <row r="2998">
          <cell r="A2998">
            <v>45790</v>
          </cell>
          <cell r="L2998" t="str">
            <v>VN/2025049-2</v>
          </cell>
        </row>
        <row r="2999">
          <cell r="A2999">
            <v>45869</v>
          </cell>
          <cell r="L2999" t="str">
            <v>VN/2025103-2</v>
          </cell>
        </row>
        <row r="3000">
          <cell r="A3000">
            <v>45750</v>
          </cell>
          <cell r="L3000" t="str">
            <v>D/2025093</v>
          </cell>
        </row>
        <row r="3001">
          <cell r="A3001">
            <v>45968</v>
          </cell>
          <cell r="L3001" t="str">
            <v>VR/925148-1</v>
          </cell>
        </row>
        <row r="3002">
          <cell r="A3002">
            <v>45839</v>
          </cell>
          <cell r="L3002" t="str">
            <v>PKDV/2025045</v>
          </cell>
        </row>
        <row r="3003">
          <cell r="A3003">
            <v>45853</v>
          </cell>
          <cell r="L3003" t="str">
            <v>R/2025356</v>
          </cell>
        </row>
        <row r="3004">
          <cell r="A3004">
            <v>46009</v>
          </cell>
          <cell r="L3004" t="str">
            <v>R/2025727</v>
          </cell>
        </row>
        <row r="3005">
          <cell r="A3005">
            <v>45869</v>
          </cell>
          <cell r="L3005" t="str">
            <v>RA/2025/20</v>
          </cell>
        </row>
        <row r="3006">
          <cell r="A3006">
            <v>45869</v>
          </cell>
          <cell r="L3006" t="str">
            <v>RA/2025/20</v>
          </cell>
        </row>
        <row r="3007">
          <cell r="A3007">
            <v>45869</v>
          </cell>
          <cell r="L3007" t="str">
            <v>RA/2025/20</v>
          </cell>
        </row>
        <row r="3008">
          <cell r="A3008">
            <v>45869</v>
          </cell>
          <cell r="L3008" t="str">
            <v>RA/2025/20</v>
          </cell>
        </row>
        <row r="3009">
          <cell r="A3009">
            <v>45939</v>
          </cell>
          <cell r="L3009" t="str">
            <v>VR/925164-19</v>
          </cell>
        </row>
        <row r="3010">
          <cell r="A3010">
            <v>45810</v>
          </cell>
          <cell r="L3010" t="str">
            <v>A/92025085</v>
          </cell>
        </row>
        <row r="3011">
          <cell r="A3011">
            <v>45684</v>
          </cell>
          <cell r="L3011" t="str">
            <v>D/2025008</v>
          </cell>
        </row>
        <row r="3012">
          <cell r="A3012">
            <v>45981</v>
          </cell>
          <cell r="L3012" t="str">
            <v>VR/925187</v>
          </cell>
        </row>
        <row r="3013">
          <cell r="A3013">
            <v>45911</v>
          </cell>
          <cell r="L3013" t="str">
            <v>DZ2025081</v>
          </cell>
        </row>
        <row r="3014">
          <cell r="A3014">
            <v>45846</v>
          </cell>
          <cell r="L3014" t="str">
            <v>R/20250012</v>
          </cell>
        </row>
        <row r="3015">
          <cell r="A3015">
            <v>46002</v>
          </cell>
          <cell r="L3015" t="str">
            <v>VR/925199-4</v>
          </cell>
        </row>
        <row r="3016">
          <cell r="A3016">
            <v>45884</v>
          </cell>
          <cell r="L3016" t="str">
            <v>VR/925132</v>
          </cell>
        </row>
        <row r="3017">
          <cell r="A3017">
            <v>45868</v>
          </cell>
          <cell r="L3017" t="str">
            <v>A/92025101</v>
          </cell>
        </row>
        <row r="3018">
          <cell r="A3018">
            <v>45693</v>
          </cell>
        </row>
        <row r="3019">
          <cell r="A3019">
            <v>45985</v>
          </cell>
          <cell r="L3019" t="str">
            <v>A/92025204</v>
          </cell>
        </row>
        <row r="3020">
          <cell r="A3020">
            <v>45974</v>
          </cell>
          <cell r="L3020" t="str">
            <v>A/92025184</v>
          </cell>
        </row>
        <row r="3021">
          <cell r="A3021">
            <v>45862</v>
          </cell>
          <cell r="L3021" t="str">
            <v>VN/2025056</v>
          </cell>
        </row>
        <row r="3022">
          <cell r="A3022">
            <v>45672</v>
          </cell>
        </row>
        <row r="3023">
          <cell r="A3023">
            <v>45673</v>
          </cell>
        </row>
        <row r="3024">
          <cell r="A3024">
            <v>45673</v>
          </cell>
        </row>
        <row r="3025">
          <cell r="A3025">
            <v>45673</v>
          </cell>
        </row>
        <row r="3026">
          <cell r="A3026">
            <v>45677</v>
          </cell>
        </row>
        <row r="3027">
          <cell r="A3027">
            <v>45688</v>
          </cell>
        </row>
        <row r="3028">
          <cell r="A3028">
            <v>45691</v>
          </cell>
        </row>
        <row r="3029">
          <cell r="A3029">
            <v>45869</v>
          </cell>
          <cell r="L3029" t="str">
            <v>PKDV/2025038-1</v>
          </cell>
        </row>
        <row r="3030">
          <cell r="A3030">
            <v>45869</v>
          </cell>
          <cell r="L3030" t="str">
            <v>D/2025313</v>
          </cell>
        </row>
        <row r="3031">
          <cell r="A3031">
            <v>45763</v>
          </cell>
          <cell r="L3031" t="str">
            <v>R/2025181</v>
          </cell>
        </row>
        <row r="3032">
          <cell r="A3032">
            <v>45777</v>
          </cell>
          <cell r="L3032" t="str">
            <v>R/2025199</v>
          </cell>
        </row>
        <row r="3033">
          <cell r="A3033">
            <v>46021</v>
          </cell>
          <cell r="L3033" t="str">
            <v>VN/2025246-1</v>
          </cell>
        </row>
        <row r="3034">
          <cell r="A3034">
            <v>45793</v>
          </cell>
          <cell r="L3034" t="str">
            <v>VR/925063</v>
          </cell>
        </row>
        <row r="3035">
          <cell r="A3035">
            <v>45701</v>
          </cell>
          <cell r="L3035" t="str">
            <v>PKDV/2025009-2</v>
          </cell>
        </row>
        <row r="3036">
          <cell r="A3036">
            <v>45790</v>
          </cell>
          <cell r="L3036" t="str">
            <v>VN/2025047-5</v>
          </cell>
        </row>
        <row r="3037">
          <cell r="A3037">
            <v>45940</v>
          </cell>
          <cell r="L3037" t="str">
            <v>VR/925158</v>
          </cell>
        </row>
        <row r="3038">
          <cell r="A3038">
            <v>45806</v>
          </cell>
          <cell r="L3038" t="str">
            <v>VN/2025058</v>
          </cell>
        </row>
        <row r="3039">
          <cell r="A3039">
            <v>46001</v>
          </cell>
          <cell r="L3039" t="str">
            <v>ID/2025/61</v>
          </cell>
        </row>
        <row r="3040">
          <cell r="A3040">
            <v>45974</v>
          </cell>
          <cell r="L3040" t="str">
            <v>VN/2025182-2</v>
          </cell>
        </row>
        <row r="3041">
          <cell r="A3041">
            <v>45831</v>
          </cell>
          <cell r="L3041" t="str">
            <v>R/2025377</v>
          </cell>
        </row>
        <row r="3042">
          <cell r="A3042">
            <v>45944</v>
          </cell>
          <cell r="L3042" t="str">
            <v>VR/925165-8</v>
          </cell>
        </row>
        <row r="3043">
          <cell r="A3043">
            <v>45804</v>
          </cell>
          <cell r="L3043" t="str">
            <v>R/2025103</v>
          </cell>
        </row>
        <row r="3044">
          <cell r="A3044">
            <v>45868</v>
          </cell>
          <cell r="L3044" t="str">
            <v>A/92025126</v>
          </cell>
        </row>
        <row r="3045">
          <cell r="A3045">
            <v>45862</v>
          </cell>
          <cell r="L3045" t="str">
            <v>VN/2025098</v>
          </cell>
        </row>
        <row r="3046">
          <cell r="A3046">
            <v>45678</v>
          </cell>
        </row>
        <row r="3047">
          <cell r="A3047">
            <v>45784</v>
          </cell>
          <cell r="L3047" t="str">
            <v>DZ2025016</v>
          </cell>
        </row>
        <row r="3048">
          <cell r="A3048">
            <v>45784</v>
          </cell>
          <cell r="L3048" t="str">
            <v>DZ2025009</v>
          </cell>
        </row>
        <row r="3049">
          <cell r="A3049">
            <v>45784</v>
          </cell>
          <cell r="L3049" t="str">
            <v>DZ2025013</v>
          </cell>
        </row>
        <row r="3050">
          <cell r="A3050">
            <v>45825</v>
          </cell>
          <cell r="L3050" t="str">
            <v>DZ2025013</v>
          </cell>
        </row>
        <row r="3051">
          <cell r="A3051">
            <v>45825</v>
          </cell>
          <cell r="L3051" t="str">
            <v>DZ2025016</v>
          </cell>
        </row>
        <row r="3052">
          <cell r="A3052">
            <v>45825</v>
          </cell>
          <cell r="L3052" t="str">
            <v>DZ2025028</v>
          </cell>
        </row>
        <row r="3053">
          <cell r="A3053">
            <v>45825</v>
          </cell>
          <cell r="L3053" t="str">
            <v>DZ2025046</v>
          </cell>
        </row>
        <row r="3054">
          <cell r="A3054">
            <v>45854</v>
          </cell>
          <cell r="L3054" t="str">
            <v>R/2025382</v>
          </cell>
        </row>
        <row r="3055">
          <cell r="A3055">
            <v>45880</v>
          </cell>
          <cell r="L3055" t="str">
            <v>DZ2025016</v>
          </cell>
        </row>
        <row r="3056">
          <cell r="A3056">
            <v>45743</v>
          </cell>
        </row>
        <row r="3057">
          <cell r="A3057">
            <v>45939</v>
          </cell>
          <cell r="L3057" t="str">
            <v>VR/925164-5</v>
          </cell>
        </row>
        <row r="3058">
          <cell r="A3058">
            <v>45931</v>
          </cell>
          <cell r="L3058" t="str">
            <v>VR/925146</v>
          </cell>
        </row>
        <row r="3059">
          <cell r="A3059">
            <v>45700</v>
          </cell>
          <cell r="L3059" t="str">
            <v>PKDV/2025007-2</v>
          </cell>
        </row>
        <row r="3060">
          <cell r="A3060">
            <v>45967</v>
          </cell>
          <cell r="L3060" t="str">
            <v>VR/925180-3</v>
          </cell>
        </row>
        <row r="3061">
          <cell r="A3061">
            <v>45967</v>
          </cell>
          <cell r="L3061" t="str">
            <v>VR/925180-1</v>
          </cell>
        </row>
        <row r="3062">
          <cell r="A3062">
            <v>45977</v>
          </cell>
          <cell r="L3062" t="str">
            <v>PKDV/2025057</v>
          </cell>
        </row>
        <row r="3063">
          <cell r="A3063">
            <v>45869</v>
          </cell>
          <cell r="L3063" t="str">
            <v>VN/2025102</v>
          </cell>
        </row>
        <row r="3064">
          <cell r="A3064">
            <v>45685</v>
          </cell>
          <cell r="L3064" t="str">
            <v>R/2025022</v>
          </cell>
        </row>
        <row r="3065">
          <cell r="A3065">
            <v>45940</v>
          </cell>
          <cell r="L3065" t="str">
            <v>PKDV/2025062</v>
          </cell>
        </row>
        <row r="3066">
          <cell r="A3066">
            <v>45734</v>
          </cell>
          <cell r="L3066" t="str">
            <v>VN/2025017</v>
          </cell>
        </row>
        <row r="3067">
          <cell r="A3067">
            <v>45980</v>
          </cell>
          <cell r="L3067" t="str">
            <v>R/2025651</v>
          </cell>
        </row>
        <row r="3068">
          <cell r="A3068">
            <v>45911</v>
          </cell>
          <cell r="L3068" t="str">
            <v>VN/2025125</v>
          </cell>
        </row>
        <row r="3069">
          <cell r="A3069">
            <v>45825</v>
          </cell>
          <cell r="L3069" t="str">
            <v>DZ2025027</v>
          </cell>
        </row>
        <row r="3070">
          <cell r="A3070">
            <v>45733</v>
          </cell>
          <cell r="L3070" t="str">
            <v>A/92025010</v>
          </cell>
        </row>
        <row r="3071">
          <cell r="A3071">
            <v>45944</v>
          </cell>
          <cell r="L3071" t="str">
            <v>VR/925165-5</v>
          </cell>
        </row>
        <row r="3072">
          <cell r="A3072">
            <v>45925</v>
          </cell>
        </row>
        <row r="3073">
          <cell r="A3073">
            <v>45824</v>
          </cell>
          <cell r="L3073" t="str">
            <v>A/92025096</v>
          </cell>
        </row>
        <row r="3074">
          <cell r="A3074">
            <v>45853</v>
          </cell>
          <cell r="L3074" t="str">
            <v>A/92025193</v>
          </cell>
        </row>
        <row r="3075">
          <cell r="A3075">
            <v>46010</v>
          </cell>
          <cell r="L3075" t="str">
            <v>VR/925207-7</v>
          </cell>
        </row>
        <row r="3076">
          <cell r="A3076">
            <v>45695</v>
          </cell>
          <cell r="L3076" t="str">
            <v>PKDV/2025007-1</v>
          </cell>
        </row>
        <row r="3077">
          <cell r="A3077">
            <v>45951</v>
          </cell>
          <cell r="L3077" t="str">
            <v>VR/925171</v>
          </cell>
        </row>
        <row r="3078">
          <cell r="A3078">
            <v>45793</v>
          </cell>
          <cell r="L3078" t="str">
            <v>PKDV/2025041-3</v>
          </cell>
        </row>
        <row r="3079">
          <cell r="A3079">
            <v>45688</v>
          </cell>
          <cell r="L3079" t="str">
            <v>PKDV/2025005</v>
          </cell>
        </row>
        <row r="3080">
          <cell r="A3080">
            <v>45715</v>
          </cell>
          <cell r="L3080" t="str">
            <v>PKDV/2025009-4</v>
          </cell>
        </row>
        <row r="3081">
          <cell r="A3081">
            <v>45856</v>
          </cell>
          <cell r="L3081" t="str">
            <v>D/2025294</v>
          </cell>
        </row>
        <row r="3082">
          <cell r="A3082">
            <v>45977</v>
          </cell>
          <cell r="L3082" t="str">
            <v>PKDV/2025062</v>
          </cell>
        </row>
        <row r="3083">
          <cell r="A3083">
            <v>45763</v>
          </cell>
          <cell r="L3083" t="str">
            <v>VN/2025021-1</v>
          </cell>
        </row>
        <row r="3084">
          <cell r="A3084">
            <v>45802</v>
          </cell>
          <cell r="L3084" t="str">
            <v>PKDV/2025039-2</v>
          </cell>
        </row>
        <row r="3085">
          <cell r="A3085">
            <v>45834</v>
          </cell>
          <cell r="L3085" t="str">
            <v>PKDV/2025039-3</v>
          </cell>
        </row>
        <row r="3086">
          <cell r="A3086">
            <v>45709</v>
          </cell>
          <cell r="L3086" t="str">
            <v>R/2025088</v>
          </cell>
        </row>
        <row r="3087">
          <cell r="A3087">
            <v>45747</v>
          </cell>
        </row>
        <row r="3088">
          <cell r="A3088">
            <v>45855</v>
          </cell>
          <cell r="L3088" t="str">
            <v>RA/2025/17a</v>
          </cell>
        </row>
        <row r="3089">
          <cell r="A3089">
            <v>45924</v>
          </cell>
          <cell r="L3089" t="str">
            <v>A/92025126</v>
          </cell>
        </row>
        <row r="3090">
          <cell r="A3090">
            <v>45863</v>
          </cell>
        </row>
        <row r="3091">
          <cell r="A3091">
            <v>45884</v>
          </cell>
          <cell r="L3091" t="str">
            <v>RA/2025/27</v>
          </cell>
        </row>
        <row r="3092">
          <cell r="A3092">
            <v>45884</v>
          </cell>
          <cell r="L3092" t="str">
            <v>RA/2025/27</v>
          </cell>
        </row>
        <row r="3093">
          <cell r="A3093">
            <v>45884</v>
          </cell>
          <cell r="L3093" t="str">
            <v>RA/2025/27</v>
          </cell>
        </row>
        <row r="3094">
          <cell r="A3094">
            <v>45884</v>
          </cell>
          <cell r="L3094" t="str">
            <v>RA/2025/27</v>
          </cell>
        </row>
        <row r="3095">
          <cell r="A3095">
            <v>45884</v>
          </cell>
          <cell r="L3095" t="str">
            <v>RA/2025/27</v>
          </cell>
        </row>
        <row r="3096">
          <cell r="A3096">
            <v>45884</v>
          </cell>
          <cell r="L3096" t="str">
            <v>RA/2025/27</v>
          </cell>
        </row>
        <row r="3097">
          <cell r="A3097">
            <v>45884</v>
          </cell>
          <cell r="L3097" t="str">
            <v>RA/2025/27</v>
          </cell>
        </row>
        <row r="3098">
          <cell r="A3098">
            <v>45884</v>
          </cell>
          <cell r="L3098" t="str">
            <v>RA/2025/27</v>
          </cell>
        </row>
        <row r="3099">
          <cell r="A3099">
            <v>45884</v>
          </cell>
          <cell r="L3099" t="str">
            <v>RA/2025/27</v>
          </cell>
        </row>
        <row r="3100">
          <cell r="A3100">
            <v>45884</v>
          </cell>
          <cell r="L3100" t="str">
            <v>RA/2025/27</v>
          </cell>
        </row>
        <row r="3101">
          <cell r="A3101">
            <v>45884</v>
          </cell>
          <cell r="L3101" t="str">
            <v>RA/2025/27</v>
          </cell>
        </row>
        <row r="3102">
          <cell r="A3102">
            <v>45884</v>
          </cell>
          <cell r="L3102" t="str">
            <v>RA/2025/27</v>
          </cell>
        </row>
        <row r="3103">
          <cell r="A3103">
            <v>45884</v>
          </cell>
          <cell r="L3103" t="str">
            <v>RA/2025/27</v>
          </cell>
        </row>
        <row r="3104">
          <cell r="A3104">
            <v>45884</v>
          </cell>
          <cell r="L3104" t="str">
            <v>RA/2025/27</v>
          </cell>
        </row>
        <row r="3105">
          <cell r="A3105">
            <v>45884</v>
          </cell>
          <cell r="L3105" t="str">
            <v>RA/2025/27</v>
          </cell>
        </row>
        <row r="3106">
          <cell r="A3106">
            <v>45884</v>
          </cell>
          <cell r="L3106" t="str">
            <v>RA/2025/27</v>
          </cell>
        </row>
        <row r="3107">
          <cell r="A3107">
            <v>45884</v>
          </cell>
          <cell r="L3107" t="str">
            <v>RA/2025/27</v>
          </cell>
        </row>
        <row r="3108">
          <cell r="A3108">
            <v>45884</v>
          </cell>
          <cell r="L3108" t="str">
            <v>RA/2025/27</v>
          </cell>
        </row>
        <row r="3109">
          <cell r="A3109">
            <v>45884</v>
          </cell>
          <cell r="L3109" t="str">
            <v>RA/2025/27</v>
          </cell>
        </row>
        <row r="3110">
          <cell r="A3110">
            <v>45884</v>
          </cell>
          <cell r="L3110" t="str">
            <v>RA/2025/27</v>
          </cell>
        </row>
        <row r="3111">
          <cell r="A3111">
            <v>45884</v>
          </cell>
          <cell r="L3111" t="str">
            <v>RA/2025/27</v>
          </cell>
        </row>
        <row r="3112">
          <cell r="A3112">
            <v>45903</v>
          </cell>
          <cell r="L3112" t="str">
            <v>RA/2025/27</v>
          </cell>
        </row>
        <row r="3113">
          <cell r="A3113">
            <v>45903</v>
          </cell>
          <cell r="L3113" t="str">
            <v>RA/2025/27</v>
          </cell>
        </row>
        <row r="3114">
          <cell r="A3114">
            <v>45903</v>
          </cell>
          <cell r="L3114" t="str">
            <v>RA/2025/27</v>
          </cell>
        </row>
        <row r="3115">
          <cell r="A3115">
            <v>45917</v>
          </cell>
          <cell r="L3115" t="str">
            <v>RA/2025/27</v>
          </cell>
        </row>
        <row r="3116">
          <cell r="A3116">
            <v>45792</v>
          </cell>
          <cell r="L3116" t="str">
            <v>VR/925060</v>
          </cell>
        </row>
        <row r="3117">
          <cell r="A3117">
            <v>45810</v>
          </cell>
          <cell r="L3117" t="str">
            <v>VR/925076-1</v>
          </cell>
        </row>
        <row r="3118">
          <cell r="A3118">
            <v>45683</v>
          </cell>
          <cell r="L3118" t="str">
            <v>PKDV/2025004</v>
          </cell>
        </row>
        <row r="3119">
          <cell r="A3119">
            <v>45912</v>
          </cell>
          <cell r="L3119" t="str">
            <v>VN/2025139-1</v>
          </cell>
        </row>
        <row r="3120">
          <cell r="A3120">
            <v>45880</v>
          </cell>
          <cell r="L3120" t="str">
            <v>A/92025120</v>
          </cell>
        </row>
        <row r="3121">
          <cell r="A3121">
            <v>45988</v>
          </cell>
          <cell r="L3121" t="str">
            <v>VR/925189</v>
          </cell>
        </row>
        <row r="3122">
          <cell r="A3122">
            <v>45710</v>
          </cell>
          <cell r="L3122" t="str">
            <v>PKDV/2025009-1</v>
          </cell>
        </row>
        <row r="3123">
          <cell r="A3123">
            <v>45746</v>
          </cell>
          <cell r="L3123" t="str">
            <v>A/92025010</v>
          </cell>
        </row>
        <row r="3124">
          <cell r="A3124">
            <v>45763</v>
          </cell>
          <cell r="L3124" t="str">
            <v>VN/2025021-2</v>
          </cell>
        </row>
        <row r="3125">
          <cell r="A3125">
            <v>45826</v>
          </cell>
          <cell r="L3125" t="str">
            <v>A/92025071</v>
          </cell>
        </row>
        <row r="3126">
          <cell r="A3126">
            <v>45896</v>
          </cell>
          <cell r="L3126" t="str">
            <v>VN/2025133</v>
          </cell>
        </row>
        <row r="3127">
          <cell r="A3127">
            <v>45919</v>
          </cell>
          <cell r="L3127" t="str">
            <v>VR/925141-5</v>
          </cell>
        </row>
        <row r="3128">
          <cell r="A3128">
            <v>45896</v>
          </cell>
          <cell r="L3128" t="str">
            <v>VN/2025134</v>
          </cell>
        </row>
        <row r="3129">
          <cell r="A3129">
            <v>45939</v>
          </cell>
          <cell r="L3129" t="str">
            <v>VR/925164-17</v>
          </cell>
        </row>
        <row r="3130">
          <cell r="A3130">
            <v>45855</v>
          </cell>
          <cell r="L3130" t="str">
            <v>RA/2025/12</v>
          </cell>
        </row>
        <row r="3131">
          <cell r="A3131">
            <v>45814</v>
          </cell>
          <cell r="L3131" t="str">
            <v>VR/925077</v>
          </cell>
        </row>
        <row r="3132">
          <cell r="A3132">
            <v>45720</v>
          </cell>
          <cell r="L3132" t="str">
            <v>PKDV/2025019-1</v>
          </cell>
        </row>
        <row r="3133">
          <cell r="A3133">
            <v>45792</v>
          </cell>
          <cell r="L3133" t="str">
            <v>VR/925064-2</v>
          </cell>
        </row>
        <row r="3134">
          <cell r="A3134">
            <v>46007</v>
          </cell>
          <cell r="L3134" t="str">
            <v>D/2025626</v>
          </cell>
        </row>
        <row r="3135">
          <cell r="A3135">
            <v>45679</v>
          </cell>
          <cell r="L3135" t="str">
            <v>PKDV/2025002-1</v>
          </cell>
        </row>
        <row r="3136">
          <cell r="A3136">
            <v>46014</v>
          </cell>
          <cell r="L3136" t="str">
            <v>VN/2025243-1</v>
          </cell>
        </row>
        <row r="3137">
          <cell r="A3137">
            <v>45743</v>
          </cell>
          <cell r="L3137" t="str">
            <v>A/92025010</v>
          </cell>
        </row>
        <row r="3138">
          <cell r="A3138">
            <v>45766</v>
          </cell>
          <cell r="L3138" t="str">
            <v>PKDV/2025041-2</v>
          </cell>
        </row>
        <row r="3139">
          <cell r="A3139">
            <v>45692</v>
          </cell>
          <cell r="L3139" t="str">
            <v>R/2025031</v>
          </cell>
        </row>
        <row r="3140">
          <cell r="A3140">
            <v>45692</v>
          </cell>
          <cell r="L3140" t="str">
            <v>R/2025031</v>
          </cell>
        </row>
        <row r="3141">
          <cell r="A3141">
            <v>45777</v>
          </cell>
          <cell r="L3141" t="str">
            <v>VN/2025036</v>
          </cell>
        </row>
        <row r="3142">
          <cell r="A3142">
            <v>45810</v>
          </cell>
          <cell r="L3142" t="str">
            <v>VR/925056-2</v>
          </cell>
        </row>
        <row r="3143">
          <cell r="A3143">
            <v>45707</v>
          </cell>
        </row>
        <row r="3144">
          <cell r="A3144">
            <v>45747</v>
          </cell>
          <cell r="L3144" t="str">
            <v>D/2025066</v>
          </cell>
        </row>
        <row r="3145">
          <cell r="A3145">
            <v>45701</v>
          </cell>
          <cell r="L3145" t="str">
            <v>VR/925010-1</v>
          </cell>
        </row>
        <row r="3146">
          <cell r="A3146">
            <v>45688</v>
          </cell>
        </row>
        <row r="3147">
          <cell r="A3147">
            <v>45688</v>
          </cell>
        </row>
        <row r="3148">
          <cell r="A3148">
            <v>45996</v>
          </cell>
          <cell r="L3148" t="str">
            <v>VN/2025200-2</v>
          </cell>
        </row>
        <row r="3149">
          <cell r="A3149">
            <v>45900</v>
          </cell>
          <cell r="L3149" t="str">
            <v>PKDV/2025062</v>
          </cell>
        </row>
        <row r="3150">
          <cell r="A3150">
            <v>45734</v>
          </cell>
          <cell r="L3150" t="str">
            <v>D/2025054</v>
          </cell>
        </row>
        <row r="3151">
          <cell r="A3151">
            <v>45841</v>
          </cell>
          <cell r="L3151" t="str">
            <v>R/2025143</v>
          </cell>
        </row>
        <row r="3152">
          <cell r="A3152">
            <v>46009</v>
          </cell>
          <cell r="L3152" t="str">
            <v>VR/925196</v>
          </cell>
        </row>
        <row r="3153">
          <cell r="A3153">
            <v>45968</v>
          </cell>
          <cell r="L3153" t="str">
            <v>VR/925178</v>
          </cell>
        </row>
        <row r="3154">
          <cell r="A3154">
            <v>45940</v>
          </cell>
          <cell r="L3154" t="str">
            <v>VR/925101</v>
          </cell>
        </row>
        <row r="3155">
          <cell r="A3155">
            <v>45988</v>
          </cell>
          <cell r="L3155" t="str">
            <v>VR/925189</v>
          </cell>
        </row>
        <row r="3156">
          <cell r="A3156">
            <v>45803</v>
          </cell>
          <cell r="L3156" t="str">
            <v>R/2025237</v>
          </cell>
        </row>
        <row r="3157">
          <cell r="A3157">
            <v>45807</v>
          </cell>
          <cell r="L3157" t="str">
            <v>PKDV/2025034-1</v>
          </cell>
        </row>
        <row r="3158">
          <cell r="A3158">
            <v>45979</v>
          </cell>
          <cell r="L3158" t="str">
            <v>D/2025557</v>
          </cell>
        </row>
        <row r="3159">
          <cell r="A3159">
            <v>45777</v>
          </cell>
          <cell r="L3159" t="str">
            <v>VR/925054-1</v>
          </cell>
        </row>
        <row r="3160">
          <cell r="A3160">
            <v>45806</v>
          </cell>
          <cell r="L3160" t="str">
            <v>D/2025174</v>
          </cell>
        </row>
        <row r="3161">
          <cell r="A3161">
            <v>45756</v>
          </cell>
          <cell r="L3161" t="str">
            <v>VR/925034</v>
          </cell>
        </row>
        <row r="3162">
          <cell r="A3162">
            <v>45790</v>
          </cell>
          <cell r="L3162" t="str">
            <v>VN/2025048-2</v>
          </cell>
        </row>
        <row r="3163">
          <cell r="A3163">
            <v>45763</v>
          </cell>
          <cell r="L3163" t="str">
            <v>VN/2025022-1</v>
          </cell>
        </row>
        <row r="3164">
          <cell r="A3164">
            <v>45687</v>
          </cell>
          <cell r="L3164" t="str">
            <v>VN/2025004</v>
          </cell>
        </row>
        <row r="3165">
          <cell r="A3165">
            <v>45784</v>
          </cell>
          <cell r="L3165" t="str">
            <v>DZ2025011</v>
          </cell>
        </row>
        <row r="3166">
          <cell r="A3166">
            <v>45784</v>
          </cell>
          <cell r="L3166" t="str">
            <v>DZ2025014</v>
          </cell>
        </row>
        <row r="3167">
          <cell r="A3167">
            <v>45784</v>
          </cell>
          <cell r="L3167" t="str">
            <v>DZ2025012</v>
          </cell>
        </row>
        <row r="3168">
          <cell r="A3168">
            <v>45886</v>
          </cell>
          <cell r="L3168" t="str">
            <v>DZ2025049</v>
          </cell>
        </row>
        <row r="3169">
          <cell r="A3169">
            <v>45875</v>
          </cell>
          <cell r="L3169" t="str">
            <v>VR/925117-3</v>
          </cell>
        </row>
        <row r="3170">
          <cell r="A3170">
            <v>45918</v>
          </cell>
          <cell r="L3170" t="str">
            <v>PKDV/2025054-4</v>
          </cell>
        </row>
        <row r="3171">
          <cell r="A3171">
            <v>45832</v>
          </cell>
          <cell r="L3171" t="str">
            <v>PKDV/2025034-4</v>
          </cell>
        </row>
        <row r="3172">
          <cell r="A3172">
            <v>45940</v>
          </cell>
          <cell r="L3172" t="str">
            <v>PKDV/2025053-4</v>
          </cell>
        </row>
        <row r="3173">
          <cell r="A3173">
            <v>45938</v>
          </cell>
          <cell r="L3173" t="str">
            <v>D/2025475</v>
          </cell>
        </row>
        <row r="3174">
          <cell r="A3174">
            <v>45854</v>
          </cell>
          <cell r="L3174" t="str">
            <v>VR/925108-2</v>
          </cell>
        </row>
        <row r="3175">
          <cell r="A3175">
            <v>45951</v>
          </cell>
          <cell r="L3175" t="str">
            <v>VR/925152-2</v>
          </cell>
        </row>
        <row r="3176">
          <cell r="A3176">
            <v>45981</v>
          </cell>
          <cell r="L3176" t="str">
            <v>VN/2025186</v>
          </cell>
        </row>
        <row r="3177">
          <cell r="A3177">
            <v>46014</v>
          </cell>
          <cell r="L3177" t="str">
            <v>VN/2025243-2</v>
          </cell>
        </row>
        <row r="3178">
          <cell r="A3178">
            <v>45812</v>
          </cell>
          <cell r="L3178" t="str">
            <v>VN/2025059-1</v>
          </cell>
        </row>
        <row r="3179">
          <cell r="A3179">
            <v>45870</v>
          </cell>
          <cell r="L3179" t="str">
            <v>VR/925119</v>
          </cell>
        </row>
        <row r="3180">
          <cell r="A3180">
            <v>45904</v>
          </cell>
          <cell r="L3180" t="str">
            <v>VR/925136</v>
          </cell>
        </row>
        <row r="3181">
          <cell r="A3181">
            <v>45947</v>
          </cell>
          <cell r="L3181" t="str">
            <v>VR/925169-4</v>
          </cell>
        </row>
        <row r="3182">
          <cell r="A3182">
            <v>45790</v>
          </cell>
          <cell r="L3182" t="str">
            <v>VR/925057</v>
          </cell>
        </row>
        <row r="3183">
          <cell r="A3183">
            <v>45854</v>
          </cell>
          <cell r="L3183" t="str">
            <v>VR/925090</v>
          </cell>
        </row>
        <row r="3184">
          <cell r="A3184">
            <v>45876</v>
          </cell>
          <cell r="L3184" t="str">
            <v>A/92025068</v>
          </cell>
        </row>
        <row r="3185">
          <cell r="A3185">
            <v>45873</v>
          </cell>
          <cell r="L3185" t="str">
            <v>PKDV/2025037-10</v>
          </cell>
        </row>
        <row r="3186">
          <cell r="A3186">
            <v>45951</v>
          </cell>
          <cell r="L3186" t="str">
            <v>VN/2025164</v>
          </cell>
        </row>
        <row r="3187">
          <cell r="A3187">
            <v>45825</v>
          </cell>
          <cell r="L3187" t="str">
            <v>D/2025235</v>
          </cell>
        </row>
        <row r="3188">
          <cell r="A3188">
            <v>45951</v>
          </cell>
          <cell r="L3188" t="str">
            <v>VN/2025159</v>
          </cell>
        </row>
        <row r="3189">
          <cell r="A3189">
            <v>45776</v>
          </cell>
          <cell r="L3189" t="str">
            <v>VR/925046</v>
          </cell>
        </row>
        <row r="3190">
          <cell r="A3190">
            <v>45812</v>
          </cell>
          <cell r="L3190" t="str">
            <v>PKDV/2025034-2</v>
          </cell>
        </row>
        <row r="3191">
          <cell r="A3191">
            <v>45814</v>
          </cell>
          <cell r="L3191" t="str">
            <v>VR/925083</v>
          </cell>
        </row>
        <row r="3192">
          <cell r="A3192">
            <v>45837</v>
          </cell>
          <cell r="L3192" t="str">
            <v>PKDV/2025037-3</v>
          </cell>
        </row>
        <row r="3193">
          <cell r="A3193">
            <v>45762</v>
          </cell>
          <cell r="L3193" t="str">
            <v>VN/2025031-1</v>
          </cell>
        </row>
        <row r="3194">
          <cell r="A3194">
            <v>45996</v>
          </cell>
          <cell r="L3194" t="str">
            <v>A/92025201</v>
          </cell>
        </row>
        <row r="3195">
          <cell r="A3195">
            <v>45745</v>
          </cell>
          <cell r="L3195" t="str">
            <v>PKDV/2025019-7</v>
          </cell>
        </row>
        <row r="3196">
          <cell r="A3196">
            <v>45740</v>
          </cell>
          <cell r="L3196" t="str">
            <v>R/2025105</v>
          </cell>
        </row>
        <row r="3197">
          <cell r="A3197">
            <v>45951</v>
          </cell>
          <cell r="L3197" t="str">
            <v>VN/2025119-1</v>
          </cell>
        </row>
        <row r="3198">
          <cell r="A3198">
            <v>45673</v>
          </cell>
        </row>
        <row r="3199">
          <cell r="A3199">
            <v>45709</v>
          </cell>
          <cell r="L3199" t="str">
            <v>VR/925014</v>
          </cell>
        </row>
        <row r="3200">
          <cell r="A3200">
            <v>45665</v>
          </cell>
          <cell r="L3200" t="str">
            <v>PKDV/2025002-2</v>
          </cell>
        </row>
        <row r="3201">
          <cell r="A3201">
            <v>45751</v>
          </cell>
          <cell r="L3201" t="str">
            <v>PKDV/2025027-3</v>
          </cell>
        </row>
        <row r="3202">
          <cell r="A3202">
            <v>45904</v>
          </cell>
          <cell r="L3202" t="str">
            <v>PKDV/2025054-1</v>
          </cell>
        </row>
        <row r="3203">
          <cell r="A3203">
            <v>45825</v>
          </cell>
          <cell r="L3203" t="str">
            <v>A/92025096</v>
          </cell>
        </row>
        <row r="3204">
          <cell r="A3204">
            <v>45876</v>
          </cell>
          <cell r="L3204" t="str">
            <v>PKDV/2025037-11</v>
          </cell>
        </row>
        <row r="3205">
          <cell r="A3205">
            <v>45880</v>
          </cell>
          <cell r="L3205" t="str">
            <v>VN/2025109</v>
          </cell>
        </row>
        <row r="3206">
          <cell r="A3206">
            <v>45724</v>
          </cell>
          <cell r="L3206" t="str">
            <v>PKDV/2025013</v>
          </cell>
        </row>
        <row r="3207">
          <cell r="A3207">
            <v>45951</v>
          </cell>
          <cell r="L3207" t="str">
            <v>VR/925170-2</v>
          </cell>
        </row>
        <row r="3208">
          <cell r="A3208">
            <v>45910</v>
          </cell>
          <cell r="L3208" t="str">
            <v>A/92025135</v>
          </cell>
        </row>
        <row r="3209">
          <cell r="A3209">
            <v>45688</v>
          </cell>
          <cell r="L3209" t="str">
            <v>VR/925004</v>
          </cell>
        </row>
        <row r="3210">
          <cell r="A3210">
            <v>45741</v>
          </cell>
          <cell r="L3210" t="str">
            <v>VR/925027</v>
          </cell>
        </row>
        <row r="3211">
          <cell r="A3211">
            <v>45951</v>
          </cell>
          <cell r="L3211" t="str">
            <v>VN/2025156-4</v>
          </cell>
        </row>
        <row r="3212">
          <cell r="A3212">
            <v>46007</v>
          </cell>
          <cell r="L3212" t="str">
            <v>VR/925197-1</v>
          </cell>
        </row>
        <row r="3213">
          <cell r="A3213">
            <v>45797</v>
          </cell>
          <cell r="L3213" t="str">
            <v>PKDV/2025030-2</v>
          </cell>
        </row>
        <row r="3214">
          <cell r="A3214">
            <v>45728</v>
          </cell>
          <cell r="L3214" t="str">
            <v>PKDV/2025019-2</v>
          </cell>
        </row>
        <row r="3215">
          <cell r="A3215">
            <v>45763</v>
          </cell>
          <cell r="L3215" t="str">
            <v>VR/925043</v>
          </cell>
        </row>
        <row r="3216">
          <cell r="A3216">
            <v>45870</v>
          </cell>
          <cell r="L3216" t="str">
            <v>RA/2025/20</v>
          </cell>
        </row>
        <row r="3217">
          <cell r="A3217">
            <v>45870</v>
          </cell>
          <cell r="L3217" t="str">
            <v>RA/2025/20</v>
          </cell>
        </row>
        <row r="3218">
          <cell r="A3218">
            <v>45870</v>
          </cell>
          <cell r="L3218" t="str">
            <v>RA/2025/20</v>
          </cell>
        </row>
        <row r="3219">
          <cell r="A3219">
            <v>45870</v>
          </cell>
          <cell r="L3219" t="str">
            <v>RA/2025/20</v>
          </cell>
        </row>
        <row r="3220">
          <cell r="A3220">
            <v>45870</v>
          </cell>
          <cell r="L3220" t="str">
            <v>RA/2025/20</v>
          </cell>
        </row>
        <row r="3221">
          <cell r="A3221">
            <v>45870</v>
          </cell>
          <cell r="L3221" t="str">
            <v>RA/2025/20</v>
          </cell>
        </row>
        <row r="3222">
          <cell r="A3222">
            <v>45870</v>
          </cell>
          <cell r="L3222" t="str">
            <v>RA/2025/20</v>
          </cell>
        </row>
        <row r="3223">
          <cell r="A3223">
            <v>45870</v>
          </cell>
          <cell r="L3223" t="str">
            <v>RA/2025/20</v>
          </cell>
        </row>
        <row r="3224">
          <cell r="A3224">
            <v>45870</v>
          </cell>
          <cell r="L3224" t="str">
            <v>RA/2025/20</v>
          </cell>
        </row>
        <row r="3225">
          <cell r="A3225">
            <v>45870</v>
          </cell>
          <cell r="L3225" t="str">
            <v>RA/2025/20</v>
          </cell>
        </row>
        <row r="3226">
          <cell r="A3226">
            <v>45870</v>
          </cell>
          <cell r="L3226" t="str">
            <v>RA/2025/20</v>
          </cell>
        </row>
        <row r="3227">
          <cell r="A3227">
            <v>45870</v>
          </cell>
          <cell r="L3227" t="str">
            <v>RA/2025/20</v>
          </cell>
        </row>
        <row r="3228">
          <cell r="A3228">
            <v>45870</v>
          </cell>
          <cell r="L3228" t="str">
            <v>RA/2025/20</v>
          </cell>
        </row>
        <row r="3229">
          <cell r="A3229">
            <v>45876</v>
          </cell>
          <cell r="L3229" t="str">
            <v>RA/2025/20</v>
          </cell>
        </row>
        <row r="3230">
          <cell r="A3230">
            <v>45876</v>
          </cell>
          <cell r="L3230" t="str">
            <v>RA/2025/20</v>
          </cell>
        </row>
        <row r="3231">
          <cell r="A3231">
            <v>45876</v>
          </cell>
          <cell r="L3231" t="str">
            <v>RA/2025/20</v>
          </cell>
        </row>
        <row r="3232">
          <cell r="A3232">
            <v>45876</v>
          </cell>
          <cell r="L3232" t="str">
            <v>RA/2025/20</v>
          </cell>
        </row>
        <row r="3233">
          <cell r="A3233">
            <v>45876</v>
          </cell>
          <cell r="L3233" t="str">
            <v>RA/2025/20</v>
          </cell>
        </row>
        <row r="3234">
          <cell r="A3234">
            <v>45876</v>
          </cell>
          <cell r="L3234" t="str">
            <v>RA/2025/20</v>
          </cell>
        </row>
        <row r="3235">
          <cell r="A3235">
            <v>45876</v>
          </cell>
          <cell r="L3235" t="str">
            <v>RA/2025/20</v>
          </cell>
        </row>
        <row r="3236">
          <cell r="A3236">
            <v>45876</v>
          </cell>
          <cell r="L3236" t="str">
            <v>RA/2025/20</v>
          </cell>
        </row>
        <row r="3237">
          <cell r="A3237">
            <v>45876</v>
          </cell>
          <cell r="L3237" t="str">
            <v>RA/2025/20</v>
          </cell>
        </row>
        <row r="3238">
          <cell r="A3238">
            <v>45876</v>
          </cell>
          <cell r="L3238" t="str">
            <v>RA/2025/20</v>
          </cell>
        </row>
        <row r="3239">
          <cell r="A3239">
            <v>45876</v>
          </cell>
          <cell r="L3239" t="str">
            <v>RA/2025/20</v>
          </cell>
        </row>
        <row r="3240">
          <cell r="A3240">
            <v>45876</v>
          </cell>
          <cell r="L3240" t="str">
            <v>RA/2025/20</v>
          </cell>
        </row>
        <row r="3241">
          <cell r="A3241">
            <v>45876</v>
          </cell>
          <cell r="L3241" t="str">
            <v>RA/2025/20</v>
          </cell>
        </row>
        <row r="3242">
          <cell r="A3242">
            <v>45882</v>
          </cell>
          <cell r="L3242" t="str">
            <v>RA/2025/20</v>
          </cell>
        </row>
        <row r="3243">
          <cell r="A3243">
            <v>45884</v>
          </cell>
          <cell r="L3243" t="str">
            <v>RA/2025/20</v>
          </cell>
        </row>
        <row r="3244">
          <cell r="A3244">
            <v>45905</v>
          </cell>
          <cell r="L3244" t="str">
            <v>RA/2025/20</v>
          </cell>
        </row>
        <row r="3245">
          <cell r="A3245">
            <v>45905</v>
          </cell>
          <cell r="L3245" t="str">
            <v>RA/2025/20</v>
          </cell>
        </row>
        <row r="3246">
          <cell r="A3246">
            <v>45905</v>
          </cell>
          <cell r="L3246" t="str">
            <v>RA/2025/20</v>
          </cell>
        </row>
        <row r="3247">
          <cell r="A3247">
            <v>45905</v>
          </cell>
          <cell r="L3247" t="str">
            <v>RA/2025/20</v>
          </cell>
        </row>
        <row r="3248">
          <cell r="A3248">
            <v>45908</v>
          </cell>
          <cell r="L3248" t="str">
            <v>RA/2025/20</v>
          </cell>
        </row>
        <row r="3249">
          <cell r="A3249">
            <v>45908</v>
          </cell>
          <cell r="L3249" t="str">
            <v>RA/2025/20</v>
          </cell>
        </row>
        <row r="3250">
          <cell r="A3250">
            <v>45917</v>
          </cell>
          <cell r="L3250" t="str">
            <v>RA/2025/20</v>
          </cell>
        </row>
        <row r="3251">
          <cell r="A3251">
            <v>45876</v>
          </cell>
          <cell r="L3251" t="str">
            <v>RA/2025/20</v>
          </cell>
        </row>
        <row r="3252">
          <cell r="A3252">
            <v>45763</v>
          </cell>
          <cell r="L3252" t="str">
            <v>VR/925044</v>
          </cell>
        </row>
        <row r="3253">
          <cell r="A3253">
            <v>45747</v>
          </cell>
          <cell r="L3253" t="str">
            <v>D/2025068</v>
          </cell>
        </row>
        <row r="3254">
          <cell r="A3254">
            <v>45980</v>
          </cell>
          <cell r="L3254" t="str">
            <v>D/2025561</v>
          </cell>
        </row>
        <row r="3255">
          <cell r="A3255">
            <v>45816</v>
          </cell>
          <cell r="L3255" t="str">
            <v>PKDV/2025034-5</v>
          </cell>
        </row>
        <row r="3256">
          <cell r="A3256">
            <v>45846</v>
          </cell>
          <cell r="L3256" t="str">
            <v>A/92025101</v>
          </cell>
        </row>
        <row r="3257">
          <cell r="A3257">
            <v>45846</v>
          </cell>
          <cell r="L3257" t="str">
            <v>A/92025101</v>
          </cell>
        </row>
        <row r="3258">
          <cell r="A3258">
            <v>45846</v>
          </cell>
          <cell r="L3258" t="str">
            <v>A/92025101</v>
          </cell>
        </row>
        <row r="3259">
          <cell r="A3259">
            <v>45846</v>
          </cell>
          <cell r="L3259" t="str">
            <v>A/92025101</v>
          </cell>
        </row>
        <row r="3260">
          <cell r="A3260">
            <v>45846</v>
          </cell>
          <cell r="L3260" t="str">
            <v>A/92025101</v>
          </cell>
        </row>
        <row r="3261">
          <cell r="A3261">
            <v>45846</v>
          </cell>
          <cell r="L3261" t="str">
            <v>A/92025101</v>
          </cell>
        </row>
        <row r="3262">
          <cell r="A3262">
            <v>45846</v>
          </cell>
          <cell r="L3262" t="str">
            <v>A/92025101</v>
          </cell>
        </row>
        <row r="3263">
          <cell r="A3263">
            <v>45846</v>
          </cell>
          <cell r="L3263" t="str">
            <v>A/92025101</v>
          </cell>
        </row>
        <row r="3264">
          <cell r="A3264">
            <v>45846</v>
          </cell>
          <cell r="L3264" t="str">
            <v>A/92025101</v>
          </cell>
        </row>
        <row r="3265">
          <cell r="A3265">
            <v>45846</v>
          </cell>
          <cell r="L3265" t="str">
            <v>A/92025101</v>
          </cell>
        </row>
        <row r="3266">
          <cell r="A3266">
            <v>45846</v>
          </cell>
          <cell r="L3266" t="str">
            <v>A/92025101</v>
          </cell>
        </row>
        <row r="3267">
          <cell r="A3267">
            <v>45846</v>
          </cell>
          <cell r="L3267" t="str">
            <v>A/92025101</v>
          </cell>
        </row>
        <row r="3268">
          <cell r="A3268">
            <v>45846</v>
          </cell>
          <cell r="L3268" t="str">
            <v>A/92025101</v>
          </cell>
        </row>
        <row r="3269">
          <cell r="A3269">
            <v>45846</v>
          </cell>
          <cell r="L3269" t="str">
            <v>A/92025101</v>
          </cell>
        </row>
        <row r="3270">
          <cell r="A3270">
            <v>45846</v>
          </cell>
          <cell r="L3270" t="str">
            <v>A/92025101</v>
          </cell>
        </row>
        <row r="3271">
          <cell r="A3271">
            <v>45846</v>
          </cell>
          <cell r="L3271" t="str">
            <v>A/92025101</v>
          </cell>
        </row>
        <row r="3272">
          <cell r="A3272">
            <v>45846</v>
          </cell>
          <cell r="L3272" t="str">
            <v>A/92025101</v>
          </cell>
        </row>
        <row r="3273">
          <cell r="A3273">
            <v>45846</v>
          </cell>
          <cell r="L3273" t="str">
            <v>A/92025101</v>
          </cell>
        </row>
        <row r="3274">
          <cell r="A3274">
            <v>45846</v>
          </cell>
          <cell r="L3274" t="str">
            <v>A/92025101</v>
          </cell>
        </row>
        <row r="3275">
          <cell r="A3275">
            <v>45846</v>
          </cell>
          <cell r="L3275" t="str">
            <v>A/92025101</v>
          </cell>
        </row>
        <row r="3276">
          <cell r="A3276">
            <v>45846</v>
          </cell>
          <cell r="L3276" t="str">
            <v>A/92025101</v>
          </cell>
        </row>
        <row r="3277">
          <cell r="A3277">
            <v>45846</v>
          </cell>
          <cell r="L3277" t="str">
            <v>A/92025101</v>
          </cell>
        </row>
        <row r="3278">
          <cell r="A3278">
            <v>45846</v>
          </cell>
          <cell r="L3278" t="str">
            <v>A/92025101</v>
          </cell>
        </row>
        <row r="3279">
          <cell r="A3279">
            <v>45846</v>
          </cell>
          <cell r="L3279" t="str">
            <v>A/92025101</v>
          </cell>
        </row>
        <row r="3280">
          <cell r="A3280">
            <v>45847</v>
          </cell>
          <cell r="L3280" t="str">
            <v>A/92025101</v>
          </cell>
        </row>
        <row r="3281">
          <cell r="A3281">
            <v>45849</v>
          </cell>
          <cell r="L3281" t="str">
            <v>A/92025101</v>
          </cell>
        </row>
        <row r="3282">
          <cell r="A3282">
            <v>45869</v>
          </cell>
          <cell r="L3282" t="str">
            <v>D/2025317</v>
          </cell>
        </row>
        <row r="3283">
          <cell r="A3283">
            <v>45790</v>
          </cell>
          <cell r="L3283" t="str">
            <v>VR/925047-2</v>
          </cell>
        </row>
        <row r="3284">
          <cell r="A3284">
            <v>45946</v>
          </cell>
          <cell r="L3284" t="str">
            <v>DZ2025018</v>
          </cell>
        </row>
        <row r="3285">
          <cell r="A3285">
            <v>45946</v>
          </cell>
          <cell r="L3285" t="str">
            <v>DZ2025018</v>
          </cell>
        </row>
        <row r="3286">
          <cell r="A3286">
            <v>45699</v>
          </cell>
        </row>
        <row r="3287">
          <cell r="A3287">
            <v>45831</v>
          </cell>
        </row>
        <row r="3288">
          <cell r="A3288">
            <v>45762</v>
          </cell>
          <cell r="L3288" t="str">
            <v>D/2025101</v>
          </cell>
        </row>
        <row r="3289">
          <cell r="A3289">
            <v>45848</v>
          </cell>
          <cell r="L3289" t="str">
            <v>PKDV/2025037-2</v>
          </cell>
        </row>
        <row r="3290">
          <cell r="A3290">
            <v>45958</v>
          </cell>
          <cell r="L3290" t="str">
            <v>PKDV/2025053-6</v>
          </cell>
        </row>
        <row r="3291">
          <cell r="A3291">
            <v>45855</v>
          </cell>
          <cell r="L3291" t="str">
            <v>VR/925107</v>
          </cell>
        </row>
        <row r="3292">
          <cell r="A3292">
            <v>45974</v>
          </cell>
          <cell r="L3292" t="str">
            <v>PKDV/2025052-2</v>
          </cell>
        </row>
        <row r="3293">
          <cell r="A3293">
            <v>45827</v>
          </cell>
          <cell r="L3293" t="str">
            <v>PKDV/2025034-3</v>
          </cell>
        </row>
        <row r="3294">
          <cell r="A3294">
            <v>45880</v>
          </cell>
          <cell r="L3294" t="str">
            <v>R/2025448</v>
          </cell>
        </row>
        <row r="3295">
          <cell r="A3295">
            <v>45730</v>
          </cell>
          <cell r="L3295" t="str">
            <v>VR/925023-1</v>
          </cell>
        </row>
        <row r="3296">
          <cell r="A3296">
            <v>45749</v>
          </cell>
          <cell r="L3296" t="str">
            <v>PKDV/2025019-6</v>
          </cell>
        </row>
        <row r="3297">
          <cell r="A3297">
            <v>45793</v>
          </cell>
          <cell r="L3297" t="str">
            <v>A/92025081</v>
          </cell>
        </row>
        <row r="3298">
          <cell r="A3298">
            <v>46014</v>
          </cell>
          <cell r="L3298" t="str">
            <v>D/2025638</v>
          </cell>
        </row>
        <row r="3299">
          <cell r="A3299">
            <v>45706</v>
          </cell>
          <cell r="L3299" t="str">
            <v>D/2025020</v>
          </cell>
        </row>
        <row r="3300">
          <cell r="A3300">
            <v>45968</v>
          </cell>
          <cell r="L3300" t="str">
            <v>PKDV/2025052-1</v>
          </cell>
        </row>
        <row r="3301">
          <cell r="A3301">
            <v>45868</v>
          </cell>
          <cell r="L3301" t="str">
            <v>A/92025101</v>
          </cell>
        </row>
        <row r="3302">
          <cell r="A3302">
            <v>45954</v>
          </cell>
        </row>
        <row r="3303">
          <cell r="A3303">
            <v>46006</v>
          </cell>
          <cell r="L3303" t="str">
            <v>A/92025208</v>
          </cell>
        </row>
        <row r="3304">
          <cell r="A3304">
            <v>45944</v>
          </cell>
          <cell r="L3304" t="str">
            <v>VR/925165-6</v>
          </cell>
        </row>
        <row r="3305">
          <cell r="A3305">
            <v>45763</v>
          </cell>
          <cell r="L3305" t="str">
            <v>VR/925042</v>
          </cell>
        </row>
        <row r="3306">
          <cell r="A3306">
            <v>45890</v>
          </cell>
          <cell r="L3306" t="str">
            <v>PKDV/2025037-13</v>
          </cell>
        </row>
        <row r="3307">
          <cell r="A3307">
            <v>45908</v>
          </cell>
          <cell r="L3307" t="str">
            <v>PKDV/2025054-3</v>
          </cell>
        </row>
        <row r="3308">
          <cell r="A3308">
            <v>45863</v>
          </cell>
          <cell r="L3308" t="str">
            <v>PKDV/2025037-8</v>
          </cell>
        </row>
        <row r="3309">
          <cell r="A3309">
            <v>45757</v>
          </cell>
          <cell r="L3309" t="str">
            <v>PKDV/2025027-4</v>
          </cell>
        </row>
        <row r="3310">
          <cell r="A3310">
            <v>45855</v>
          </cell>
          <cell r="L3310" t="str">
            <v>RA/2025/17</v>
          </cell>
        </row>
        <row r="3311">
          <cell r="A3311">
            <v>45924</v>
          </cell>
          <cell r="L3311" t="str">
            <v>RA/2025/32</v>
          </cell>
        </row>
        <row r="3312">
          <cell r="A3312">
            <v>45896</v>
          </cell>
          <cell r="L3312" t="str">
            <v>A/92025130</v>
          </cell>
        </row>
        <row r="3313">
          <cell r="A3313">
            <v>45897</v>
          </cell>
          <cell r="L3313" t="str">
            <v>A/92025130</v>
          </cell>
        </row>
        <row r="3314">
          <cell r="A3314">
            <v>45897</v>
          </cell>
          <cell r="L3314" t="str">
            <v>A/92025130</v>
          </cell>
        </row>
        <row r="3315">
          <cell r="A3315">
            <v>45897</v>
          </cell>
          <cell r="L3315" t="str">
            <v>A/92025130</v>
          </cell>
        </row>
        <row r="3316">
          <cell r="A3316">
            <v>45806</v>
          </cell>
          <cell r="L3316" t="str">
            <v>VN/2025060-2</v>
          </cell>
        </row>
        <row r="3317">
          <cell r="A3317">
            <v>45779</v>
          </cell>
          <cell r="L3317" t="str">
            <v>PKDV/2025027-2</v>
          </cell>
        </row>
        <row r="3318">
          <cell r="A3318">
            <v>45774</v>
          </cell>
          <cell r="L3318" t="str">
            <v>PKDV/2025027-1</v>
          </cell>
        </row>
        <row r="3319">
          <cell r="A3319">
            <v>46021</v>
          </cell>
          <cell r="L3319" t="str">
            <v>VN/2025242</v>
          </cell>
        </row>
        <row r="3320">
          <cell r="A3320">
            <v>45905</v>
          </cell>
          <cell r="L3320" t="str">
            <v>RA/2025/31</v>
          </cell>
        </row>
        <row r="3321">
          <cell r="A3321">
            <v>45763</v>
          </cell>
          <cell r="L3321" t="str">
            <v>VR/925038</v>
          </cell>
        </row>
        <row r="3322">
          <cell r="A3322">
            <v>45684</v>
          </cell>
        </row>
        <row r="3323">
          <cell r="A3323">
            <v>45856</v>
          </cell>
          <cell r="L3323" t="str">
            <v>PKDV/2025037-4</v>
          </cell>
        </row>
        <row r="3324">
          <cell r="A3324">
            <v>45983</v>
          </cell>
          <cell r="L3324" t="str">
            <v>PKDV/2025052-5</v>
          </cell>
        </row>
        <row r="3325">
          <cell r="A3325">
            <v>45760</v>
          </cell>
          <cell r="L3325" t="str">
            <v>PKDV/2025027-6</v>
          </cell>
        </row>
        <row r="3326">
          <cell r="A3326">
            <v>45939</v>
          </cell>
          <cell r="L3326" t="str">
            <v>VR/925164-13</v>
          </cell>
        </row>
        <row r="3327">
          <cell r="A3327">
            <v>45870</v>
          </cell>
          <cell r="L3327" t="str">
            <v>A/92025126</v>
          </cell>
        </row>
        <row r="3328">
          <cell r="A3328">
            <v>45814</v>
          </cell>
          <cell r="L3328" t="str">
            <v>VR/925078</v>
          </cell>
        </row>
        <row r="3329">
          <cell r="A3329">
            <v>45884</v>
          </cell>
          <cell r="L3329" t="str">
            <v>DZ2025004</v>
          </cell>
        </row>
        <row r="3330">
          <cell r="A3330">
            <v>45671</v>
          </cell>
        </row>
        <row r="3331">
          <cell r="A3331">
            <v>45868</v>
          </cell>
          <cell r="L3331" t="str">
            <v>R/2025425</v>
          </cell>
        </row>
        <row r="3332">
          <cell r="A3332">
            <v>45841</v>
          </cell>
          <cell r="L3332" t="str">
            <v>PKDV/2025037-1</v>
          </cell>
        </row>
        <row r="3333">
          <cell r="A3333">
            <v>45894</v>
          </cell>
          <cell r="L3333" t="str">
            <v>PKDV/2025037-12</v>
          </cell>
        </row>
        <row r="3334">
          <cell r="A3334">
            <v>45879</v>
          </cell>
          <cell r="L3334" t="str">
            <v>PKDV/2025037-9</v>
          </cell>
        </row>
        <row r="3335">
          <cell r="A3335">
            <v>45736</v>
          </cell>
        </row>
        <row r="3336">
          <cell r="A3336">
            <v>45801</v>
          </cell>
          <cell r="L3336" t="str">
            <v>PKDV/2025030-1</v>
          </cell>
        </row>
        <row r="3337">
          <cell r="A3337">
            <v>45790</v>
          </cell>
          <cell r="L3337" t="str">
            <v>VN/2025049-1</v>
          </cell>
        </row>
        <row r="3338">
          <cell r="A3338">
            <v>45939</v>
          </cell>
          <cell r="L3338" t="str">
            <v>VR/925164-16</v>
          </cell>
        </row>
        <row r="3339">
          <cell r="A3339">
            <v>45875</v>
          </cell>
          <cell r="L3339" t="str">
            <v>VR/925124-4</v>
          </cell>
        </row>
        <row r="3340">
          <cell r="A3340">
            <v>45694</v>
          </cell>
        </row>
        <row r="3341">
          <cell r="A3341">
            <v>45951</v>
          </cell>
          <cell r="L3341" t="str">
            <v>RA/2025/35</v>
          </cell>
        </row>
        <row r="3342">
          <cell r="A3342">
            <v>45944</v>
          </cell>
          <cell r="L3342" t="str">
            <v>VR/925165-7</v>
          </cell>
        </row>
        <row r="3343">
          <cell r="A3343">
            <v>45742</v>
          </cell>
          <cell r="L3343" t="str">
            <v>PKDV/2025019-5</v>
          </cell>
        </row>
        <row r="3344">
          <cell r="A3344">
            <v>45974</v>
          </cell>
          <cell r="L3344" t="str">
            <v>VN/2025183-2</v>
          </cell>
        </row>
        <row r="3345">
          <cell r="A3345">
            <v>45897</v>
          </cell>
          <cell r="L3345" t="str">
            <v>PKDV/2025037-14</v>
          </cell>
        </row>
        <row r="3346">
          <cell r="A3346">
            <v>45847</v>
          </cell>
          <cell r="L3346" t="str">
            <v>A/92025193</v>
          </cell>
        </row>
        <row r="3347">
          <cell r="A3347">
            <v>45988</v>
          </cell>
          <cell r="L3347" t="str">
            <v>VN/2025198</v>
          </cell>
        </row>
        <row r="3348">
          <cell r="A3348">
            <v>45854</v>
          </cell>
          <cell r="L3348" t="str">
            <v>VR/925108-4</v>
          </cell>
        </row>
        <row r="3349">
          <cell r="A3349">
            <v>46009</v>
          </cell>
          <cell r="L3349" t="str">
            <v>VR/925196</v>
          </cell>
        </row>
        <row r="3350">
          <cell r="A3350">
            <v>45930</v>
          </cell>
          <cell r="L3350" t="str">
            <v>VR/925149</v>
          </cell>
        </row>
        <row r="3351">
          <cell r="A3351">
            <v>45968</v>
          </cell>
          <cell r="L3351" t="str">
            <v>VR/925178</v>
          </cell>
        </row>
        <row r="3352">
          <cell r="A3352">
            <v>45731</v>
          </cell>
          <cell r="L3352" t="str">
            <v>PKDV/2025019-3</v>
          </cell>
        </row>
        <row r="3353">
          <cell r="A3353">
            <v>45988</v>
          </cell>
          <cell r="L3353" t="str">
            <v>VR/925189</v>
          </cell>
        </row>
        <row r="3354">
          <cell r="A3354">
            <v>45883</v>
          </cell>
          <cell r="L3354" t="str">
            <v>PKDV/2025041-6</v>
          </cell>
        </row>
        <row r="3355">
          <cell r="A3355">
            <v>45790</v>
          </cell>
          <cell r="L3355" t="str">
            <v>R/2025210</v>
          </cell>
        </row>
        <row r="3356">
          <cell r="A3356">
            <v>45951</v>
          </cell>
          <cell r="L3356" t="str">
            <v>VR/925153-1</v>
          </cell>
        </row>
        <row r="3357">
          <cell r="A3357">
            <v>45763</v>
          </cell>
          <cell r="L3357" t="str">
            <v>VR/925036</v>
          </cell>
        </row>
        <row r="3358">
          <cell r="A3358">
            <v>45880</v>
          </cell>
          <cell r="L3358" t="str">
            <v>DZ2025055</v>
          </cell>
        </row>
        <row r="3359">
          <cell r="A3359">
            <v>45709</v>
          </cell>
          <cell r="L3359" t="str">
            <v>PKDV/2025009-3</v>
          </cell>
        </row>
        <row r="3360">
          <cell r="A3360">
            <v>45914</v>
          </cell>
          <cell r="L3360" t="str">
            <v>PKDV/2025054-5</v>
          </cell>
        </row>
        <row r="3361">
          <cell r="A3361">
            <v>46021</v>
          </cell>
          <cell r="L3361" t="str">
            <v>VN/2025246-2</v>
          </cell>
        </row>
        <row r="3362">
          <cell r="A3362">
            <v>46002</v>
          </cell>
          <cell r="L3362" t="str">
            <v>VR/925199-1</v>
          </cell>
        </row>
        <row r="3363">
          <cell r="A3363">
            <v>45880</v>
          </cell>
          <cell r="L3363" t="str">
            <v>DZ2025059</v>
          </cell>
        </row>
        <row r="3364">
          <cell r="A3364">
            <v>45705</v>
          </cell>
          <cell r="L3364" t="str">
            <v>VN/2025011</v>
          </cell>
        </row>
        <row r="3365">
          <cell r="A3365">
            <v>45838</v>
          </cell>
          <cell r="L3365" t="str">
            <v>VN/2025089</v>
          </cell>
        </row>
        <row r="3366">
          <cell r="A3366">
            <v>45875</v>
          </cell>
          <cell r="L3366" t="str">
            <v>VN/2025106</v>
          </cell>
        </row>
        <row r="3367">
          <cell r="A3367">
            <v>45939</v>
          </cell>
          <cell r="L3367" t="str">
            <v>VR/925164-20</v>
          </cell>
        </row>
        <row r="3368">
          <cell r="A3368">
            <v>45992</v>
          </cell>
          <cell r="L3368" t="str">
            <v>VR/925193</v>
          </cell>
        </row>
        <row r="3369">
          <cell r="A3369">
            <v>45833</v>
          </cell>
          <cell r="L3369" t="str">
            <v>VR/925104</v>
          </cell>
        </row>
        <row r="3370">
          <cell r="A3370">
            <v>45796</v>
          </cell>
          <cell r="L3370" t="str">
            <v>VR/925069-5</v>
          </cell>
        </row>
        <row r="3371">
          <cell r="A3371">
            <v>45792</v>
          </cell>
          <cell r="L3371" t="str">
            <v>PKDV/2025030-3</v>
          </cell>
        </row>
        <row r="3372">
          <cell r="A3372">
            <v>46010</v>
          </cell>
          <cell r="L3372" t="str">
            <v>VR/925207-6</v>
          </cell>
        </row>
        <row r="3373">
          <cell r="A3373">
            <v>45946</v>
          </cell>
          <cell r="L3373" t="str">
            <v>PKDV/2025053-3</v>
          </cell>
        </row>
        <row r="3374">
          <cell r="A3374">
            <v>45870</v>
          </cell>
          <cell r="L3374" t="str">
            <v>VR/925119</v>
          </cell>
        </row>
        <row r="3375">
          <cell r="A3375">
            <v>45904</v>
          </cell>
          <cell r="L3375" t="str">
            <v>VR/925136</v>
          </cell>
        </row>
        <row r="3376">
          <cell r="A3376">
            <v>45977</v>
          </cell>
          <cell r="L3376" t="str">
            <v>A/92025224</v>
          </cell>
        </row>
        <row r="3377">
          <cell r="A3377">
            <v>45729</v>
          </cell>
        </row>
        <row r="3378">
          <cell r="A3378">
            <v>45721</v>
          </cell>
        </row>
        <row r="3379">
          <cell r="A3379">
            <v>45815</v>
          </cell>
          <cell r="L3379" t="str">
            <v>A/92025085</v>
          </cell>
        </row>
        <row r="3380">
          <cell r="A3380">
            <v>45790</v>
          </cell>
          <cell r="L3380" t="str">
            <v>VR/925057</v>
          </cell>
        </row>
        <row r="3381">
          <cell r="A3381">
            <v>45854</v>
          </cell>
          <cell r="L3381" t="str">
            <v>VR/925090</v>
          </cell>
        </row>
        <row r="3382">
          <cell r="A3382">
            <v>46010</v>
          </cell>
          <cell r="L3382" t="str">
            <v>VR/925207-5</v>
          </cell>
        </row>
        <row r="3383">
          <cell r="A3383">
            <v>45868</v>
          </cell>
          <cell r="L3383" t="str">
            <v>VR/925114</v>
          </cell>
        </row>
        <row r="3384">
          <cell r="A3384">
            <v>45951</v>
          </cell>
          <cell r="L3384" t="str">
            <v>VN/2025162-1</v>
          </cell>
        </row>
        <row r="3385">
          <cell r="A3385">
            <v>45974</v>
          </cell>
        </row>
        <row r="3386">
          <cell r="A3386">
            <v>45974</v>
          </cell>
          <cell r="L3386" t="str">
            <v>VN/2025183-3</v>
          </cell>
        </row>
        <row r="3387">
          <cell r="A3387">
            <v>45762</v>
          </cell>
          <cell r="L3387" t="str">
            <v>R/2025160</v>
          </cell>
        </row>
        <row r="3388">
          <cell r="A3388">
            <v>45691</v>
          </cell>
        </row>
        <row r="3389">
          <cell r="A3389">
            <v>45691</v>
          </cell>
        </row>
        <row r="3390">
          <cell r="A3390">
            <v>45931</v>
          </cell>
        </row>
        <row r="3391">
          <cell r="A3391">
            <v>45931</v>
          </cell>
        </row>
        <row r="3392">
          <cell r="A3392">
            <v>45691</v>
          </cell>
        </row>
        <row r="3393">
          <cell r="A3393">
            <v>45691</v>
          </cell>
        </row>
        <row r="3394">
          <cell r="A3394">
            <v>45931</v>
          </cell>
        </row>
        <row r="3395">
          <cell r="A3395">
            <v>45974</v>
          </cell>
        </row>
        <row r="3396">
          <cell r="A3396">
            <v>45691</v>
          </cell>
        </row>
        <row r="3397">
          <cell r="A3397">
            <v>45691</v>
          </cell>
        </row>
        <row r="3398">
          <cell r="A3398">
            <v>45931</v>
          </cell>
        </row>
        <row r="3399">
          <cell r="A3399">
            <v>45985</v>
          </cell>
          <cell r="L3399" t="str">
            <v>A/92025204</v>
          </cell>
        </row>
        <row r="3400">
          <cell r="A3400">
            <v>45961</v>
          </cell>
          <cell r="L3400" t="str">
            <v>VN/2025173</v>
          </cell>
        </row>
        <row r="3401">
          <cell r="A3401">
            <v>45917</v>
          </cell>
          <cell r="L3401" t="str">
            <v>VN/2025150</v>
          </cell>
        </row>
        <row r="3402">
          <cell r="A3402">
            <v>45897</v>
          </cell>
          <cell r="L3402" t="str">
            <v>VN/2025113-3</v>
          </cell>
        </row>
        <row r="3403">
          <cell r="A3403">
            <v>45709</v>
          </cell>
          <cell r="L3403" t="str">
            <v>VR/925014</v>
          </cell>
        </row>
        <row r="3404">
          <cell r="A3404">
            <v>45996</v>
          </cell>
          <cell r="L3404" t="str">
            <v>VN/2025213-5</v>
          </cell>
        </row>
        <row r="3405">
          <cell r="A3405">
            <v>45988</v>
          </cell>
          <cell r="L3405" t="str">
            <v>VR/925192-1</v>
          </cell>
        </row>
        <row r="3406">
          <cell r="A3406">
            <v>45764</v>
          </cell>
          <cell r="L3406" t="str">
            <v>PKDV/2025027-5</v>
          </cell>
        </row>
        <row r="3407">
          <cell r="A3407">
            <v>45688</v>
          </cell>
          <cell r="L3407" t="str">
            <v>VR/925004</v>
          </cell>
        </row>
        <row r="3408">
          <cell r="A3408">
            <v>45741</v>
          </cell>
          <cell r="L3408" t="str">
            <v>VR/925027</v>
          </cell>
        </row>
        <row r="3409">
          <cell r="A3409">
            <v>45929</v>
          </cell>
          <cell r="L3409" t="str">
            <v>RA/2025/37</v>
          </cell>
        </row>
        <row r="3410">
          <cell r="A3410">
            <v>45807</v>
          </cell>
          <cell r="L3410" t="str">
            <v>A/92025085</v>
          </cell>
        </row>
        <row r="3411">
          <cell r="A3411">
            <v>45814</v>
          </cell>
          <cell r="L3411" t="str">
            <v>VR/925082</v>
          </cell>
        </row>
        <row r="3412">
          <cell r="A3412">
            <v>45820</v>
          </cell>
          <cell r="L3412" t="str">
            <v>PKDV/2025034-6</v>
          </cell>
        </row>
        <row r="3413">
          <cell r="A3413">
            <v>45939</v>
          </cell>
          <cell r="L3413" t="str">
            <v>PKDV/2025053-2</v>
          </cell>
        </row>
        <row r="3414">
          <cell r="A3414">
            <v>45735</v>
          </cell>
          <cell r="L3414" t="str">
            <v>PKDV/2025019-4</v>
          </cell>
        </row>
        <row r="3415">
          <cell r="A3415">
            <v>45939</v>
          </cell>
          <cell r="L3415" t="str">
            <v>VR/925164-22</v>
          </cell>
        </row>
        <row r="3416">
          <cell r="A3416">
            <v>45793</v>
          </cell>
          <cell r="L3416" t="str">
            <v>PKDV/2025030-4</v>
          </cell>
        </row>
        <row r="3417">
          <cell r="A3417">
            <v>45857</v>
          </cell>
          <cell r="L3417" t="str">
            <v>PKDV/2025037-5</v>
          </cell>
        </row>
        <row r="3418">
          <cell r="A3418">
            <v>45728</v>
          </cell>
          <cell r="L3418" t="str">
            <v>PKDV/2025017-1</v>
          </cell>
        </row>
        <row r="3419">
          <cell r="A3419">
            <v>45728</v>
          </cell>
          <cell r="L3419" t="str">
            <v>PKDV/2025017-2</v>
          </cell>
        </row>
        <row r="3420">
          <cell r="A3420">
            <v>45954</v>
          </cell>
        </row>
        <row r="3421">
          <cell r="A3421">
            <v>45783</v>
          </cell>
          <cell r="L3421" t="str">
            <v>PKDV/2025034-7</v>
          </cell>
        </row>
        <row r="3422">
          <cell r="A3422">
            <v>45947</v>
          </cell>
          <cell r="L3422" t="str">
            <v>VR/925163</v>
          </cell>
        </row>
        <row r="3423">
          <cell r="A3423">
            <v>45841</v>
          </cell>
          <cell r="L3423" t="str">
            <v>A/92025098</v>
          </cell>
        </row>
        <row r="3424">
          <cell r="A3424">
            <v>45797</v>
          </cell>
          <cell r="L3424" t="str">
            <v>D/2025158</v>
          </cell>
        </row>
        <row r="3425">
          <cell r="A3425">
            <v>45910</v>
          </cell>
          <cell r="L3425" t="str">
            <v>A/92025133</v>
          </cell>
        </row>
        <row r="3426">
          <cell r="A3426">
            <v>45953</v>
          </cell>
          <cell r="L3426" t="str">
            <v>PKDV/2025053-5</v>
          </cell>
        </row>
        <row r="3427">
          <cell r="A3427">
            <v>45853</v>
          </cell>
          <cell r="L3427" t="str">
            <v>VR/925098</v>
          </cell>
        </row>
        <row r="3428">
          <cell r="A3428">
            <v>45951</v>
          </cell>
          <cell r="L3428" t="str">
            <v>A/92025136</v>
          </cell>
        </row>
        <row r="3429">
          <cell r="A3429">
            <v>45951</v>
          </cell>
          <cell r="L3429" t="str">
            <v>VN/2025119-3</v>
          </cell>
        </row>
        <row r="3430">
          <cell r="A3430">
            <v>45854</v>
          </cell>
          <cell r="L3430" t="str">
            <v>VR/925092-1</v>
          </cell>
        </row>
        <row r="3431">
          <cell r="A3431">
            <v>45740</v>
          </cell>
        </row>
        <row r="3432">
          <cell r="A3432">
            <v>45747</v>
          </cell>
          <cell r="L3432" t="str">
            <v>A/92025010</v>
          </cell>
        </row>
        <row r="3433">
          <cell r="A3433">
            <v>45959</v>
          </cell>
          <cell r="L3433" t="str">
            <v>PKDV/2025053-1</v>
          </cell>
        </row>
        <row r="3434">
          <cell r="A3434">
            <v>45911</v>
          </cell>
          <cell r="L3434" t="str">
            <v>VN/2025140</v>
          </cell>
        </row>
        <row r="3435">
          <cell r="A3435">
            <v>45951</v>
          </cell>
          <cell r="L3435" t="str">
            <v>VN/2025117</v>
          </cell>
        </row>
        <row r="3436">
          <cell r="A3436">
            <v>45884</v>
          </cell>
          <cell r="L3436" t="str">
            <v>VR/925124-1</v>
          </cell>
        </row>
        <row r="3437">
          <cell r="A3437">
            <v>45918</v>
          </cell>
          <cell r="L3437" t="str">
            <v>D/2025441</v>
          </cell>
        </row>
        <row r="3438">
          <cell r="A3438">
            <v>45807</v>
          </cell>
          <cell r="L3438" t="str">
            <v>PKDV/2025028</v>
          </cell>
        </row>
        <row r="3439">
          <cell r="A3439">
            <v>45939</v>
          </cell>
          <cell r="L3439" t="str">
            <v>VR/925164-3</v>
          </cell>
        </row>
        <row r="3440">
          <cell r="A3440">
            <v>45802</v>
          </cell>
          <cell r="L3440" t="str">
            <v>VR/925066-4</v>
          </cell>
        </row>
        <row r="3441">
          <cell r="A3441">
            <v>46021</v>
          </cell>
          <cell r="L3441" t="str">
            <v>VN/2025252</v>
          </cell>
        </row>
        <row r="3442">
          <cell r="A3442">
            <v>45743</v>
          </cell>
          <cell r="L3442" t="str">
            <v>VR/925029</v>
          </cell>
        </row>
        <row r="3443">
          <cell r="A3443">
            <v>45741</v>
          </cell>
        </row>
        <row r="3444">
          <cell r="A3444">
            <v>45737</v>
          </cell>
          <cell r="L3444" t="str">
            <v>PKDV/2025018</v>
          </cell>
        </row>
        <row r="3445">
          <cell r="A3445">
            <v>45741</v>
          </cell>
        </row>
        <row r="3446">
          <cell r="A3446">
            <v>45869</v>
          </cell>
          <cell r="L3446" t="str">
            <v>A/92025101</v>
          </cell>
        </row>
        <row r="3447">
          <cell r="A3447">
            <v>45884</v>
          </cell>
          <cell r="L3447" t="str">
            <v>DZ2025062-A</v>
          </cell>
        </row>
        <row r="3448">
          <cell r="A3448">
            <v>45905</v>
          </cell>
          <cell r="L3448" t="str">
            <v>RA/2025/31</v>
          </cell>
        </row>
        <row r="3449">
          <cell r="A3449">
            <v>45905</v>
          </cell>
          <cell r="L3449" t="str">
            <v>RA/2025/31</v>
          </cell>
        </row>
        <row r="3450">
          <cell r="A3450">
            <v>45905</v>
          </cell>
          <cell r="L3450" t="str">
            <v>RA/2025/31</v>
          </cell>
        </row>
        <row r="3451">
          <cell r="A3451">
            <v>45905</v>
          </cell>
          <cell r="L3451" t="str">
            <v>RA/2025/31</v>
          </cell>
        </row>
        <row r="3452">
          <cell r="A3452">
            <v>45905</v>
          </cell>
          <cell r="L3452" t="str">
            <v>RA/2025/31</v>
          </cell>
        </row>
        <row r="3453">
          <cell r="A3453">
            <v>45905</v>
          </cell>
          <cell r="L3453" t="str">
            <v>RA/2025/31</v>
          </cell>
        </row>
        <row r="3454">
          <cell r="A3454">
            <v>45905</v>
          </cell>
          <cell r="L3454" t="str">
            <v>RA/2025/31</v>
          </cell>
        </row>
        <row r="3455">
          <cell r="A3455">
            <v>45905</v>
          </cell>
          <cell r="L3455" t="str">
            <v>RA/2025/31</v>
          </cell>
        </row>
        <row r="3456">
          <cell r="A3456">
            <v>45905</v>
          </cell>
          <cell r="L3456" t="str">
            <v>RA/2025/31</v>
          </cell>
        </row>
        <row r="3457">
          <cell r="A3457">
            <v>45905</v>
          </cell>
          <cell r="L3457" t="str">
            <v>RA/2025/31</v>
          </cell>
        </row>
        <row r="3458">
          <cell r="A3458">
            <v>45905</v>
          </cell>
          <cell r="L3458" t="str">
            <v>RA/2025/31</v>
          </cell>
        </row>
        <row r="3459">
          <cell r="A3459">
            <v>45905</v>
          </cell>
          <cell r="L3459" t="str">
            <v>RA/2025/31</v>
          </cell>
        </row>
        <row r="3460">
          <cell r="A3460">
            <v>45905</v>
          </cell>
          <cell r="L3460" t="str">
            <v>RA/2025/31</v>
          </cell>
        </row>
        <row r="3461">
          <cell r="A3461">
            <v>45905</v>
          </cell>
          <cell r="L3461" t="str">
            <v>RA/2025/31</v>
          </cell>
        </row>
        <row r="3462">
          <cell r="A3462">
            <v>45905</v>
          </cell>
          <cell r="L3462" t="str">
            <v>RA/2025/31</v>
          </cell>
        </row>
        <row r="3463">
          <cell r="A3463">
            <v>45905</v>
          </cell>
          <cell r="L3463" t="str">
            <v>RA/2025/31</v>
          </cell>
        </row>
        <row r="3464">
          <cell r="A3464">
            <v>45905</v>
          </cell>
          <cell r="L3464" t="str">
            <v>RA/2025/31</v>
          </cell>
        </row>
        <row r="3465">
          <cell r="A3465">
            <v>45905</v>
          </cell>
          <cell r="L3465" t="str">
            <v>RA/2025/31</v>
          </cell>
        </row>
        <row r="3466">
          <cell r="A3466">
            <v>45905</v>
          </cell>
          <cell r="L3466" t="str">
            <v>RA/2025/31</v>
          </cell>
        </row>
        <row r="3467">
          <cell r="A3467">
            <v>45797</v>
          </cell>
          <cell r="L3467" t="str">
            <v>VN/2025051</v>
          </cell>
        </row>
        <row r="3468">
          <cell r="A3468">
            <v>45863</v>
          </cell>
          <cell r="L3468" t="str">
            <v>VN/2025100</v>
          </cell>
        </row>
        <row r="3469">
          <cell r="A3469">
            <v>45881</v>
          </cell>
          <cell r="L3469" t="str">
            <v>A/92025083</v>
          </cell>
        </row>
        <row r="3470">
          <cell r="A3470">
            <v>45785</v>
          </cell>
          <cell r="L3470" t="str">
            <v>PKDV/2025030-5</v>
          </cell>
        </row>
        <row r="3471">
          <cell r="A3471">
            <v>45874</v>
          </cell>
          <cell r="L3471" t="str">
            <v>A/92025109</v>
          </cell>
        </row>
        <row r="3472">
          <cell r="A3472">
            <v>45874</v>
          </cell>
          <cell r="L3472" t="str">
            <v>A/92025109</v>
          </cell>
        </row>
        <row r="3473">
          <cell r="A3473">
            <v>45874</v>
          </cell>
          <cell r="L3473" t="str">
            <v>A/92025109</v>
          </cell>
        </row>
        <row r="3474">
          <cell r="A3474">
            <v>45874</v>
          </cell>
          <cell r="L3474" t="str">
            <v>A/92025109</v>
          </cell>
        </row>
        <row r="3475">
          <cell r="A3475">
            <v>45874</v>
          </cell>
          <cell r="L3475" t="str">
            <v>A/92025109</v>
          </cell>
        </row>
        <row r="3476">
          <cell r="A3476">
            <v>45874</v>
          </cell>
          <cell r="L3476" t="str">
            <v>A/92025109</v>
          </cell>
        </row>
        <row r="3477">
          <cell r="A3477">
            <v>45874</v>
          </cell>
          <cell r="L3477" t="str">
            <v>A/92025109</v>
          </cell>
        </row>
        <row r="3478">
          <cell r="A3478">
            <v>45874</v>
          </cell>
          <cell r="L3478" t="str">
            <v>A/92025109</v>
          </cell>
        </row>
        <row r="3479">
          <cell r="A3479">
            <v>45874</v>
          </cell>
          <cell r="L3479" t="str">
            <v>A/92025109</v>
          </cell>
        </row>
        <row r="3480">
          <cell r="A3480">
            <v>45931</v>
          </cell>
          <cell r="L3480" t="str">
            <v>R/2025550</v>
          </cell>
        </row>
        <row r="3481">
          <cell r="A3481">
            <v>45908</v>
          </cell>
          <cell r="L3481" t="str">
            <v>VR/925138-2</v>
          </cell>
        </row>
        <row r="3482">
          <cell r="A3482">
            <v>45951</v>
          </cell>
          <cell r="L3482" t="str">
            <v>VN/2025156-2</v>
          </cell>
        </row>
        <row r="3483">
          <cell r="A3483">
            <v>45996</v>
          </cell>
          <cell r="L3483" t="str">
            <v>A/92025199</v>
          </cell>
        </row>
        <row r="3484">
          <cell r="A3484">
            <v>45996</v>
          </cell>
          <cell r="L3484" t="str">
            <v>R/2025701</v>
          </cell>
        </row>
        <row r="3485">
          <cell r="A3485">
            <v>45951</v>
          </cell>
          <cell r="L3485" t="str">
            <v>VR/925151-1</v>
          </cell>
        </row>
        <row r="3486">
          <cell r="A3486">
            <v>45855</v>
          </cell>
          <cell r="L3486" t="str">
            <v>PKDV/2025037-6</v>
          </cell>
        </row>
        <row r="3487">
          <cell r="A3487">
            <v>45798</v>
          </cell>
          <cell r="L3487" t="str">
            <v>VR/925068</v>
          </cell>
        </row>
        <row r="3488">
          <cell r="A3488">
            <v>45873</v>
          </cell>
          <cell r="L3488" t="str">
            <v>A/92025126</v>
          </cell>
        </row>
        <row r="3489">
          <cell r="A3489">
            <v>46009</v>
          </cell>
          <cell r="L3489" t="str">
            <v>VR/925196</v>
          </cell>
        </row>
        <row r="3490">
          <cell r="A3490">
            <v>45958</v>
          </cell>
          <cell r="L3490" t="str">
            <v>VN/2025170-1</v>
          </cell>
        </row>
        <row r="3491">
          <cell r="A3491">
            <v>45930</v>
          </cell>
          <cell r="L3491" t="str">
            <v>VR/925149</v>
          </cell>
        </row>
        <row r="3492">
          <cell r="A3492">
            <v>45968</v>
          </cell>
          <cell r="L3492" t="str">
            <v>VR/925178</v>
          </cell>
        </row>
        <row r="3493">
          <cell r="A3493">
            <v>46020</v>
          </cell>
          <cell r="L3493" t="str">
            <v>VN/2025245-1</v>
          </cell>
        </row>
        <row r="3494">
          <cell r="A3494">
            <v>45853</v>
          </cell>
          <cell r="L3494" t="str">
            <v>R/20250015</v>
          </cell>
        </row>
        <row r="3495">
          <cell r="A3495">
            <v>45860</v>
          </cell>
          <cell r="L3495" t="str">
            <v>VR/925110</v>
          </cell>
        </row>
        <row r="3496">
          <cell r="A3496">
            <v>45790</v>
          </cell>
          <cell r="L3496" t="str">
            <v>VR/925058</v>
          </cell>
        </row>
        <row r="3497">
          <cell r="A3497">
            <v>45996</v>
          </cell>
          <cell r="L3497" t="str">
            <v>VN/2025204</v>
          </cell>
        </row>
        <row r="3498">
          <cell r="A3498">
            <v>45847</v>
          </cell>
          <cell r="L3498" t="str">
            <v>A/92025193</v>
          </cell>
        </row>
        <row r="3499">
          <cell r="A3499">
            <v>45702</v>
          </cell>
          <cell r="L3499" t="str">
            <v>DZ2025003</v>
          </cell>
        </row>
        <row r="3500">
          <cell r="A3500">
            <v>45974</v>
          </cell>
          <cell r="L3500" t="str">
            <v>PKDV/2025052-6</v>
          </cell>
        </row>
        <row r="3501">
          <cell r="A3501">
            <v>45854</v>
          </cell>
          <cell r="L3501" t="str">
            <v>VR/925092-2</v>
          </cell>
        </row>
        <row r="3502">
          <cell r="A3502">
            <v>45958</v>
          </cell>
          <cell r="L3502" t="str">
            <v>VN/2025170-3</v>
          </cell>
        </row>
        <row r="3503">
          <cell r="A3503">
            <v>45870</v>
          </cell>
          <cell r="L3503" t="str">
            <v>VR/925119</v>
          </cell>
        </row>
        <row r="3504">
          <cell r="A3504">
            <v>45904</v>
          </cell>
          <cell r="L3504" t="str">
            <v>VR/925136</v>
          </cell>
        </row>
        <row r="3505">
          <cell r="A3505">
            <v>45790</v>
          </cell>
          <cell r="L3505" t="str">
            <v>VR/925057</v>
          </cell>
        </row>
        <row r="3506">
          <cell r="A3506">
            <v>45854</v>
          </cell>
          <cell r="L3506" t="str">
            <v>VR/925090</v>
          </cell>
        </row>
        <row r="3507">
          <cell r="A3507">
            <v>45951</v>
          </cell>
          <cell r="L3507" t="str">
            <v>VN/2025156-3</v>
          </cell>
        </row>
        <row r="3508">
          <cell r="A3508">
            <v>45705</v>
          </cell>
          <cell r="L3508" t="str">
            <v>R/2025058</v>
          </cell>
        </row>
        <row r="3509">
          <cell r="A3509">
            <v>45740</v>
          </cell>
          <cell r="L3509" t="str">
            <v>R/2025126</v>
          </cell>
        </row>
        <row r="3510">
          <cell r="A3510">
            <v>45762</v>
          </cell>
          <cell r="L3510" t="str">
            <v>R/2025157</v>
          </cell>
        </row>
        <row r="3511">
          <cell r="A3511">
            <v>45792</v>
          </cell>
          <cell r="L3511" t="str">
            <v>R/2025238</v>
          </cell>
        </row>
        <row r="3512">
          <cell r="A3512">
            <v>45854</v>
          </cell>
          <cell r="L3512" t="str">
            <v>R/2025345</v>
          </cell>
        </row>
        <row r="3513">
          <cell r="A3513">
            <v>45968</v>
          </cell>
          <cell r="L3513" t="str">
            <v>R/2025615</v>
          </cell>
        </row>
        <row r="3514">
          <cell r="A3514">
            <v>45803</v>
          </cell>
          <cell r="L3514" t="str">
            <v>VN/2025052</v>
          </cell>
        </row>
        <row r="3515">
          <cell r="A3515">
            <v>45790</v>
          </cell>
          <cell r="L3515" t="str">
            <v>A/92025081</v>
          </cell>
        </row>
        <row r="3516">
          <cell r="A3516">
            <v>45797</v>
          </cell>
          <cell r="L3516" t="str">
            <v>A/92025081</v>
          </cell>
        </row>
        <row r="3517">
          <cell r="A3517">
            <v>45924</v>
          </cell>
          <cell r="L3517" t="str">
            <v>R/2025542</v>
          </cell>
        </row>
        <row r="3518">
          <cell r="A3518">
            <v>45978</v>
          </cell>
          <cell r="L3518" t="str">
            <v>A/92025181</v>
          </cell>
        </row>
        <row r="3519">
          <cell r="A3519">
            <v>45709</v>
          </cell>
          <cell r="L3519" t="str">
            <v>VR/925014</v>
          </cell>
        </row>
        <row r="3520">
          <cell r="A3520">
            <v>45688</v>
          </cell>
          <cell r="L3520" t="str">
            <v>VR/925004</v>
          </cell>
        </row>
        <row r="3521">
          <cell r="A3521">
            <v>45961</v>
          </cell>
          <cell r="L3521" t="str">
            <v>A/92025172</v>
          </cell>
        </row>
        <row r="3522">
          <cell r="A3522">
            <v>45951</v>
          </cell>
          <cell r="L3522" t="str">
            <v>VN/2025111</v>
          </cell>
        </row>
        <row r="3523">
          <cell r="A3523">
            <v>45811</v>
          </cell>
          <cell r="L3523" t="str">
            <v>VN/2025062</v>
          </cell>
        </row>
        <row r="3524">
          <cell r="A3524">
            <v>45812</v>
          </cell>
          <cell r="L3524" t="str">
            <v>VN/2025067</v>
          </cell>
        </row>
        <row r="3525">
          <cell r="A3525">
            <v>45812</v>
          </cell>
          <cell r="L3525" t="str">
            <v>VN/2025066</v>
          </cell>
        </row>
        <row r="3526">
          <cell r="A3526">
            <v>45819</v>
          </cell>
          <cell r="L3526" t="str">
            <v>VN/2025068</v>
          </cell>
        </row>
        <row r="3527">
          <cell r="A3527">
            <v>45820</v>
          </cell>
          <cell r="L3527" t="str">
            <v>VN/2025074</v>
          </cell>
        </row>
        <row r="3528">
          <cell r="A3528">
            <v>45826</v>
          </cell>
          <cell r="L3528" t="str">
            <v>VN/2025082</v>
          </cell>
        </row>
        <row r="3529">
          <cell r="A3529">
            <v>45841</v>
          </cell>
          <cell r="L3529" t="str">
            <v>VN/2025087</v>
          </cell>
        </row>
        <row r="3530">
          <cell r="A3530">
            <v>45841</v>
          </cell>
          <cell r="L3530" t="str">
            <v>VN/2025085</v>
          </cell>
        </row>
        <row r="3531">
          <cell r="A3531">
            <v>45841</v>
          </cell>
          <cell r="L3531" t="str">
            <v>VN/2025083</v>
          </cell>
        </row>
        <row r="3532">
          <cell r="A3532">
            <v>45918</v>
          </cell>
          <cell r="L3532" t="str">
            <v>VN/2025147</v>
          </cell>
        </row>
        <row r="3533">
          <cell r="A3533">
            <v>45702</v>
          </cell>
          <cell r="L3533" t="str">
            <v>DZ2025006</v>
          </cell>
        </row>
        <row r="3534">
          <cell r="A3534">
            <v>45819</v>
          </cell>
          <cell r="L3534" t="str">
            <v>DZ2025005</v>
          </cell>
        </row>
        <row r="3535">
          <cell r="A3535">
            <v>45819</v>
          </cell>
          <cell r="L3535" t="str">
            <v>DZ2025004</v>
          </cell>
        </row>
        <row r="3536">
          <cell r="A3536">
            <v>45860</v>
          </cell>
          <cell r="L3536" t="str">
            <v>DZ2025015</v>
          </cell>
        </row>
        <row r="3537">
          <cell r="A3537">
            <v>45674</v>
          </cell>
        </row>
        <row r="3538">
          <cell r="A3538">
            <v>45674</v>
          </cell>
        </row>
        <row r="3539">
          <cell r="A3539">
            <v>45674</v>
          </cell>
        </row>
        <row r="3540">
          <cell r="A3540">
            <v>45679</v>
          </cell>
        </row>
        <row r="3541">
          <cell r="A3541">
            <v>45695</v>
          </cell>
        </row>
        <row r="3542">
          <cell r="A3542">
            <v>45878</v>
          </cell>
        </row>
        <row r="3543">
          <cell r="A3543">
            <v>46002</v>
          </cell>
          <cell r="L3543" t="str">
            <v>R/20250042</v>
          </cell>
        </row>
        <row r="3544">
          <cell r="A3544">
            <v>45741</v>
          </cell>
          <cell r="L3544" t="str">
            <v>VR/925027</v>
          </cell>
        </row>
        <row r="3545">
          <cell r="A3545">
            <v>45951</v>
          </cell>
          <cell r="L3545" t="str">
            <v>VR/925152-3</v>
          </cell>
        </row>
        <row r="3546">
          <cell r="A3546">
            <v>45810</v>
          </cell>
          <cell r="L3546" t="str">
            <v>A/92025085</v>
          </cell>
        </row>
        <row r="3547">
          <cell r="A3547">
            <v>45732</v>
          </cell>
          <cell r="L3547" t="str">
            <v>A/92025010</v>
          </cell>
        </row>
        <row r="3548">
          <cell r="A3548">
            <v>45966</v>
          </cell>
          <cell r="L3548" t="str">
            <v>PKDV/2025052-3</v>
          </cell>
        </row>
        <row r="3549">
          <cell r="A3549">
            <v>45854</v>
          </cell>
          <cell r="L3549" t="str">
            <v>R/2025383</v>
          </cell>
        </row>
        <row r="3550">
          <cell r="A3550">
            <v>45855</v>
          </cell>
          <cell r="L3550" t="str">
            <v>RA/2025/17</v>
          </cell>
        </row>
        <row r="3551">
          <cell r="A3551">
            <v>45855</v>
          </cell>
          <cell r="L3551" t="str">
            <v>RA/2025/17</v>
          </cell>
        </row>
        <row r="3552">
          <cell r="A3552">
            <v>45855</v>
          </cell>
          <cell r="L3552" t="str">
            <v>RA/2025/17</v>
          </cell>
        </row>
        <row r="3553">
          <cell r="A3553">
            <v>45855</v>
          </cell>
          <cell r="L3553" t="str">
            <v>RA/2025/17</v>
          </cell>
        </row>
        <row r="3554">
          <cell r="A3554">
            <v>45855</v>
          </cell>
          <cell r="L3554" t="str">
            <v>RA/2025/17</v>
          </cell>
        </row>
        <row r="3555">
          <cell r="A3555">
            <v>45855</v>
          </cell>
          <cell r="L3555" t="str">
            <v>RA/2025/17</v>
          </cell>
        </row>
        <row r="3556">
          <cell r="A3556">
            <v>45855</v>
          </cell>
          <cell r="L3556" t="str">
            <v>RA/2025/17</v>
          </cell>
        </row>
        <row r="3557">
          <cell r="A3557">
            <v>45855</v>
          </cell>
          <cell r="L3557" t="str">
            <v>RA/2025/17</v>
          </cell>
        </row>
        <row r="3558">
          <cell r="A3558">
            <v>45855</v>
          </cell>
          <cell r="L3558" t="str">
            <v>RA/2025/17</v>
          </cell>
        </row>
        <row r="3559">
          <cell r="A3559">
            <v>45855</v>
          </cell>
          <cell r="L3559" t="str">
            <v>RA/2025/17</v>
          </cell>
        </row>
        <row r="3560">
          <cell r="A3560">
            <v>45855</v>
          </cell>
          <cell r="L3560" t="str">
            <v>RA/2025/17</v>
          </cell>
        </row>
        <row r="3561">
          <cell r="A3561">
            <v>45855</v>
          </cell>
          <cell r="L3561" t="str">
            <v>RA/2025/17</v>
          </cell>
        </row>
        <row r="3562">
          <cell r="A3562">
            <v>45855</v>
          </cell>
          <cell r="L3562" t="str">
            <v>RA/2025/17</v>
          </cell>
        </row>
        <row r="3563">
          <cell r="A3563">
            <v>45855</v>
          </cell>
          <cell r="L3563" t="str">
            <v>RA/2025/17</v>
          </cell>
        </row>
        <row r="3564">
          <cell r="A3564">
            <v>45855</v>
          </cell>
          <cell r="L3564" t="str">
            <v>RA/2025/17</v>
          </cell>
        </row>
        <row r="3565">
          <cell r="A3565">
            <v>45855</v>
          </cell>
          <cell r="L3565" t="str">
            <v>RA/2025/17</v>
          </cell>
        </row>
        <row r="3566">
          <cell r="A3566">
            <v>45855</v>
          </cell>
          <cell r="L3566" t="str">
            <v>RA/2025/17</v>
          </cell>
        </row>
        <row r="3567">
          <cell r="A3567">
            <v>45855</v>
          </cell>
          <cell r="L3567" t="str">
            <v>RA/2025/17</v>
          </cell>
        </row>
        <row r="3568">
          <cell r="A3568">
            <v>45855</v>
          </cell>
          <cell r="L3568" t="str">
            <v>RA/2025/17</v>
          </cell>
        </row>
        <row r="3569">
          <cell r="A3569">
            <v>45951</v>
          </cell>
          <cell r="L3569" t="str">
            <v>VR/925152-6</v>
          </cell>
        </row>
        <row r="3570">
          <cell r="A3570">
            <v>45951</v>
          </cell>
          <cell r="L3570" t="str">
            <v>VN/2025118</v>
          </cell>
        </row>
        <row r="3571">
          <cell r="A3571">
            <v>45862</v>
          </cell>
          <cell r="L3571" t="str">
            <v>VN/2025099</v>
          </cell>
        </row>
        <row r="3572">
          <cell r="A3572">
            <v>45947</v>
          </cell>
          <cell r="L3572" t="str">
            <v>VR/925169-8</v>
          </cell>
        </row>
        <row r="3573">
          <cell r="A3573">
            <v>45855</v>
          </cell>
          <cell r="L3573" t="str">
            <v>PKDV/2025043</v>
          </cell>
        </row>
        <row r="3574">
          <cell r="A3574">
            <v>45931</v>
          </cell>
          <cell r="L3574" t="str">
            <v>VR/925154</v>
          </cell>
        </row>
        <row r="3575">
          <cell r="A3575">
            <v>45950</v>
          </cell>
          <cell r="L3575" t="str">
            <v>R/20250025</v>
          </cell>
        </row>
        <row r="3576">
          <cell r="A3576">
            <v>46006</v>
          </cell>
          <cell r="L3576" t="str">
            <v>R/2025715</v>
          </cell>
        </row>
        <row r="3577">
          <cell r="A3577">
            <v>45929</v>
          </cell>
          <cell r="L3577" t="str">
            <v>RA/2025/39</v>
          </cell>
        </row>
        <row r="3578">
          <cell r="A3578">
            <v>45986</v>
          </cell>
          <cell r="L3578" t="str">
            <v>R/20250043</v>
          </cell>
        </row>
        <row r="3579">
          <cell r="A3579">
            <v>45958</v>
          </cell>
          <cell r="L3579" t="str">
            <v>D/2025519</v>
          </cell>
        </row>
        <row r="3580">
          <cell r="A3580">
            <v>45951</v>
          </cell>
          <cell r="L3580" t="str">
            <v>VR/925152-7</v>
          </cell>
        </row>
        <row r="3581">
          <cell r="A3581">
            <v>45790</v>
          </cell>
          <cell r="L3581" t="str">
            <v>VR/925057</v>
          </cell>
        </row>
        <row r="3582">
          <cell r="A3582">
            <v>45791</v>
          </cell>
          <cell r="L3582" t="str">
            <v>VR/925066-1</v>
          </cell>
        </row>
        <row r="3583">
          <cell r="A3583">
            <v>45980</v>
          </cell>
          <cell r="L3583" t="str">
            <v>A/92025190</v>
          </cell>
        </row>
        <row r="3584">
          <cell r="A3584">
            <v>45988</v>
          </cell>
          <cell r="L3584" t="str">
            <v>PKDV/2025056-2</v>
          </cell>
        </row>
        <row r="3585">
          <cell r="A3585">
            <v>45884</v>
          </cell>
          <cell r="L3585" t="str">
            <v>VR/925130-2</v>
          </cell>
        </row>
        <row r="3586">
          <cell r="A3586">
            <v>45923</v>
          </cell>
          <cell r="L3586" t="str">
            <v>RA/2025/31</v>
          </cell>
        </row>
        <row r="3587">
          <cell r="A3587">
            <v>45863</v>
          </cell>
          <cell r="L3587" t="str">
            <v>RA/2025/28a</v>
          </cell>
        </row>
        <row r="3588">
          <cell r="A3588">
            <v>45863</v>
          </cell>
          <cell r="L3588" t="str">
            <v>RA/2025/28a</v>
          </cell>
        </row>
        <row r="3589">
          <cell r="A3589">
            <v>45863</v>
          </cell>
          <cell r="L3589" t="str">
            <v>RA/2025/28a</v>
          </cell>
        </row>
        <row r="3590">
          <cell r="A3590">
            <v>45863</v>
          </cell>
          <cell r="L3590" t="str">
            <v>RA/2025/28a</v>
          </cell>
        </row>
        <row r="3591">
          <cell r="A3591">
            <v>45863</v>
          </cell>
          <cell r="L3591" t="str">
            <v>RA/2025/28a</v>
          </cell>
        </row>
        <row r="3592">
          <cell r="A3592">
            <v>45863</v>
          </cell>
          <cell r="L3592" t="str">
            <v>RA/2025/28a</v>
          </cell>
        </row>
        <row r="3593">
          <cell r="A3593">
            <v>45863</v>
          </cell>
          <cell r="L3593" t="str">
            <v>RA/2025/28a</v>
          </cell>
        </row>
        <row r="3594">
          <cell r="A3594">
            <v>45863</v>
          </cell>
          <cell r="L3594" t="str">
            <v>RA/2025/28a</v>
          </cell>
        </row>
        <row r="3595">
          <cell r="A3595">
            <v>45863</v>
          </cell>
          <cell r="L3595" t="str">
            <v>RA/2025/28a</v>
          </cell>
        </row>
        <row r="3596">
          <cell r="A3596">
            <v>45863</v>
          </cell>
          <cell r="L3596" t="str">
            <v>RA/2025/28a</v>
          </cell>
        </row>
        <row r="3597">
          <cell r="A3597">
            <v>45863</v>
          </cell>
          <cell r="L3597" t="str">
            <v>RA/2025/28a</v>
          </cell>
        </row>
        <row r="3598">
          <cell r="A3598">
            <v>45863</v>
          </cell>
          <cell r="L3598" t="str">
            <v>RA/2025/28a</v>
          </cell>
        </row>
        <row r="3599">
          <cell r="A3599">
            <v>45863</v>
          </cell>
          <cell r="L3599" t="str">
            <v>RA/2025/28a</v>
          </cell>
        </row>
        <row r="3600">
          <cell r="A3600">
            <v>45863</v>
          </cell>
          <cell r="L3600" t="str">
            <v>RA/2025/28a</v>
          </cell>
        </row>
        <row r="3601">
          <cell r="A3601">
            <v>45863</v>
          </cell>
          <cell r="L3601" t="str">
            <v>RA/2025/28a</v>
          </cell>
        </row>
        <row r="3602">
          <cell r="A3602">
            <v>45863</v>
          </cell>
          <cell r="L3602" t="str">
            <v>RA/2025/28a</v>
          </cell>
        </row>
        <row r="3603">
          <cell r="A3603">
            <v>45863</v>
          </cell>
          <cell r="L3603" t="str">
            <v>RA/2025/28a</v>
          </cell>
        </row>
        <row r="3604">
          <cell r="A3604">
            <v>45944</v>
          </cell>
          <cell r="L3604" t="str">
            <v>VR/925165-1</v>
          </cell>
        </row>
        <row r="3605">
          <cell r="A3605">
            <v>45936</v>
          </cell>
          <cell r="L3605" t="str">
            <v>DZ2025026</v>
          </cell>
        </row>
        <row r="3606">
          <cell r="A3606">
            <v>45986</v>
          </cell>
          <cell r="L3606" t="str">
            <v>PKDV/2025055</v>
          </cell>
        </row>
        <row r="3607">
          <cell r="A3607">
            <v>45763</v>
          </cell>
          <cell r="L3607" t="str">
            <v>VN/2025033</v>
          </cell>
        </row>
        <row r="3608">
          <cell r="A3608">
            <v>45688</v>
          </cell>
          <cell r="L3608" t="str">
            <v>VR/925004</v>
          </cell>
        </row>
        <row r="3609">
          <cell r="A3609">
            <v>45936</v>
          </cell>
          <cell r="L3609" t="str">
            <v>ID/2025/53</v>
          </cell>
        </row>
        <row r="3610">
          <cell r="A3610">
            <v>46021</v>
          </cell>
          <cell r="L3610" t="str">
            <v>VN/2025236-1</v>
          </cell>
        </row>
        <row r="3611">
          <cell r="A3611">
            <v>45777</v>
          </cell>
          <cell r="L3611" t="str">
            <v>VR/925056-2</v>
          </cell>
        </row>
        <row r="3612">
          <cell r="A3612">
            <v>45939</v>
          </cell>
          <cell r="L3612" t="str">
            <v>VR/925164-10</v>
          </cell>
        </row>
        <row r="3613">
          <cell r="A3613">
            <v>45947</v>
          </cell>
          <cell r="L3613" t="str">
            <v>VR/925169-11</v>
          </cell>
        </row>
        <row r="3614">
          <cell r="A3614">
            <v>45860</v>
          </cell>
          <cell r="L3614" t="str">
            <v>DZ2025013</v>
          </cell>
        </row>
        <row r="3615">
          <cell r="A3615">
            <v>45884</v>
          </cell>
          <cell r="L3615" t="str">
            <v>DZ2025063A</v>
          </cell>
        </row>
        <row r="3616">
          <cell r="A3616">
            <v>45763</v>
          </cell>
          <cell r="L3616" t="str">
            <v>VN/2025024-4</v>
          </cell>
        </row>
        <row r="3617">
          <cell r="A3617">
            <v>45895</v>
          </cell>
          <cell r="L3617" t="str">
            <v>VN/2025122</v>
          </cell>
        </row>
        <row r="3618">
          <cell r="A3618">
            <v>45910</v>
          </cell>
          <cell r="L3618" t="str">
            <v>A/92025135</v>
          </cell>
        </row>
        <row r="3619">
          <cell r="A3619">
            <v>45910</v>
          </cell>
          <cell r="L3619" t="str">
            <v>A/92025135</v>
          </cell>
        </row>
        <row r="3620">
          <cell r="A3620">
            <v>45988</v>
          </cell>
          <cell r="L3620" t="str">
            <v>PKDV/2025052-4</v>
          </cell>
        </row>
        <row r="3621">
          <cell r="A3621">
            <v>45732</v>
          </cell>
          <cell r="L3621" t="str">
            <v>A/92025010</v>
          </cell>
        </row>
        <row r="3622">
          <cell r="A3622">
            <v>45748</v>
          </cell>
          <cell r="L3622" t="str">
            <v>A/92025010</v>
          </cell>
        </row>
        <row r="3623">
          <cell r="A3623">
            <v>45810</v>
          </cell>
          <cell r="L3623" t="str">
            <v>A/92025085</v>
          </cell>
        </row>
        <row r="3624">
          <cell r="A3624">
            <v>45850</v>
          </cell>
          <cell r="L3624" t="str">
            <v>A/92025193</v>
          </cell>
        </row>
        <row r="3625">
          <cell r="A3625">
            <v>45923</v>
          </cell>
          <cell r="L3625" t="str">
            <v>A/92025128</v>
          </cell>
        </row>
        <row r="3626">
          <cell r="A3626">
            <v>45947</v>
          </cell>
          <cell r="L3626" t="str">
            <v>VR/925169-10</v>
          </cell>
        </row>
        <row r="3627">
          <cell r="A3627">
            <v>46002</v>
          </cell>
          <cell r="L3627" t="str">
            <v>VR/925199-5</v>
          </cell>
        </row>
        <row r="3628">
          <cell r="A3628">
            <v>45904</v>
          </cell>
          <cell r="L3628" t="str">
            <v>VR/925135</v>
          </cell>
        </row>
        <row r="3629">
          <cell r="A3629">
            <v>45882</v>
          </cell>
          <cell r="L3629" t="str">
            <v>D/2025367</v>
          </cell>
        </row>
        <row r="3630">
          <cell r="A3630">
            <v>45944</v>
          </cell>
          <cell r="L3630" t="str">
            <v>VR/925165-2</v>
          </cell>
        </row>
        <row r="3631">
          <cell r="A3631">
            <v>45702</v>
          </cell>
          <cell r="L3631" t="str">
            <v>DZ2025005</v>
          </cell>
        </row>
        <row r="3632">
          <cell r="A3632">
            <v>45702</v>
          </cell>
          <cell r="L3632" t="str">
            <v>DZ2025004</v>
          </cell>
        </row>
        <row r="3633">
          <cell r="A3633">
            <v>45835</v>
          </cell>
          <cell r="L3633" t="str">
            <v>PKDV/2025066-2</v>
          </cell>
        </row>
        <row r="3634">
          <cell r="A3634">
            <v>45939</v>
          </cell>
          <cell r="L3634" t="str">
            <v>VR/925164-14</v>
          </cell>
        </row>
        <row r="3635">
          <cell r="A3635">
            <v>46020</v>
          </cell>
          <cell r="L3635" t="str">
            <v>VN/2025245-2</v>
          </cell>
        </row>
        <row r="3636">
          <cell r="A3636">
            <v>46009</v>
          </cell>
          <cell r="L3636" t="str">
            <v>VR/925196</v>
          </cell>
        </row>
        <row r="3637">
          <cell r="A3637">
            <v>45930</v>
          </cell>
          <cell r="L3637" t="str">
            <v>VR/925149</v>
          </cell>
        </row>
        <row r="3638">
          <cell r="A3638">
            <v>45968</v>
          </cell>
          <cell r="L3638" t="str">
            <v>VR/925178</v>
          </cell>
        </row>
        <row r="3639">
          <cell r="A3639">
            <v>45787</v>
          </cell>
          <cell r="L3639" t="str">
            <v>A/92025081</v>
          </cell>
        </row>
        <row r="3640">
          <cell r="A3640">
            <v>45795</v>
          </cell>
          <cell r="L3640" t="str">
            <v>A/92025081</v>
          </cell>
        </row>
        <row r="3641">
          <cell r="A3641">
            <v>45862</v>
          </cell>
          <cell r="L3641" t="str">
            <v>VN/2025095</v>
          </cell>
        </row>
        <row r="3642">
          <cell r="A3642">
            <v>45924</v>
          </cell>
          <cell r="L3642" t="str">
            <v>RA/2025/32</v>
          </cell>
        </row>
        <row r="3643">
          <cell r="A3643">
            <v>45907</v>
          </cell>
          <cell r="L3643" t="str">
            <v>PKDV/2025054-2</v>
          </cell>
        </row>
        <row r="3644">
          <cell r="A3644">
            <v>45919</v>
          </cell>
          <cell r="L3644" t="str">
            <v>VR/925141-2</v>
          </cell>
        </row>
        <row r="3645">
          <cell r="A3645">
            <v>45814</v>
          </cell>
          <cell r="L3645" t="str">
            <v>VR/925080-1</v>
          </cell>
        </row>
        <row r="3646">
          <cell r="A3646">
            <v>45996</v>
          </cell>
          <cell r="L3646" t="str">
            <v>VN/2025213-3</v>
          </cell>
        </row>
        <row r="3647">
          <cell r="A3647">
            <v>45988</v>
          </cell>
          <cell r="L3647" t="str">
            <v>PKDV/2025056-1</v>
          </cell>
        </row>
        <row r="3648">
          <cell r="A3648">
            <v>45929</v>
          </cell>
        </row>
        <row r="3649">
          <cell r="A3649">
            <v>45777</v>
          </cell>
          <cell r="L3649" t="str">
            <v>D/2025104</v>
          </cell>
        </row>
        <row r="3650">
          <cell r="A3650">
            <v>45790</v>
          </cell>
          <cell r="L3650" t="str">
            <v>VN/2025047-3</v>
          </cell>
        </row>
        <row r="3651">
          <cell r="A3651">
            <v>45904</v>
          </cell>
        </row>
        <row r="3652">
          <cell r="A3652">
            <v>45924</v>
          </cell>
        </row>
        <row r="3653">
          <cell r="A3653">
            <v>45706</v>
          </cell>
        </row>
        <row r="3654">
          <cell r="A3654">
            <v>45796</v>
          </cell>
        </row>
        <row r="3655">
          <cell r="A3655">
            <v>45860</v>
          </cell>
          <cell r="L3655" t="str">
            <v>DZ2025012</v>
          </cell>
        </row>
        <row r="3656">
          <cell r="A3656">
            <v>45866</v>
          </cell>
          <cell r="L3656" t="str">
            <v>DZ2025049</v>
          </cell>
        </row>
        <row r="3657">
          <cell r="A3657">
            <v>45705</v>
          </cell>
        </row>
        <row r="3658">
          <cell r="A3658">
            <v>45848</v>
          </cell>
        </row>
        <row r="3659">
          <cell r="A3659">
            <v>45849</v>
          </cell>
        </row>
        <row r="3660">
          <cell r="A3660">
            <v>45866</v>
          </cell>
        </row>
        <row r="3661">
          <cell r="A3661">
            <v>45868</v>
          </cell>
        </row>
        <row r="3662">
          <cell r="A3662">
            <v>45868</v>
          </cell>
        </row>
        <row r="3663">
          <cell r="A3663">
            <v>45869</v>
          </cell>
        </row>
        <row r="3664">
          <cell r="A3664">
            <v>45870</v>
          </cell>
        </row>
        <row r="3665">
          <cell r="A3665">
            <v>45873</v>
          </cell>
        </row>
        <row r="3666">
          <cell r="A3666">
            <v>45952</v>
          </cell>
        </row>
        <row r="3667">
          <cell r="A3667">
            <v>45992</v>
          </cell>
          <cell r="L3667" t="str">
            <v>R/20250045</v>
          </cell>
        </row>
        <row r="3668">
          <cell r="A3668">
            <v>45870</v>
          </cell>
          <cell r="L3668" t="str">
            <v>VR/925119</v>
          </cell>
        </row>
        <row r="3669">
          <cell r="A3669">
            <v>45904</v>
          </cell>
          <cell r="L3669" t="str">
            <v>VR/925136</v>
          </cell>
        </row>
        <row r="3670">
          <cell r="A3670">
            <v>45790</v>
          </cell>
          <cell r="L3670" t="str">
            <v>VR/925057</v>
          </cell>
        </row>
        <row r="3671">
          <cell r="A3671">
            <v>45947</v>
          </cell>
          <cell r="L3671" t="str">
            <v>VR/925169-12</v>
          </cell>
        </row>
        <row r="3672">
          <cell r="A3672">
            <v>45947</v>
          </cell>
          <cell r="L3672" t="str">
            <v>VR/925169-3</v>
          </cell>
        </row>
        <row r="3673">
          <cell r="A3673">
            <v>45709</v>
          </cell>
          <cell r="L3673" t="str">
            <v>VR/925014</v>
          </cell>
        </row>
        <row r="3674">
          <cell r="A3674">
            <v>45813</v>
          </cell>
          <cell r="L3674" t="str">
            <v>VN/2025072</v>
          </cell>
        </row>
        <row r="3675">
          <cell r="A3675">
            <v>45854</v>
          </cell>
          <cell r="L3675" t="str">
            <v>VR/925108-8</v>
          </cell>
        </row>
        <row r="3676">
          <cell r="A3676">
            <v>45919</v>
          </cell>
          <cell r="L3676" t="str">
            <v>VR/925141-5</v>
          </cell>
        </row>
        <row r="3677">
          <cell r="A3677">
            <v>45796</v>
          </cell>
          <cell r="L3677" t="str">
            <v>VR/925069-2</v>
          </cell>
        </row>
        <row r="3678">
          <cell r="A3678">
            <v>45688</v>
          </cell>
          <cell r="L3678" t="str">
            <v>VR/925004</v>
          </cell>
        </row>
        <row r="3679">
          <cell r="A3679">
            <v>45741</v>
          </cell>
          <cell r="L3679" t="str">
            <v>VR/925027</v>
          </cell>
        </row>
        <row r="3680">
          <cell r="A3680">
            <v>45875</v>
          </cell>
          <cell r="L3680" t="str">
            <v>A/92025117</v>
          </cell>
        </row>
        <row r="3681">
          <cell r="A3681">
            <v>46013</v>
          </cell>
          <cell r="L3681" t="str">
            <v>VN/2025235-1</v>
          </cell>
        </row>
        <row r="3682">
          <cell r="A3682">
            <v>45790</v>
          </cell>
          <cell r="L3682" t="str">
            <v>VN/2025049-5</v>
          </cell>
        </row>
        <row r="3683">
          <cell r="A3683">
            <v>45884</v>
          </cell>
          <cell r="L3683" t="str">
            <v>VR/925108-9</v>
          </cell>
        </row>
        <row r="3684">
          <cell r="A3684">
            <v>45777</v>
          </cell>
          <cell r="L3684" t="str">
            <v>VR/925050-1</v>
          </cell>
        </row>
        <row r="3685">
          <cell r="A3685">
            <v>45974</v>
          </cell>
          <cell r="L3685" t="str">
            <v>VN/2025183-5</v>
          </cell>
        </row>
        <row r="3686">
          <cell r="A3686">
            <v>45810</v>
          </cell>
          <cell r="L3686" t="str">
            <v>VN/2025016-3</v>
          </cell>
        </row>
        <row r="3687">
          <cell r="A3687">
            <v>45762</v>
          </cell>
          <cell r="L3687" t="str">
            <v>VN/2025031-2</v>
          </cell>
        </row>
        <row r="3688">
          <cell r="A3688">
            <v>45974</v>
          </cell>
          <cell r="L3688" t="str">
            <v>VN/2025183-4</v>
          </cell>
        </row>
        <row r="3689">
          <cell r="A3689">
            <v>45880</v>
          </cell>
          <cell r="L3689" t="str">
            <v>DZ2025054</v>
          </cell>
        </row>
        <row r="3690">
          <cell r="A3690">
            <v>45763</v>
          </cell>
          <cell r="L3690" t="str">
            <v>VN/2025022-2</v>
          </cell>
        </row>
        <row r="3691">
          <cell r="A3691">
            <v>45851</v>
          </cell>
          <cell r="L3691" t="str">
            <v>A/92025193</v>
          </cell>
        </row>
        <row r="3692">
          <cell r="A3692">
            <v>45688</v>
          </cell>
        </row>
        <row r="3693">
          <cell r="A3693">
            <v>45875</v>
          </cell>
          <cell r="L3693" t="str">
            <v>VR/925121-2</v>
          </cell>
        </row>
        <row r="3694">
          <cell r="A3694">
            <v>45888</v>
          </cell>
          <cell r="L3694" t="str">
            <v>PKDV/2025042-1</v>
          </cell>
        </row>
        <row r="3695">
          <cell r="A3695">
            <v>45992</v>
          </cell>
          <cell r="L3695" t="str">
            <v>VR/925206-3</v>
          </cell>
        </row>
        <row r="3696">
          <cell r="A3696">
            <v>45947</v>
          </cell>
        </row>
        <row r="3697">
          <cell r="A3697">
            <v>45679</v>
          </cell>
        </row>
        <row r="3698">
          <cell r="A3698">
            <v>45996</v>
          </cell>
          <cell r="L3698" t="str">
            <v>VN/2025213-2</v>
          </cell>
        </row>
        <row r="3699">
          <cell r="A3699">
            <v>45864</v>
          </cell>
          <cell r="L3699" t="str">
            <v>VN/2025099</v>
          </cell>
        </row>
        <row r="3700">
          <cell r="A3700">
            <v>45709</v>
          </cell>
          <cell r="L3700" t="str">
            <v>R/2025074</v>
          </cell>
        </row>
        <row r="3701">
          <cell r="A3701">
            <v>45740</v>
          </cell>
          <cell r="L3701" t="str">
            <v>R/2025132</v>
          </cell>
        </row>
        <row r="3702">
          <cell r="A3702">
            <v>45793</v>
          </cell>
          <cell r="L3702" t="str">
            <v>R/2025233</v>
          </cell>
        </row>
        <row r="3703">
          <cell r="A3703">
            <v>45838</v>
          </cell>
          <cell r="L3703" t="str">
            <v>R/2025355</v>
          </cell>
        </row>
        <row r="3704">
          <cell r="A3704">
            <v>45875</v>
          </cell>
          <cell r="L3704" t="str">
            <v>R/2025436</v>
          </cell>
        </row>
        <row r="3705">
          <cell r="A3705">
            <v>45931</v>
          </cell>
          <cell r="L3705" t="str">
            <v>R/2025553</v>
          </cell>
        </row>
        <row r="3706">
          <cell r="A3706">
            <v>45968</v>
          </cell>
          <cell r="L3706" t="str">
            <v>R/2025647</v>
          </cell>
        </row>
        <row r="3707">
          <cell r="A3707">
            <v>45992</v>
          </cell>
          <cell r="L3707" t="str">
            <v>VR/925206-5</v>
          </cell>
        </row>
        <row r="3708">
          <cell r="A3708">
            <v>45688</v>
          </cell>
          <cell r="L3708" t="str">
            <v>R/2025020</v>
          </cell>
        </row>
        <row r="3709">
          <cell r="A3709">
            <v>45875</v>
          </cell>
        </row>
        <row r="3710">
          <cell r="A3710">
            <v>45901</v>
          </cell>
          <cell r="L3710" t="str">
            <v>VR/925133</v>
          </cell>
        </row>
        <row r="3711">
          <cell r="A3711">
            <v>45964</v>
          </cell>
          <cell r="L3711" t="str">
            <v>VR/925133</v>
          </cell>
        </row>
        <row r="3712">
          <cell r="A3712">
            <v>45769</v>
          </cell>
        </row>
        <row r="3713">
          <cell r="A3713">
            <v>45863</v>
          </cell>
        </row>
        <row r="3714">
          <cell r="A3714">
            <v>45871</v>
          </cell>
        </row>
        <row r="3715">
          <cell r="A3715">
            <v>45902</v>
          </cell>
          <cell r="L3715" t="str">
            <v>VR/925133</v>
          </cell>
        </row>
        <row r="3716">
          <cell r="A3716">
            <v>45902</v>
          </cell>
          <cell r="L3716" t="str">
            <v>VR/925134</v>
          </cell>
        </row>
        <row r="3717">
          <cell r="A3717">
            <v>45951</v>
          </cell>
          <cell r="L3717" t="str">
            <v>VR/925170-3</v>
          </cell>
        </row>
        <row r="3718">
          <cell r="A3718">
            <v>45951</v>
          </cell>
          <cell r="L3718" t="str">
            <v>VR/925152-5</v>
          </cell>
        </row>
        <row r="3719">
          <cell r="A3719">
            <v>45810</v>
          </cell>
          <cell r="L3719" t="str">
            <v>VN/2025026</v>
          </cell>
        </row>
        <row r="3720">
          <cell r="A3720">
            <v>45796</v>
          </cell>
          <cell r="L3720" t="str">
            <v>VR/925069-1</v>
          </cell>
        </row>
        <row r="3721">
          <cell r="A3721">
            <v>45929</v>
          </cell>
          <cell r="L3721" t="str">
            <v>RA/2025/37</v>
          </cell>
        </row>
        <row r="3722">
          <cell r="A3722">
            <v>45929</v>
          </cell>
          <cell r="L3722" t="str">
            <v>RA/2025/37</v>
          </cell>
        </row>
        <row r="3723">
          <cell r="A3723">
            <v>45929</v>
          </cell>
          <cell r="L3723" t="str">
            <v>RA/2025/37</v>
          </cell>
        </row>
        <row r="3724">
          <cell r="A3724">
            <v>45929</v>
          </cell>
          <cell r="L3724" t="str">
            <v>RA/2025/37</v>
          </cell>
        </row>
        <row r="3725">
          <cell r="A3725">
            <v>45929</v>
          </cell>
          <cell r="L3725" t="str">
            <v>RA/2025/37</v>
          </cell>
        </row>
        <row r="3726">
          <cell r="A3726">
            <v>45929</v>
          </cell>
          <cell r="L3726" t="str">
            <v>RA/2025/37</v>
          </cell>
        </row>
        <row r="3727">
          <cell r="A3727">
            <v>45929</v>
          </cell>
          <cell r="L3727" t="str">
            <v>RA/2025/37</v>
          </cell>
        </row>
        <row r="3728">
          <cell r="A3728">
            <v>45929</v>
          </cell>
          <cell r="L3728" t="str">
            <v>RA/2025/37</v>
          </cell>
        </row>
        <row r="3729">
          <cell r="A3729">
            <v>45929</v>
          </cell>
          <cell r="L3729" t="str">
            <v>RA/2025/37</v>
          </cell>
        </row>
        <row r="3730">
          <cell r="A3730">
            <v>45929</v>
          </cell>
          <cell r="L3730" t="str">
            <v>RA/2025/37</v>
          </cell>
        </row>
        <row r="3731">
          <cell r="A3731">
            <v>45929</v>
          </cell>
          <cell r="L3731" t="str">
            <v>RA/2025/37</v>
          </cell>
        </row>
        <row r="3732">
          <cell r="A3732">
            <v>45929</v>
          </cell>
          <cell r="L3732" t="str">
            <v>RA/2025/37</v>
          </cell>
        </row>
        <row r="3733">
          <cell r="A3733">
            <v>45929</v>
          </cell>
          <cell r="L3733" t="str">
            <v>RA/2025/37</v>
          </cell>
        </row>
        <row r="3734">
          <cell r="A3734">
            <v>45929</v>
          </cell>
          <cell r="L3734" t="str">
            <v>RA/2025/37</v>
          </cell>
        </row>
        <row r="3735">
          <cell r="A3735">
            <v>45929</v>
          </cell>
          <cell r="L3735" t="str">
            <v>RA/2025/37</v>
          </cell>
        </row>
        <row r="3736">
          <cell r="A3736">
            <v>45930</v>
          </cell>
          <cell r="L3736" t="str">
            <v>RA/2025/37</v>
          </cell>
        </row>
        <row r="3737">
          <cell r="A3737">
            <v>45930</v>
          </cell>
          <cell r="L3737" t="str">
            <v>RA/2025/37</v>
          </cell>
        </row>
        <row r="3738">
          <cell r="A3738">
            <v>45930</v>
          </cell>
          <cell r="L3738" t="str">
            <v>RA/2025/37</v>
          </cell>
        </row>
        <row r="3739">
          <cell r="A3739">
            <v>45930</v>
          </cell>
          <cell r="L3739" t="str">
            <v>RA/2025/37</v>
          </cell>
        </row>
        <row r="3740">
          <cell r="A3740">
            <v>45930</v>
          </cell>
          <cell r="L3740" t="str">
            <v>RA/2025/37</v>
          </cell>
        </row>
        <row r="3741">
          <cell r="A3741">
            <v>45930</v>
          </cell>
          <cell r="L3741" t="str">
            <v>RA/2025/37</v>
          </cell>
        </row>
        <row r="3742">
          <cell r="A3742">
            <v>45930</v>
          </cell>
          <cell r="L3742" t="str">
            <v>RA/2025/37</v>
          </cell>
        </row>
        <row r="3743">
          <cell r="A3743">
            <v>45930</v>
          </cell>
          <cell r="L3743" t="str">
            <v>RA/2025/37</v>
          </cell>
        </row>
        <row r="3744">
          <cell r="A3744">
            <v>45930</v>
          </cell>
          <cell r="L3744" t="str">
            <v>RA/2025/37</v>
          </cell>
        </row>
        <row r="3745">
          <cell r="A3745">
            <v>45930</v>
          </cell>
          <cell r="L3745" t="str">
            <v>RA/2025/37</v>
          </cell>
        </row>
        <row r="3746">
          <cell r="A3746">
            <v>45930</v>
          </cell>
          <cell r="L3746" t="str">
            <v>RA/2025/37</v>
          </cell>
        </row>
        <row r="3747">
          <cell r="A3747">
            <v>45930</v>
          </cell>
          <cell r="L3747" t="str">
            <v>RA/2025/37</v>
          </cell>
        </row>
        <row r="3748">
          <cell r="A3748">
            <v>45930</v>
          </cell>
          <cell r="L3748" t="str">
            <v>RA/2025/37</v>
          </cell>
        </row>
        <row r="3749">
          <cell r="A3749">
            <v>45930</v>
          </cell>
          <cell r="L3749" t="str">
            <v>RA/2025/37</v>
          </cell>
        </row>
        <row r="3750">
          <cell r="A3750">
            <v>45930</v>
          </cell>
          <cell r="L3750" t="str">
            <v>RA/2025/37</v>
          </cell>
        </row>
        <row r="3751">
          <cell r="A3751">
            <v>45930</v>
          </cell>
          <cell r="L3751" t="str">
            <v>RA/2025/37</v>
          </cell>
        </row>
        <row r="3752">
          <cell r="A3752">
            <v>45930</v>
          </cell>
          <cell r="L3752" t="str">
            <v>RA/2025/37</v>
          </cell>
        </row>
        <row r="3753">
          <cell r="A3753">
            <v>45930</v>
          </cell>
          <cell r="L3753" t="str">
            <v>RA/2025/37</v>
          </cell>
        </row>
        <row r="3754">
          <cell r="A3754">
            <v>45930</v>
          </cell>
          <cell r="L3754" t="str">
            <v>RA/2025/37</v>
          </cell>
        </row>
        <row r="3755">
          <cell r="A3755">
            <v>45930</v>
          </cell>
          <cell r="L3755" t="str">
            <v>RA/2025/37</v>
          </cell>
        </row>
        <row r="3756">
          <cell r="A3756">
            <v>45930</v>
          </cell>
          <cell r="L3756" t="str">
            <v>RA/2025/37</v>
          </cell>
        </row>
        <row r="3757">
          <cell r="A3757">
            <v>45930</v>
          </cell>
          <cell r="L3757" t="str">
            <v>RA/2025/37</v>
          </cell>
        </row>
        <row r="3758">
          <cell r="A3758">
            <v>45931</v>
          </cell>
          <cell r="L3758" t="str">
            <v>RA/2025/37</v>
          </cell>
        </row>
        <row r="3759">
          <cell r="A3759">
            <v>45932</v>
          </cell>
          <cell r="L3759" t="str">
            <v>RA/2025/37</v>
          </cell>
        </row>
        <row r="3760">
          <cell r="A3760">
            <v>45974</v>
          </cell>
          <cell r="L3760" t="str">
            <v>RA/2025/37</v>
          </cell>
        </row>
        <row r="3761">
          <cell r="A3761">
            <v>45919</v>
          </cell>
          <cell r="L3761" t="str">
            <v>VR/925141-1</v>
          </cell>
        </row>
        <row r="3762">
          <cell r="A3762">
            <v>45851</v>
          </cell>
          <cell r="L3762" t="str">
            <v>A/92025193</v>
          </cell>
        </row>
        <row r="3763">
          <cell r="A3763">
            <v>45996</v>
          </cell>
          <cell r="L3763" t="str">
            <v>VR/925195</v>
          </cell>
        </row>
        <row r="3764">
          <cell r="A3764">
            <v>45824</v>
          </cell>
          <cell r="L3764" t="str">
            <v>A/92025096</v>
          </cell>
        </row>
        <row r="3765">
          <cell r="A3765">
            <v>45931</v>
          </cell>
          <cell r="L3765" t="str">
            <v>VR/925127-1</v>
          </cell>
        </row>
        <row r="3766">
          <cell r="A3766">
            <v>45886</v>
          </cell>
          <cell r="L3766" t="str">
            <v>RA/2025/33</v>
          </cell>
        </row>
        <row r="3767">
          <cell r="A3767">
            <v>45886</v>
          </cell>
          <cell r="L3767" t="str">
            <v>RA/2025/33</v>
          </cell>
        </row>
        <row r="3768">
          <cell r="A3768">
            <v>45886</v>
          </cell>
          <cell r="L3768" t="str">
            <v>RA/2025/33</v>
          </cell>
        </row>
        <row r="3769">
          <cell r="A3769">
            <v>45886</v>
          </cell>
          <cell r="L3769" t="str">
            <v>RA/2025/33</v>
          </cell>
        </row>
        <row r="3770">
          <cell r="A3770">
            <v>45886</v>
          </cell>
          <cell r="L3770" t="str">
            <v>RA/2025/33</v>
          </cell>
        </row>
        <row r="3771">
          <cell r="A3771">
            <v>45886</v>
          </cell>
          <cell r="L3771" t="str">
            <v>RA/2025/33</v>
          </cell>
        </row>
        <row r="3772">
          <cell r="A3772">
            <v>45886</v>
          </cell>
          <cell r="L3772" t="str">
            <v>RA/2025/33</v>
          </cell>
        </row>
        <row r="3773">
          <cell r="A3773">
            <v>45886</v>
          </cell>
          <cell r="L3773" t="str">
            <v>RA/2025/33</v>
          </cell>
        </row>
        <row r="3774">
          <cell r="A3774">
            <v>45886</v>
          </cell>
          <cell r="L3774" t="str">
            <v>RA/2025/33</v>
          </cell>
        </row>
        <row r="3775">
          <cell r="A3775">
            <v>45886</v>
          </cell>
          <cell r="L3775" t="str">
            <v>RA/2025/33</v>
          </cell>
        </row>
        <row r="3776">
          <cell r="A3776">
            <v>45886</v>
          </cell>
          <cell r="L3776" t="str">
            <v>RA/2025/33</v>
          </cell>
        </row>
        <row r="3777">
          <cell r="A3777">
            <v>45886</v>
          </cell>
          <cell r="L3777" t="str">
            <v>RA/2025/33</v>
          </cell>
        </row>
        <row r="3778">
          <cell r="A3778">
            <v>45886</v>
          </cell>
          <cell r="L3778" t="str">
            <v>RA/2025/33</v>
          </cell>
        </row>
        <row r="3779">
          <cell r="A3779">
            <v>45886</v>
          </cell>
          <cell r="L3779" t="str">
            <v>RA/2025/33</v>
          </cell>
        </row>
        <row r="3780">
          <cell r="A3780">
            <v>45886</v>
          </cell>
          <cell r="L3780" t="str">
            <v>RA/2025/33</v>
          </cell>
        </row>
        <row r="3781">
          <cell r="A3781">
            <v>45886</v>
          </cell>
          <cell r="L3781" t="str">
            <v>RA/2025/33</v>
          </cell>
        </row>
        <row r="3782">
          <cell r="A3782">
            <v>45886</v>
          </cell>
          <cell r="L3782" t="str">
            <v>RA/2025/33</v>
          </cell>
        </row>
        <row r="3783">
          <cell r="A3783">
            <v>45886</v>
          </cell>
          <cell r="L3783" t="str">
            <v>RA/2025/33</v>
          </cell>
        </row>
        <row r="3784">
          <cell r="A3784">
            <v>45855</v>
          </cell>
          <cell r="L3784" t="str">
            <v>RA/2025/17</v>
          </cell>
        </row>
        <row r="3785">
          <cell r="A3785">
            <v>45741</v>
          </cell>
          <cell r="L3785" t="str">
            <v>PKDV/2025022-2</v>
          </cell>
        </row>
        <row r="3786">
          <cell r="A3786">
            <v>45719</v>
          </cell>
        </row>
        <row r="3787">
          <cell r="A3787">
            <v>45951</v>
          </cell>
          <cell r="L3787" t="str">
            <v>A/92025057</v>
          </cell>
        </row>
        <row r="3788">
          <cell r="A3788">
            <v>45790</v>
          </cell>
          <cell r="L3788" t="str">
            <v>VN/2025044</v>
          </cell>
        </row>
        <row r="3789">
          <cell r="A3789">
            <v>45777</v>
          </cell>
          <cell r="L3789" t="str">
            <v>VR/925048</v>
          </cell>
        </row>
        <row r="3790">
          <cell r="A3790">
            <v>45862</v>
          </cell>
          <cell r="L3790" t="str">
            <v>VR/925109</v>
          </cell>
        </row>
        <row r="3791">
          <cell r="A3791">
            <v>45777</v>
          </cell>
          <cell r="L3791" t="str">
            <v>VR/925055-2</v>
          </cell>
        </row>
        <row r="3792">
          <cell r="A3792">
            <v>45884</v>
          </cell>
          <cell r="L3792" t="str">
            <v>VR/925108-10</v>
          </cell>
        </row>
        <row r="3793">
          <cell r="A3793">
            <v>45860</v>
          </cell>
        </row>
        <row r="3794">
          <cell r="A3794">
            <v>45865</v>
          </cell>
          <cell r="L3794" t="str">
            <v>PKDV/2025037-7</v>
          </cell>
        </row>
        <row r="3795">
          <cell r="A3795">
            <v>45810</v>
          </cell>
          <cell r="L3795" t="str">
            <v>VN/2025016-4</v>
          </cell>
        </row>
        <row r="3796">
          <cell r="A3796">
            <v>45868</v>
          </cell>
          <cell r="L3796" t="str">
            <v>A/92025101</v>
          </cell>
        </row>
        <row r="3797">
          <cell r="A3797">
            <v>45722</v>
          </cell>
        </row>
        <row r="3798">
          <cell r="A3798">
            <v>45854</v>
          </cell>
          <cell r="L3798" t="str">
            <v>VR/925108-3</v>
          </cell>
        </row>
        <row r="3799">
          <cell r="A3799">
            <v>45706</v>
          </cell>
          <cell r="L3799" t="str">
            <v>VR/925013-1</v>
          </cell>
        </row>
        <row r="3800">
          <cell r="A3800">
            <v>45810</v>
          </cell>
          <cell r="L3800" t="str">
            <v>VN/2025063</v>
          </cell>
        </row>
        <row r="3801">
          <cell r="A3801">
            <v>45727</v>
          </cell>
          <cell r="L3801" t="str">
            <v>VN/2025014</v>
          </cell>
        </row>
        <row r="3802">
          <cell r="A3802">
            <v>45875</v>
          </cell>
          <cell r="L3802" t="str">
            <v>A/92025117</v>
          </cell>
        </row>
        <row r="3803">
          <cell r="A3803">
            <v>45876</v>
          </cell>
          <cell r="L3803" t="str">
            <v>VN/2025110-2</v>
          </cell>
        </row>
        <row r="3804">
          <cell r="A3804">
            <v>45957</v>
          </cell>
        </row>
        <row r="3805">
          <cell r="A3805">
            <v>45968</v>
          </cell>
          <cell r="L3805" t="str">
            <v>VR/925148-3</v>
          </cell>
        </row>
        <row r="3806">
          <cell r="A3806">
            <v>45940</v>
          </cell>
          <cell r="L3806" t="str">
            <v>VR/925160</v>
          </cell>
        </row>
        <row r="3807">
          <cell r="A3807">
            <v>45844</v>
          </cell>
          <cell r="L3807" t="str">
            <v>A/92025193</v>
          </cell>
        </row>
        <row r="3808">
          <cell r="A3808">
            <v>45833</v>
          </cell>
          <cell r="L3808" t="str">
            <v>VR/925104</v>
          </cell>
        </row>
        <row r="3809">
          <cell r="A3809">
            <v>45810</v>
          </cell>
          <cell r="L3809" t="str">
            <v>VN/2025016-1</v>
          </cell>
        </row>
        <row r="3810">
          <cell r="A3810">
            <v>45825</v>
          </cell>
          <cell r="L3810" t="str">
            <v>A/92025096</v>
          </cell>
        </row>
        <row r="3811">
          <cell r="A3811">
            <v>45848</v>
          </cell>
          <cell r="L3811" t="str">
            <v>A/92025193</v>
          </cell>
        </row>
        <row r="3812">
          <cell r="A3812">
            <v>45985</v>
          </cell>
          <cell r="L3812" t="str">
            <v>A/92025204</v>
          </cell>
        </row>
        <row r="3813">
          <cell r="A3813">
            <v>45742</v>
          </cell>
        </row>
        <row r="3814">
          <cell r="A3814">
            <v>46013</v>
          </cell>
          <cell r="L3814" t="str">
            <v>VN/2025235-2</v>
          </cell>
        </row>
        <row r="3815">
          <cell r="A3815">
            <v>45996</v>
          </cell>
        </row>
        <row r="3816">
          <cell r="A3816">
            <v>45936</v>
          </cell>
        </row>
        <row r="3817">
          <cell r="A3817">
            <v>45929</v>
          </cell>
        </row>
        <row r="3818">
          <cell r="A3818">
            <v>45715</v>
          </cell>
          <cell r="L3818" t="str">
            <v>VN/2025012</v>
          </cell>
        </row>
        <row r="3819">
          <cell r="A3819">
            <v>45781</v>
          </cell>
          <cell r="L3819" t="str">
            <v>PKDV/2025030-6</v>
          </cell>
        </row>
        <row r="3820">
          <cell r="A3820">
            <v>45699</v>
          </cell>
          <cell r="L3820" t="str">
            <v>VR/925006</v>
          </cell>
        </row>
        <row r="3821">
          <cell r="A3821">
            <v>45699</v>
          </cell>
          <cell r="L3821" t="str">
            <v>VR/925006</v>
          </cell>
        </row>
        <row r="3822">
          <cell r="A3822">
            <v>45699</v>
          </cell>
          <cell r="L3822" t="str">
            <v>VR/925006</v>
          </cell>
        </row>
        <row r="3823">
          <cell r="A3823">
            <v>45699</v>
          </cell>
          <cell r="L3823" t="str">
            <v>VR/925006</v>
          </cell>
        </row>
        <row r="3824">
          <cell r="A3824">
            <v>45699</v>
          </cell>
          <cell r="L3824" t="str">
            <v>VR/925006</v>
          </cell>
        </row>
        <row r="3825">
          <cell r="A3825">
            <v>45699</v>
          </cell>
          <cell r="L3825" t="str">
            <v>VR/925006</v>
          </cell>
        </row>
        <row r="3826">
          <cell r="A3826">
            <v>45699</v>
          </cell>
          <cell r="L3826" t="str">
            <v>VR/925006</v>
          </cell>
        </row>
        <row r="3827">
          <cell r="A3827">
            <v>45699</v>
          </cell>
          <cell r="L3827" t="str">
            <v>VR/925006</v>
          </cell>
        </row>
        <row r="3828">
          <cell r="A3828">
            <v>45699</v>
          </cell>
          <cell r="L3828" t="str">
            <v>VR/925006</v>
          </cell>
        </row>
        <row r="3829">
          <cell r="A3829">
            <v>45699</v>
          </cell>
          <cell r="L3829" t="str">
            <v>VR/925006</v>
          </cell>
        </row>
        <row r="3830">
          <cell r="A3830">
            <v>45884</v>
          </cell>
          <cell r="L3830" t="str">
            <v>DZ2025056</v>
          </cell>
        </row>
        <row r="3831">
          <cell r="A3831">
            <v>45947</v>
          </cell>
          <cell r="L3831" t="str">
            <v>VR/925169-7</v>
          </cell>
        </row>
        <row r="3832">
          <cell r="A3832">
            <v>45996</v>
          </cell>
        </row>
        <row r="3833">
          <cell r="A3833">
            <v>45820</v>
          </cell>
        </row>
        <row r="3834">
          <cell r="A3834">
            <v>45820</v>
          </cell>
        </row>
        <row r="3835">
          <cell r="A3835">
            <v>45824</v>
          </cell>
        </row>
        <row r="3836">
          <cell r="A3836">
            <v>45827</v>
          </cell>
        </row>
        <row r="3837">
          <cell r="A3837">
            <v>45833</v>
          </cell>
        </row>
        <row r="3838">
          <cell r="A3838">
            <v>45833</v>
          </cell>
        </row>
        <row r="3839">
          <cell r="A3839">
            <v>45833</v>
          </cell>
        </row>
        <row r="3840">
          <cell r="A3840">
            <v>45833</v>
          </cell>
        </row>
        <row r="3841">
          <cell r="A3841">
            <v>45833</v>
          </cell>
        </row>
        <row r="3842">
          <cell r="A3842">
            <v>45835</v>
          </cell>
        </row>
        <row r="3843">
          <cell r="A3843">
            <v>45835</v>
          </cell>
        </row>
        <row r="3844">
          <cell r="A3844">
            <v>45835</v>
          </cell>
        </row>
        <row r="3845">
          <cell r="A3845">
            <v>45838</v>
          </cell>
        </row>
        <row r="3846">
          <cell r="A3846">
            <v>45838</v>
          </cell>
        </row>
        <row r="3847">
          <cell r="A3847">
            <v>45838</v>
          </cell>
        </row>
        <row r="3848">
          <cell r="A3848">
            <v>45838</v>
          </cell>
        </row>
        <row r="3849">
          <cell r="A3849">
            <v>45838</v>
          </cell>
        </row>
        <row r="3850">
          <cell r="A3850">
            <v>45839</v>
          </cell>
        </row>
        <row r="3851">
          <cell r="A3851">
            <v>45839</v>
          </cell>
        </row>
        <row r="3852">
          <cell r="A3852">
            <v>45840</v>
          </cell>
        </row>
        <row r="3853">
          <cell r="A3853">
            <v>45841</v>
          </cell>
        </row>
        <row r="3854">
          <cell r="A3854">
            <v>45841</v>
          </cell>
        </row>
        <row r="3855">
          <cell r="A3855">
            <v>45846</v>
          </cell>
        </row>
        <row r="3856">
          <cell r="A3856">
            <v>45957</v>
          </cell>
          <cell r="L3856" t="str">
            <v>VR/925174</v>
          </cell>
        </row>
        <row r="3857">
          <cell r="A3857">
            <v>45982</v>
          </cell>
          <cell r="L3857" t="str">
            <v>PKDV/2025050-1</v>
          </cell>
        </row>
        <row r="3858">
          <cell r="A3858">
            <v>45832</v>
          </cell>
          <cell r="L3858" t="str">
            <v>VR/925095-1</v>
          </cell>
        </row>
        <row r="3859">
          <cell r="A3859">
            <v>45908</v>
          </cell>
          <cell r="L3859" t="str">
            <v>VR/925140-2</v>
          </cell>
        </row>
        <row r="3860">
          <cell r="A3860">
            <v>45741</v>
          </cell>
        </row>
        <row r="3861">
          <cell r="A3861">
            <v>46010</v>
          </cell>
          <cell r="L3861" t="str">
            <v>VR/925207-8</v>
          </cell>
        </row>
        <row r="3862">
          <cell r="A3862">
            <v>45951</v>
          </cell>
          <cell r="L3862" t="str">
            <v>VN/2025119-8</v>
          </cell>
        </row>
        <row r="3863">
          <cell r="A3863">
            <v>45958</v>
          </cell>
          <cell r="L3863" t="str">
            <v>VN/2025170-2</v>
          </cell>
        </row>
        <row r="3864">
          <cell r="A3864">
            <v>45944</v>
          </cell>
          <cell r="L3864" t="str">
            <v>VR/925165-3</v>
          </cell>
        </row>
        <row r="3865">
          <cell r="A3865">
            <v>45875</v>
          </cell>
          <cell r="L3865" t="str">
            <v>VR/925120</v>
          </cell>
        </row>
        <row r="3866">
          <cell r="A3866">
            <v>45846</v>
          </cell>
          <cell r="L3866" t="str">
            <v>A/92025193</v>
          </cell>
        </row>
        <row r="3867">
          <cell r="A3867">
            <v>45951</v>
          </cell>
          <cell r="L3867" t="str">
            <v>VR/925151-2</v>
          </cell>
        </row>
        <row r="3868">
          <cell r="A3868">
            <v>45796</v>
          </cell>
          <cell r="L3868" t="str">
            <v>A/92025081</v>
          </cell>
        </row>
        <row r="3869">
          <cell r="A3869">
            <v>45931</v>
          </cell>
          <cell r="L3869" t="str">
            <v>R/2025551</v>
          </cell>
        </row>
        <row r="3870">
          <cell r="A3870">
            <v>45875</v>
          </cell>
          <cell r="L3870" t="str">
            <v>VR/925117-2</v>
          </cell>
        </row>
        <row r="3871">
          <cell r="A3871">
            <v>45757</v>
          </cell>
          <cell r="L3871" t="str">
            <v>PKDV/2025046</v>
          </cell>
        </row>
        <row r="3872">
          <cell r="A3872">
            <v>45939</v>
          </cell>
          <cell r="L3872" t="str">
            <v>VR/925164-21</v>
          </cell>
        </row>
        <row r="3873">
          <cell r="A3873">
            <v>45827</v>
          </cell>
          <cell r="L3873" t="str">
            <v>VN/2025084</v>
          </cell>
        </row>
        <row r="3874">
          <cell r="A3874">
            <v>45779</v>
          </cell>
          <cell r="L3874" t="str">
            <v>VN/2025037</v>
          </cell>
        </row>
        <row r="3875">
          <cell r="A3875">
            <v>45954</v>
          </cell>
        </row>
        <row r="3876">
          <cell r="A3876">
            <v>45761</v>
          </cell>
        </row>
        <row r="3877">
          <cell r="A3877">
            <v>45769</v>
          </cell>
        </row>
        <row r="3878">
          <cell r="A3878">
            <v>45974</v>
          </cell>
          <cell r="L3878" t="str">
            <v>VN/2025180-4</v>
          </cell>
        </row>
        <row r="3879">
          <cell r="A3879">
            <v>45946</v>
          </cell>
          <cell r="L3879" t="str">
            <v>VN/2025160</v>
          </cell>
        </row>
        <row r="3880">
          <cell r="A3880">
            <v>45834</v>
          </cell>
          <cell r="L3880" t="str">
            <v>VN/2025086</v>
          </cell>
        </row>
        <row r="3881">
          <cell r="A3881">
            <v>45876</v>
          </cell>
        </row>
        <row r="3882">
          <cell r="A3882">
            <v>45850</v>
          </cell>
          <cell r="L3882" t="str">
            <v>A/92025193</v>
          </cell>
        </row>
        <row r="3883">
          <cell r="A3883">
            <v>45967</v>
          </cell>
          <cell r="L3883" t="str">
            <v>VR/925180-4</v>
          </cell>
        </row>
        <row r="3884">
          <cell r="A3884">
            <v>45876</v>
          </cell>
          <cell r="L3884" t="str">
            <v>VN/2025107</v>
          </cell>
        </row>
        <row r="3885">
          <cell r="A3885">
            <v>45973</v>
          </cell>
          <cell r="L3885" t="str">
            <v>VN/2025174</v>
          </cell>
        </row>
        <row r="3886">
          <cell r="A3886">
            <v>45974</v>
          </cell>
          <cell r="L3886" t="str">
            <v>VN/2025182-3</v>
          </cell>
        </row>
        <row r="3887">
          <cell r="A3887">
            <v>45951</v>
          </cell>
          <cell r="L3887" t="str">
            <v>VN/2025142</v>
          </cell>
        </row>
        <row r="3888">
          <cell r="A3888">
            <v>45745</v>
          </cell>
          <cell r="L3888" t="str">
            <v>A/92025107</v>
          </cell>
        </row>
        <row r="3889">
          <cell r="A3889">
            <v>45838</v>
          </cell>
          <cell r="L3889" t="str">
            <v>R/2025362</v>
          </cell>
        </row>
        <row r="3890">
          <cell r="A3890">
            <v>45930</v>
          </cell>
          <cell r="L3890" t="str">
            <v>VR/925143</v>
          </cell>
        </row>
        <row r="3891">
          <cell r="A3891">
            <v>45974</v>
          </cell>
          <cell r="L3891" t="str">
            <v>VN/2025177</v>
          </cell>
        </row>
        <row r="3892">
          <cell r="A3892">
            <v>45986</v>
          </cell>
          <cell r="L3892" t="str">
            <v>A/92025160</v>
          </cell>
        </row>
        <row r="3893">
          <cell r="A3893">
            <v>45874</v>
          </cell>
          <cell r="L3893" t="str">
            <v>A/92025109</v>
          </cell>
        </row>
        <row r="3894">
          <cell r="A3894">
            <v>45874</v>
          </cell>
          <cell r="L3894" t="str">
            <v>A/92025109</v>
          </cell>
        </row>
        <row r="3895">
          <cell r="A3895">
            <v>45739</v>
          </cell>
        </row>
        <row r="3896">
          <cell r="A3896">
            <v>45919</v>
          </cell>
        </row>
        <row r="3897">
          <cell r="A3897">
            <v>45753</v>
          </cell>
        </row>
        <row r="3898">
          <cell r="A3898">
            <v>45770</v>
          </cell>
        </row>
        <row r="3899">
          <cell r="A3899">
            <v>45951</v>
          </cell>
          <cell r="L3899" t="str">
            <v>VN/2025119-2</v>
          </cell>
        </row>
        <row r="3900">
          <cell r="A3900">
            <v>45824</v>
          </cell>
          <cell r="L3900" t="str">
            <v>A/92025096</v>
          </cell>
        </row>
        <row r="3901">
          <cell r="A3901">
            <v>45904</v>
          </cell>
          <cell r="L3901" t="str">
            <v>VR/925137-3</v>
          </cell>
        </row>
        <row r="3902">
          <cell r="A3902">
            <v>45763</v>
          </cell>
          <cell r="L3902" t="str">
            <v>R/2025176</v>
          </cell>
        </row>
        <row r="3903">
          <cell r="A3903">
            <v>45765</v>
          </cell>
          <cell r="L3903" t="str">
            <v>PKDV/2025032-1</v>
          </cell>
        </row>
        <row r="3904">
          <cell r="A3904">
            <v>45930</v>
          </cell>
          <cell r="L3904" t="str">
            <v>VR/925143</v>
          </cell>
        </row>
        <row r="3905">
          <cell r="A3905">
            <v>45876</v>
          </cell>
          <cell r="L3905" t="str">
            <v>VN/2025110-1</v>
          </cell>
        </row>
        <row r="3906">
          <cell r="A3906">
            <v>45985</v>
          </cell>
          <cell r="L3906" t="str">
            <v>A/92025204</v>
          </cell>
        </row>
        <row r="3907">
          <cell r="A3907">
            <v>45841</v>
          </cell>
          <cell r="L3907" t="str">
            <v>VN/2025075</v>
          </cell>
        </row>
        <row r="3908">
          <cell r="A3908">
            <v>45777</v>
          </cell>
          <cell r="L3908" t="str">
            <v>VR/925050-2</v>
          </cell>
        </row>
        <row r="3909">
          <cell r="A3909">
            <v>45848</v>
          </cell>
          <cell r="L3909" t="str">
            <v>A/92025193</v>
          </cell>
        </row>
        <row r="3910">
          <cell r="A3910">
            <v>45876</v>
          </cell>
          <cell r="L3910" t="str">
            <v>VN/2025110-3</v>
          </cell>
        </row>
        <row r="3911">
          <cell r="A3911">
            <v>45853</v>
          </cell>
          <cell r="L3911" t="str">
            <v>RA/2025/25</v>
          </cell>
        </row>
        <row r="3912">
          <cell r="A3912">
            <v>45992</v>
          </cell>
          <cell r="L3912" t="str">
            <v>VR/925206-1</v>
          </cell>
        </row>
        <row r="3913">
          <cell r="A3913">
            <v>45835</v>
          </cell>
        </row>
        <row r="3914">
          <cell r="A3914">
            <v>45838</v>
          </cell>
        </row>
        <row r="3915">
          <cell r="A3915">
            <v>45838</v>
          </cell>
        </row>
        <row r="3916">
          <cell r="A3916">
            <v>45839</v>
          </cell>
        </row>
        <row r="3917">
          <cell r="A3917">
            <v>45839</v>
          </cell>
        </row>
        <row r="3918">
          <cell r="A3918">
            <v>45868</v>
          </cell>
        </row>
        <row r="3919">
          <cell r="A3919">
            <v>45869</v>
          </cell>
        </row>
        <row r="3920">
          <cell r="A3920">
            <v>45869</v>
          </cell>
        </row>
        <row r="3921">
          <cell r="A3921">
            <v>45939</v>
          </cell>
          <cell r="L3921" t="str">
            <v>VR/925164-8</v>
          </cell>
        </row>
        <row r="3922">
          <cell r="A3922">
            <v>45930</v>
          </cell>
          <cell r="L3922" t="str">
            <v>VR/925143</v>
          </cell>
        </row>
        <row r="3923">
          <cell r="A3923">
            <v>45930</v>
          </cell>
          <cell r="L3923" t="str">
            <v>VR/925143</v>
          </cell>
        </row>
        <row r="3924">
          <cell r="A3924">
            <v>45982</v>
          </cell>
          <cell r="L3924" t="str">
            <v>VR/925181</v>
          </cell>
        </row>
        <row r="3925">
          <cell r="A3925">
            <v>45673</v>
          </cell>
          <cell r="L3925" t="str">
            <v>D/2025006</v>
          </cell>
        </row>
        <row r="3926">
          <cell r="A3926">
            <v>45790</v>
          </cell>
          <cell r="L3926" t="str">
            <v>VN/2025045-2</v>
          </cell>
        </row>
        <row r="3927">
          <cell r="A3927">
            <v>45951</v>
          </cell>
          <cell r="L3927" t="str">
            <v>VN/2025132</v>
          </cell>
        </row>
        <row r="3928">
          <cell r="A3928">
            <v>45819</v>
          </cell>
          <cell r="L3928" t="str">
            <v>D/2025227</v>
          </cell>
        </row>
        <row r="3929">
          <cell r="A3929">
            <v>45996</v>
          </cell>
          <cell r="L3929" t="str">
            <v>VN/2025210</v>
          </cell>
        </row>
        <row r="3930">
          <cell r="A3930">
            <v>45729</v>
          </cell>
          <cell r="L3930" t="str">
            <v>VR/925022</v>
          </cell>
        </row>
        <row r="3931">
          <cell r="A3931">
            <v>45986</v>
          </cell>
          <cell r="L3931" t="str">
            <v>A/92025204</v>
          </cell>
        </row>
        <row r="3932">
          <cell r="A3932">
            <v>45951</v>
          </cell>
          <cell r="L3932" t="str">
            <v>VN/2025161</v>
          </cell>
        </row>
        <row r="3933">
          <cell r="A3933">
            <v>45876</v>
          </cell>
          <cell r="L3933" t="str">
            <v>VN/2025109</v>
          </cell>
        </row>
        <row r="3934">
          <cell r="A3934">
            <v>45919</v>
          </cell>
        </row>
        <row r="3935">
          <cell r="A3935">
            <v>45742</v>
          </cell>
        </row>
        <row r="3936">
          <cell r="A3936">
            <v>45692</v>
          </cell>
          <cell r="L3936" t="str">
            <v>VR/925008-2</v>
          </cell>
        </row>
        <row r="3937">
          <cell r="A3937">
            <v>45951</v>
          </cell>
          <cell r="L3937" t="str">
            <v>VN/2025163</v>
          </cell>
        </row>
        <row r="3938">
          <cell r="A3938">
            <v>45875</v>
          </cell>
          <cell r="L3938" t="str">
            <v>PKDV/2025063</v>
          </cell>
        </row>
        <row r="3939">
          <cell r="A3939">
            <v>45841</v>
          </cell>
          <cell r="L3939" t="str">
            <v>A/92025096</v>
          </cell>
        </row>
        <row r="3940">
          <cell r="A3940">
            <v>45869</v>
          </cell>
          <cell r="L3940" t="str">
            <v>A/92025126</v>
          </cell>
        </row>
        <row r="3941">
          <cell r="A3941">
            <v>45790</v>
          </cell>
          <cell r="L3941" t="str">
            <v>VN/2025047-2</v>
          </cell>
        </row>
        <row r="3942">
          <cell r="A3942">
            <v>45867</v>
          </cell>
          <cell r="L3942" t="str">
            <v>A/92025126</v>
          </cell>
        </row>
        <row r="3943">
          <cell r="A3943">
            <v>45790</v>
          </cell>
          <cell r="L3943" t="str">
            <v>VN/2025048-1</v>
          </cell>
        </row>
        <row r="3944">
          <cell r="A3944">
            <v>45923</v>
          </cell>
          <cell r="L3944" t="str">
            <v>RA/2025/31</v>
          </cell>
        </row>
        <row r="3945">
          <cell r="A3945">
            <v>45930</v>
          </cell>
          <cell r="L3945" t="str">
            <v>VR/925143</v>
          </cell>
        </row>
        <row r="3946">
          <cell r="A3946">
            <v>45931</v>
          </cell>
          <cell r="L3946" t="str">
            <v>VR/925143</v>
          </cell>
        </row>
        <row r="3947">
          <cell r="A3947">
            <v>45931</v>
          </cell>
          <cell r="L3947" t="str">
            <v>VR/925143</v>
          </cell>
        </row>
        <row r="3948">
          <cell r="A3948">
            <v>45930</v>
          </cell>
          <cell r="L3948" t="str">
            <v>VR/925143</v>
          </cell>
        </row>
        <row r="3949">
          <cell r="A3949">
            <v>45930</v>
          </cell>
          <cell r="L3949" t="str">
            <v>VR/925143</v>
          </cell>
        </row>
        <row r="3950">
          <cell r="A3950">
            <v>45930</v>
          </cell>
          <cell r="L3950" t="str">
            <v>VR/925143</v>
          </cell>
        </row>
        <row r="3951">
          <cell r="A3951">
            <v>45930</v>
          </cell>
          <cell r="L3951" t="str">
            <v>VR/925143</v>
          </cell>
        </row>
        <row r="3952">
          <cell r="A3952">
            <v>46013</v>
          </cell>
          <cell r="L3952" t="str">
            <v>VN/2025235-5</v>
          </cell>
        </row>
        <row r="3953">
          <cell r="A3953">
            <v>45868</v>
          </cell>
          <cell r="L3953" t="str">
            <v>VR/925115-2</v>
          </cell>
        </row>
        <row r="3954">
          <cell r="A3954">
            <v>45919</v>
          </cell>
          <cell r="L3954" t="str">
            <v>VR/925141-4</v>
          </cell>
        </row>
        <row r="3955">
          <cell r="A3955">
            <v>45809</v>
          </cell>
          <cell r="L3955" t="str">
            <v>A/92025085</v>
          </cell>
        </row>
        <row r="3956">
          <cell r="A3956">
            <v>45824</v>
          </cell>
          <cell r="L3956" t="str">
            <v>A/92025096</v>
          </cell>
        </row>
        <row r="3957">
          <cell r="A3957">
            <v>45924</v>
          </cell>
          <cell r="L3957" t="str">
            <v>A/92025126</v>
          </cell>
        </row>
        <row r="3958">
          <cell r="A3958">
            <v>45721</v>
          </cell>
          <cell r="L3958" t="str">
            <v>R/2025092</v>
          </cell>
        </row>
        <row r="3959">
          <cell r="A3959">
            <v>45763</v>
          </cell>
          <cell r="L3959" t="str">
            <v>R/2025177</v>
          </cell>
        </row>
        <row r="3960">
          <cell r="A3960">
            <v>45741</v>
          </cell>
          <cell r="L3960" t="str">
            <v>PKDV/2025022-1</v>
          </cell>
        </row>
        <row r="3961">
          <cell r="A3961">
            <v>45868</v>
          </cell>
          <cell r="L3961" t="str">
            <v>A/92025091</v>
          </cell>
        </row>
        <row r="3962">
          <cell r="A3962">
            <v>45930</v>
          </cell>
          <cell r="L3962" t="str">
            <v>VR/925143</v>
          </cell>
        </row>
        <row r="3963">
          <cell r="A3963">
            <v>45692</v>
          </cell>
        </row>
        <row r="3964">
          <cell r="A3964">
            <v>45698</v>
          </cell>
        </row>
        <row r="3965">
          <cell r="A3965">
            <v>45866</v>
          </cell>
        </row>
        <row r="3966">
          <cell r="A3966">
            <v>46010</v>
          </cell>
          <cell r="L3966" t="str">
            <v>VR/925207-9</v>
          </cell>
        </row>
        <row r="3967">
          <cell r="A3967">
            <v>45810</v>
          </cell>
          <cell r="L3967" t="str">
            <v>PKDV/2025031-1</v>
          </cell>
        </row>
        <row r="3968">
          <cell r="A3968">
            <v>45842</v>
          </cell>
          <cell r="L3968" t="str">
            <v>A/92025193</v>
          </cell>
        </row>
        <row r="3969">
          <cell r="A3969">
            <v>45842</v>
          </cell>
          <cell r="L3969" t="str">
            <v>A/92025193</v>
          </cell>
        </row>
        <row r="3970">
          <cell r="A3970">
            <v>45842</v>
          </cell>
          <cell r="L3970" t="str">
            <v>A/92025193</v>
          </cell>
        </row>
        <row r="3971">
          <cell r="A3971">
            <v>45842</v>
          </cell>
          <cell r="L3971" t="str">
            <v>A/92025193</v>
          </cell>
        </row>
        <row r="3972">
          <cell r="A3972">
            <v>45973</v>
          </cell>
          <cell r="L3972" t="str">
            <v>VR/925183-1</v>
          </cell>
        </row>
        <row r="3973">
          <cell r="A3973">
            <v>45790</v>
          </cell>
          <cell r="L3973" t="str">
            <v>VN/2025045-1</v>
          </cell>
        </row>
        <row r="3974">
          <cell r="A3974">
            <v>45862</v>
          </cell>
          <cell r="L3974" t="str">
            <v>D/2025281</v>
          </cell>
        </row>
        <row r="3975">
          <cell r="A3975">
            <v>45776</v>
          </cell>
          <cell r="L3975" t="str">
            <v>VR/925053</v>
          </cell>
        </row>
        <row r="3976">
          <cell r="A3976">
            <v>45869</v>
          </cell>
          <cell r="L3976" t="str">
            <v>VN/2025103-1</v>
          </cell>
        </row>
        <row r="3977">
          <cell r="A3977">
            <v>45992</v>
          </cell>
          <cell r="L3977" t="str">
            <v>VR/925206-4</v>
          </cell>
        </row>
        <row r="3978">
          <cell r="A3978">
            <v>45939</v>
          </cell>
          <cell r="L3978" t="str">
            <v>VR/925164-6</v>
          </cell>
        </row>
        <row r="3979">
          <cell r="A3979">
            <v>45724</v>
          </cell>
          <cell r="L3979" t="str">
            <v>PKDV/2025015</v>
          </cell>
        </row>
        <row r="3980">
          <cell r="A3980">
            <v>45762</v>
          </cell>
          <cell r="L3980" t="str">
            <v>VR/925035-2</v>
          </cell>
        </row>
        <row r="3981">
          <cell r="A3981">
            <v>45931</v>
          </cell>
          <cell r="L3981" t="str">
            <v>VR/925127-2</v>
          </cell>
        </row>
        <row r="3982">
          <cell r="A3982">
            <v>45769</v>
          </cell>
        </row>
        <row r="3983">
          <cell r="A3983">
            <v>45733</v>
          </cell>
          <cell r="L3983" t="str">
            <v>A/92025010</v>
          </cell>
        </row>
        <row r="3984">
          <cell r="A3984">
            <v>45733</v>
          </cell>
          <cell r="L3984" t="str">
            <v>A/92025010</v>
          </cell>
        </row>
        <row r="3985">
          <cell r="A3985">
            <v>45733</v>
          </cell>
          <cell r="L3985" t="str">
            <v>A/92025010</v>
          </cell>
        </row>
        <row r="3986">
          <cell r="A3986">
            <v>45735</v>
          </cell>
          <cell r="L3986" t="str">
            <v>A/92025010</v>
          </cell>
        </row>
        <row r="3987">
          <cell r="A3987">
            <v>45735</v>
          </cell>
          <cell r="L3987" t="str">
            <v>A/92025010</v>
          </cell>
        </row>
        <row r="3988">
          <cell r="A3988">
            <v>45740</v>
          </cell>
          <cell r="L3988" t="str">
            <v>A/92025010</v>
          </cell>
        </row>
        <row r="3989">
          <cell r="A3989">
            <v>45798</v>
          </cell>
          <cell r="L3989" t="str">
            <v>VR/925070-1</v>
          </cell>
        </row>
        <row r="3990">
          <cell r="A3990">
            <v>45853</v>
          </cell>
          <cell r="L3990" t="str">
            <v>VR/925100-2</v>
          </cell>
        </row>
        <row r="3991">
          <cell r="A3991">
            <v>45873</v>
          </cell>
          <cell r="L3991" t="str">
            <v>A/92025126</v>
          </cell>
        </row>
        <row r="3992">
          <cell r="A3992">
            <v>45951</v>
          </cell>
          <cell r="L3992" t="str">
            <v>VR/925153-2</v>
          </cell>
        </row>
        <row r="3993">
          <cell r="A3993">
            <v>45854</v>
          </cell>
          <cell r="L3993" t="str">
            <v>VR/925108-7</v>
          </cell>
        </row>
        <row r="3994">
          <cell r="A3994">
            <v>45982</v>
          </cell>
          <cell r="L3994" t="str">
            <v>VR/925188</v>
          </cell>
        </row>
        <row r="3995">
          <cell r="A3995">
            <v>46000</v>
          </cell>
          <cell r="L3995" t="str">
            <v>A/92025192</v>
          </cell>
        </row>
        <row r="3996">
          <cell r="A3996">
            <v>45882</v>
          </cell>
          <cell r="L3996" t="str">
            <v>D/2025369</v>
          </cell>
        </row>
        <row r="3997">
          <cell r="A3997">
            <v>45947</v>
          </cell>
          <cell r="L3997" t="str">
            <v>VR/925169-6</v>
          </cell>
        </row>
        <row r="3998">
          <cell r="A3998">
            <v>45988</v>
          </cell>
          <cell r="L3998" t="str">
            <v>VR/925192-2</v>
          </cell>
        </row>
        <row r="3999">
          <cell r="A3999">
            <v>45777</v>
          </cell>
          <cell r="L3999" t="str">
            <v>VR/925055-4</v>
          </cell>
        </row>
        <row r="4000">
          <cell r="A4000">
            <v>45839</v>
          </cell>
        </row>
        <row r="4001">
          <cell r="A4001">
            <v>45744</v>
          </cell>
        </row>
        <row r="4002">
          <cell r="A4002">
            <v>45747</v>
          </cell>
        </row>
        <row r="4003">
          <cell r="A4003">
            <v>45916</v>
          </cell>
        </row>
        <row r="4004">
          <cell r="A4004">
            <v>45827</v>
          </cell>
        </row>
        <row r="4005">
          <cell r="A4005">
            <v>45833</v>
          </cell>
        </row>
        <row r="4006">
          <cell r="A4006">
            <v>45833</v>
          </cell>
        </row>
        <row r="4007">
          <cell r="A4007">
            <v>45838</v>
          </cell>
        </row>
        <row r="4008">
          <cell r="A4008">
            <v>45838</v>
          </cell>
        </row>
        <row r="4009">
          <cell r="A4009">
            <v>46008</v>
          </cell>
          <cell r="L4009" t="str">
            <v>R/20250046</v>
          </cell>
        </row>
        <row r="4010">
          <cell r="A4010">
            <v>45886</v>
          </cell>
          <cell r="L4010" t="str">
            <v>PKDV/2025042</v>
          </cell>
        </row>
        <row r="4011">
          <cell r="A4011">
            <v>45854</v>
          </cell>
          <cell r="L4011" t="str">
            <v>VR/925108-1</v>
          </cell>
        </row>
        <row r="4012">
          <cell r="A4012">
            <v>45908</v>
          </cell>
          <cell r="L4012" t="str">
            <v>VR/925140-1</v>
          </cell>
        </row>
        <row r="4013">
          <cell r="A4013">
            <v>45947</v>
          </cell>
          <cell r="L4013" t="str">
            <v>VR/925169-5</v>
          </cell>
        </row>
        <row r="4014">
          <cell r="A4014">
            <v>45939</v>
          </cell>
          <cell r="L4014" t="str">
            <v>VR/925164-4</v>
          </cell>
        </row>
        <row r="4015">
          <cell r="A4015">
            <v>46007</v>
          </cell>
          <cell r="L4015" t="str">
            <v>VR/925197-2</v>
          </cell>
        </row>
        <row r="4016">
          <cell r="A4016">
            <v>45853</v>
          </cell>
          <cell r="L4016" t="str">
            <v>VR/925105-2</v>
          </cell>
        </row>
        <row r="4017">
          <cell r="A4017">
            <v>45777</v>
          </cell>
          <cell r="L4017" t="str">
            <v>VN/2025008-2</v>
          </cell>
        </row>
        <row r="4018">
          <cell r="A4018">
            <v>46010</v>
          </cell>
          <cell r="L4018" t="str">
            <v>VR/925207-2</v>
          </cell>
        </row>
        <row r="4019">
          <cell r="A4019">
            <v>45790</v>
          </cell>
          <cell r="L4019" t="str">
            <v>VN/2025045-4</v>
          </cell>
        </row>
        <row r="4020">
          <cell r="A4020">
            <v>45967</v>
          </cell>
          <cell r="L4020" t="str">
            <v>PKDV/2025048</v>
          </cell>
        </row>
        <row r="4021">
          <cell r="A4021">
            <v>45930</v>
          </cell>
          <cell r="L4021" t="str">
            <v>VR/925143</v>
          </cell>
        </row>
        <row r="4022">
          <cell r="A4022">
            <v>45798</v>
          </cell>
        </row>
        <row r="4023">
          <cell r="A4023">
            <v>45744</v>
          </cell>
        </row>
        <row r="4024">
          <cell r="A4024">
            <v>45896</v>
          </cell>
        </row>
        <row r="4025">
          <cell r="A4025">
            <v>45678</v>
          </cell>
        </row>
        <row r="4026">
          <cell r="A4026">
            <v>45982</v>
          </cell>
          <cell r="L4026" t="str">
            <v>PKDV/2025062</v>
          </cell>
        </row>
        <row r="4027">
          <cell r="A4027">
            <v>45798</v>
          </cell>
          <cell r="L4027" t="str">
            <v>VR/925070-2</v>
          </cell>
        </row>
        <row r="4028">
          <cell r="A4028">
            <v>45953</v>
          </cell>
          <cell r="L4028" t="str">
            <v>VN/2025167-1</v>
          </cell>
        </row>
        <row r="4029">
          <cell r="A4029">
            <v>45939</v>
          </cell>
          <cell r="L4029" t="str">
            <v>VR/925164-12</v>
          </cell>
        </row>
        <row r="4030">
          <cell r="A4030">
            <v>45959</v>
          </cell>
          <cell r="L4030" t="str">
            <v>R/2025641</v>
          </cell>
        </row>
        <row r="4031">
          <cell r="A4031">
            <v>45747</v>
          </cell>
          <cell r="L4031" t="str">
            <v>A/92025010</v>
          </cell>
        </row>
        <row r="4032">
          <cell r="A4032">
            <v>45747</v>
          </cell>
          <cell r="L4032" t="str">
            <v>A/92025010</v>
          </cell>
        </row>
        <row r="4033">
          <cell r="A4033">
            <v>45709</v>
          </cell>
          <cell r="L4033" t="str">
            <v>R/2025082</v>
          </cell>
        </row>
        <row r="4034">
          <cell r="A4034">
            <v>45968</v>
          </cell>
          <cell r="L4034" t="str">
            <v>R/2025637</v>
          </cell>
        </row>
        <row r="4035">
          <cell r="A4035">
            <v>45832</v>
          </cell>
          <cell r="L4035" t="str">
            <v>VR/925095-2</v>
          </cell>
        </row>
        <row r="4036">
          <cell r="A4036">
            <v>45810</v>
          </cell>
          <cell r="L4036" t="str">
            <v>VR/925072-1</v>
          </cell>
        </row>
        <row r="4037">
          <cell r="A4037">
            <v>45817</v>
          </cell>
          <cell r="L4037" t="str">
            <v>A/92025096</v>
          </cell>
        </row>
        <row r="4038">
          <cell r="A4038">
            <v>46010</v>
          </cell>
          <cell r="L4038" t="str">
            <v>VR/925207-11</v>
          </cell>
        </row>
        <row r="4039">
          <cell r="A4039">
            <v>45790</v>
          </cell>
          <cell r="L4039" t="str">
            <v>A/92025081</v>
          </cell>
        </row>
        <row r="4040">
          <cell r="A4040">
            <v>45797</v>
          </cell>
          <cell r="L4040" t="str">
            <v>A/92025081</v>
          </cell>
        </row>
        <row r="4041">
          <cell r="A4041">
            <v>45951</v>
          </cell>
          <cell r="L4041" t="str">
            <v>VN/2025119-4</v>
          </cell>
        </row>
        <row r="4042">
          <cell r="A4042">
            <v>45848</v>
          </cell>
          <cell r="L4042" t="str">
            <v>A/92025193</v>
          </cell>
        </row>
        <row r="4043">
          <cell r="A4043">
            <v>45989</v>
          </cell>
        </row>
        <row r="4044">
          <cell r="A4044">
            <v>45989</v>
          </cell>
        </row>
        <row r="4045">
          <cell r="A4045">
            <v>45989</v>
          </cell>
        </row>
        <row r="4046">
          <cell r="A4046">
            <v>45989</v>
          </cell>
        </row>
        <row r="4047">
          <cell r="A4047">
            <v>45989</v>
          </cell>
        </row>
        <row r="4048">
          <cell r="A4048">
            <v>45834</v>
          </cell>
        </row>
        <row r="4049">
          <cell r="A4049">
            <v>45953</v>
          </cell>
        </row>
        <row r="4050">
          <cell r="A4050">
            <v>45989</v>
          </cell>
        </row>
        <row r="4051">
          <cell r="A4051">
            <v>45694</v>
          </cell>
        </row>
        <row r="4052">
          <cell r="A4052">
            <v>45748</v>
          </cell>
        </row>
        <row r="4053">
          <cell r="A4053">
            <v>45777</v>
          </cell>
        </row>
        <row r="4054">
          <cell r="A4054">
            <v>45894</v>
          </cell>
        </row>
        <row r="4055">
          <cell r="A4055">
            <v>45828</v>
          </cell>
          <cell r="L4055" t="str">
            <v>PKDV/2025040-1</v>
          </cell>
        </row>
        <row r="4056">
          <cell r="A4056">
            <v>46006</v>
          </cell>
          <cell r="L4056" t="str">
            <v>VN/2025225</v>
          </cell>
        </row>
        <row r="4057">
          <cell r="A4057">
            <v>46013</v>
          </cell>
          <cell r="L4057" t="str">
            <v>VN/2025235-4</v>
          </cell>
        </row>
        <row r="4058">
          <cell r="A4058">
            <v>45939</v>
          </cell>
          <cell r="L4058" t="str">
            <v>VR/925164-9</v>
          </cell>
        </row>
        <row r="4059">
          <cell r="A4059">
            <v>45821</v>
          </cell>
        </row>
        <row r="4060">
          <cell r="A4060">
            <v>45762</v>
          </cell>
          <cell r="L4060" t="str">
            <v>D/2025100</v>
          </cell>
        </row>
        <row r="4061">
          <cell r="A4061">
            <v>45911</v>
          </cell>
          <cell r="L4061" t="str">
            <v>D/2025426</v>
          </cell>
        </row>
        <row r="4062">
          <cell r="A4062">
            <v>45775</v>
          </cell>
          <cell r="L4062" t="str">
            <v>VN/2025035</v>
          </cell>
        </row>
        <row r="4063">
          <cell r="A4063">
            <v>45807</v>
          </cell>
          <cell r="L4063" t="str">
            <v>A/92025040</v>
          </cell>
        </row>
        <row r="4064">
          <cell r="A4064">
            <v>45709</v>
          </cell>
          <cell r="L4064" t="str">
            <v>R/2025079</v>
          </cell>
        </row>
        <row r="4065">
          <cell r="A4065">
            <v>46009</v>
          </cell>
          <cell r="L4065" t="str">
            <v>VR/925196</v>
          </cell>
        </row>
        <row r="4066">
          <cell r="A4066">
            <v>45968</v>
          </cell>
          <cell r="L4066" t="str">
            <v>VR/925178</v>
          </cell>
        </row>
        <row r="4067">
          <cell r="A4067">
            <v>45953</v>
          </cell>
          <cell r="L4067" t="str">
            <v>VN/2025167-2</v>
          </cell>
        </row>
        <row r="4068">
          <cell r="A4068">
            <v>45720</v>
          </cell>
          <cell r="L4068" t="str">
            <v>PKDV/2025010</v>
          </cell>
        </row>
        <row r="4069">
          <cell r="A4069">
            <v>45743</v>
          </cell>
          <cell r="L4069" t="str">
            <v>PKDV/2025024</v>
          </cell>
        </row>
        <row r="4070">
          <cell r="A4070">
            <v>45804</v>
          </cell>
        </row>
        <row r="4071">
          <cell r="A4071">
            <v>45870</v>
          </cell>
          <cell r="L4071" t="str">
            <v>VR/925119</v>
          </cell>
        </row>
        <row r="4072">
          <cell r="A4072">
            <v>45904</v>
          </cell>
          <cell r="L4072" t="str">
            <v>VR/925136</v>
          </cell>
        </row>
        <row r="4073">
          <cell r="A4073">
            <v>45790</v>
          </cell>
          <cell r="L4073" t="str">
            <v>VR/925057</v>
          </cell>
        </row>
        <row r="4074">
          <cell r="A4074">
            <v>45854</v>
          </cell>
          <cell r="L4074" t="str">
            <v>VR/925090</v>
          </cell>
        </row>
        <row r="4075">
          <cell r="A4075">
            <v>45930</v>
          </cell>
          <cell r="L4075" t="str">
            <v>VR/925143</v>
          </cell>
        </row>
        <row r="4076">
          <cell r="A4076">
            <v>45930</v>
          </cell>
          <cell r="L4076" t="str">
            <v>VR/925143</v>
          </cell>
        </row>
        <row r="4077">
          <cell r="A4077">
            <v>46013</v>
          </cell>
          <cell r="L4077" t="str">
            <v>VN/2025235-6</v>
          </cell>
        </row>
        <row r="4078">
          <cell r="A4078">
            <v>45688</v>
          </cell>
          <cell r="L4078" t="str">
            <v>VR/925004</v>
          </cell>
        </row>
        <row r="4079">
          <cell r="A4079">
            <v>45951</v>
          </cell>
          <cell r="L4079" t="str">
            <v>VN/2025121</v>
          </cell>
        </row>
        <row r="4080">
          <cell r="A4080">
            <v>45810</v>
          </cell>
          <cell r="L4080" t="str">
            <v>VR/925072-3</v>
          </cell>
        </row>
        <row r="4081">
          <cell r="A4081">
            <v>45884</v>
          </cell>
          <cell r="L4081" t="str">
            <v>VR/925124-5</v>
          </cell>
        </row>
        <row r="4082">
          <cell r="A4082">
            <v>45981</v>
          </cell>
          <cell r="L4082" t="str">
            <v>PKDV/2025050-2</v>
          </cell>
        </row>
        <row r="4083">
          <cell r="A4083">
            <v>45743</v>
          </cell>
          <cell r="L4083" t="str">
            <v>A/92025010</v>
          </cell>
        </row>
        <row r="4084">
          <cell r="A4084">
            <v>45743</v>
          </cell>
          <cell r="L4084" t="str">
            <v>A/92025010</v>
          </cell>
        </row>
        <row r="4085">
          <cell r="A4085">
            <v>45763</v>
          </cell>
          <cell r="L4085" t="str">
            <v>VN/2025032</v>
          </cell>
        </row>
        <row r="4086">
          <cell r="A4086">
            <v>45723</v>
          </cell>
        </row>
        <row r="4087">
          <cell r="A4087">
            <v>45752</v>
          </cell>
        </row>
        <row r="4088">
          <cell r="A4088">
            <v>45807</v>
          </cell>
        </row>
        <row r="4089">
          <cell r="A4089">
            <v>45815</v>
          </cell>
        </row>
        <row r="4090">
          <cell r="A4090">
            <v>45946</v>
          </cell>
        </row>
        <row r="4091">
          <cell r="A4091">
            <v>45782</v>
          </cell>
          <cell r="L4091" t="str">
            <v>R/2025212</v>
          </cell>
        </row>
        <row r="4092">
          <cell r="A4092">
            <v>45793</v>
          </cell>
        </row>
        <row r="4093">
          <cell r="A4093">
            <v>45827</v>
          </cell>
        </row>
        <row r="4094">
          <cell r="A4094">
            <v>45931</v>
          </cell>
          <cell r="L4094" t="str">
            <v>VR/925147-3</v>
          </cell>
        </row>
        <row r="4095">
          <cell r="A4095">
            <v>45824</v>
          </cell>
          <cell r="L4095" t="str">
            <v>A/92025096</v>
          </cell>
        </row>
        <row r="4096">
          <cell r="A4096">
            <v>45729</v>
          </cell>
          <cell r="L4096" t="str">
            <v>VR/925022</v>
          </cell>
        </row>
        <row r="4097">
          <cell r="A4097">
            <v>45790</v>
          </cell>
          <cell r="L4097" t="str">
            <v>VN/2025045-3</v>
          </cell>
        </row>
        <row r="4098">
          <cell r="A4098">
            <v>45854</v>
          </cell>
          <cell r="L4098" t="str">
            <v>VR/925108-6</v>
          </cell>
        </row>
        <row r="4099">
          <cell r="A4099">
            <v>45930</v>
          </cell>
          <cell r="L4099" t="str">
            <v>VR/925143</v>
          </cell>
        </row>
        <row r="4100">
          <cell r="A4100">
            <v>45930</v>
          </cell>
          <cell r="L4100" t="str">
            <v>VR/925143</v>
          </cell>
        </row>
        <row r="4101">
          <cell r="A4101">
            <v>45930</v>
          </cell>
          <cell r="L4101" t="str">
            <v>VR/925143</v>
          </cell>
        </row>
        <row r="4102">
          <cell r="A4102">
            <v>45982</v>
          </cell>
          <cell r="L4102" t="str">
            <v>VR/925181</v>
          </cell>
        </row>
        <row r="4103">
          <cell r="A4103">
            <v>45854</v>
          </cell>
          <cell r="L4103" t="str">
            <v>VR/925108-5</v>
          </cell>
        </row>
        <row r="4104">
          <cell r="A4104">
            <v>45869</v>
          </cell>
          <cell r="L4104" t="str">
            <v>VN/2025103-3</v>
          </cell>
        </row>
        <row r="4105">
          <cell r="A4105">
            <v>45802</v>
          </cell>
          <cell r="L4105" t="str">
            <v>VR/925066-5</v>
          </cell>
        </row>
        <row r="4106">
          <cell r="A4106">
            <v>45911</v>
          </cell>
          <cell r="L4106" t="str">
            <v>VN/2025141</v>
          </cell>
        </row>
        <row r="4107">
          <cell r="A4107">
            <v>45688</v>
          </cell>
        </row>
        <row r="4108">
          <cell r="A4108">
            <v>45688</v>
          </cell>
        </row>
        <row r="4109">
          <cell r="A4109">
            <v>45716</v>
          </cell>
        </row>
        <row r="4110">
          <cell r="A4110">
            <v>45716</v>
          </cell>
        </row>
        <row r="4111">
          <cell r="A4111">
            <v>45747</v>
          </cell>
        </row>
        <row r="4112">
          <cell r="A4112">
            <v>45747</v>
          </cell>
        </row>
        <row r="4113">
          <cell r="A4113">
            <v>45777</v>
          </cell>
        </row>
        <row r="4114">
          <cell r="A4114">
            <v>45777</v>
          </cell>
        </row>
        <row r="4115">
          <cell r="A4115">
            <v>45808</v>
          </cell>
        </row>
        <row r="4116">
          <cell r="A4116">
            <v>45808</v>
          </cell>
        </row>
        <row r="4117">
          <cell r="A4117">
            <v>45838</v>
          </cell>
        </row>
        <row r="4118">
          <cell r="A4118">
            <v>45838</v>
          </cell>
        </row>
        <row r="4119">
          <cell r="A4119">
            <v>45869</v>
          </cell>
        </row>
        <row r="4120">
          <cell r="A4120">
            <v>45869</v>
          </cell>
        </row>
        <row r="4121">
          <cell r="A4121">
            <v>45900</v>
          </cell>
        </row>
        <row r="4122">
          <cell r="A4122">
            <v>45900</v>
          </cell>
        </row>
        <row r="4123">
          <cell r="A4123">
            <v>45930</v>
          </cell>
        </row>
        <row r="4124">
          <cell r="A4124">
            <v>45930</v>
          </cell>
        </row>
        <row r="4125">
          <cell r="A4125">
            <v>45961</v>
          </cell>
        </row>
        <row r="4126">
          <cell r="A4126">
            <v>45961</v>
          </cell>
        </row>
        <row r="4127">
          <cell r="A4127">
            <v>45991</v>
          </cell>
        </row>
        <row r="4128">
          <cell r="A4128">
            <v>45991</v>
          </cell>
        </row>
        <row r="4129">
          <cell r="A4129">
            <v>46022</v>
          </cell>
        </row>
        <row r="4130">
          <cell r="A4130">
            <v>46022</v>
          </cell>
        </row>
        <row r="4131">
          <cell r="A4131">
            <v>46022</v>
          </cell>
        </row>
        <row r="4132">
          <cell r="A4132">
            <v>46022</v>
          </cell>
        </row>
        <row r="4133">
          <cell r="A4133">
            <v>45991</v>
          </cell>
        </row>
        <row r="4134">
          <cell r="A4134">
            <v>45991</v>
          </cell>
        </row>
        <row r="4135">
          <cell r="A4135">
            <v>45986</v>
          </cell>
          <cell r="L4135" t="str">
            <v>PKDV/2025060</v>
          </cell>
        </row>
        <row r="4136">
          <cell r="A4136">
            <v>45961</v>
          </cell>
        </row>
        <row r="4137">
          <cell r="A4137">
            <v>45961</v>
          </cell>
        </row>
        <row r="4138">
          <cell r="A4138">
            <v>45955</v>
          </cell>
          <cell r="L4138" t="str">
            <v>PKDV/2025064</v>
          </cell>
        </row>
        <row r="4139">
          <cell r="A4139">
            <v>45930</v>
          </cell>
        </row>
        <row r="4140">
          <cell r="A4140">
            <v>45930</v>
          </cell>
        </row>
        <row r="4141">
          <cell r="A4141">
            <v>45688</v>
          </cell>
        </row>
        <row r="4142">
          <cell r="A4142">
            <v>45688</v>
          </cell>
        </row>
        <row r="4143">
          <cell r="A4143">
            <v>45716</v>
          </cell>
        </row>
        <row r="4144">
          <cell r="A4144">
            <v>45716</v>
          </cell>
        </row>
        <row r="4145">
          <cell r="A4145">
            <v>45777</v>
          </cell>
        </row>
        <row r="4146">
          <cell r="A4146">
            <v>45777</v>
          </cell>
        </row>
        <row r="4147">
          <cell r="A4147">
            <v>45747</v>
          </cell>
        </row>
        <row r="4148">
          <cell r="A4148">
            <v>45747</v>
          </cell>
        </row>
        <row r="4149">
          <cell r="A4149">
            <v>45808</v>
          </cell>
        </row>
        <row r="4150">
          <cell r="A4150">
            <v>45808</v>
          </cell>
        </row>
        <row r="4151">
          <cell r="A4151">
            <v>45838</v>
          </cell>
        </row>
        <row r="4152">
          <cell r="A4152">
            <v>45838</v>
          </cell>
        </row>
        <row r="4153">
          <cell r="A4153">
            <v>45865</v>
          </cell>
        </row>
        <row r="4154">
          <cell r="A4154">
            <v>45869</v>
          </cell>
        </row>
        <row r="4155">
          <cell r="A4155">
            <v>45869</v>
          </cell>
        </row>
        <row r="4156">
          <cell r="A4156">
            <v>45900</v>
          </cell>
        </row>
        <row r="4157">
          <cell r="A4157">
            <v>45900</v>
          </cell>
        </row>
        <row r="4158">
          <cell r="A4158">
            <v>45716</v>
          </cell>
        </row>
        <row r="4159">
          <cell r="A4159">
            <v>45716</v>
          </cell>
        </row>
        <row r="4160">
          <cell r="A4160">
            <v>45747</v>
          </cell>
        </row>
        <row r="4161">
          <cell r="A4161">
            <v>45747</v>
          </cell>
        </row>
        <row r="4162">
          <cell r="A4162">
            <v>45777</v>
          </cell>
        </row>
        <row r="4163">
          <cell r="A4163">
            <v>45777</v>
          </cell>
        </row>
        <row r="4164">
          <cell r="A4164">
            <v>45798</v>
          </cell>
          <cell r="L4164" t="str">
            <v>VR/925067-2</v>
          </cell>
        </row>
        <row r="4165">
          <cell r="A4165">
            <v>45808</v>
          </cell>
        </row>
        <row r="4166">
          <cell r="A4166">
            <v>45808</v>
          </cell>
        </row>
        <row r="4167">
          <cell r="A4167">
            <v>45838</v>
          </cell>
        </row>
        <row r="4168">
          <cell r="A4168">
            <v>45838</v>
          </cell>
        </row>
        <row r="4169">
          <cell r="A4169">
            <v>45855</v>
          </cell>
        </row>
        <row r="4170">
          <cell r="A4170">
            <v>45868</v>
          </cell>
        </row>
        <row r="4171">
          <cell r="A4171">
            <v>45869</v>
          </cell>
        </row>
        <row r="4172">
          <cell r="A4172">
            <v>45869</v>
          </cell>
        </row>
        <row r="4173">
          <cell r="A4173">
            <v>45900</v>
          </cell>
        </row>
        <row r="4174">
          <cell r="A4174">
            <v>45900</v>
          </cell>
        </row>
        <row r="4175">
          <cell r="A4175">
            <v>45930</v>
          </cell>
        </row>
        <row r="4176">
          <cell r="A4176">
            <v>45930</v>
          </cell>
        </row>
        <row r="4177">
          <cell r="A4177">
            <v>45931</v>
          </cell>
          <cell r="L4177" t="str">
            <v>VR/925147-2</v>
          </cell>
        </row>
        <row r="4178">
          <cell r="A4178">
            <v>45961</v>
          </cell>
        </row>
        <row r="4179">
          <cell r="A4179">
            <v>45961</v>
          </cell>
        </row>
        <row r="4180">
          <cell r="A4180">
            <v>45991</v>
          </cell>
        </row>
        <row r="4181">
          <cell r="A4181">
            <v>45991</v>
          </cell>
        </row>
        <row r="4182">
          <cell r="A4182">
            <v>46022</v>
          </cell>
        </row>
        <row r="4183">
          <cell r="A4183">
            <v>46022</v>
          </cell>
        </row>
        <row r="4184">
          <cell r="A4184">
            <v>45688</v>
          </cell>
        </row>
        <row r="4185">
          <cell r="A4185">
            <v>45688</v>
          </cell>
        </row>
        <row r="4186">
          <cell r="A4186">
            <v>45688</v>
          </cell>
        </row>
        <row r="4187">
          <cell r="A4187">
            <v>45688</v>
          </cell>
        </row>
        <row r="4188">
          <cell r="A4188">
            <v>45716</v>
          </cell>
        </row>
        <row r="4189">
          <cell r="A4189">
            <v>45716</v>
          </cell>
        </row>
        <row r="4190">
          <cell r="A4190">
            <v>45747</v>
          </cell>
        </row>
        <row r="4191">
          <cell r="A4191">
            <v>45747</v>
          </cell>
        </row>
        <row r="4192">
          <cell r="A4192">
            <v>45777</v>
          </cell>
        </row>
        <row r="4193">
          <cell r="A4193">
            <v>45777</v>
          </cell>
        </row>
        <row r="4194">
          <cell r="A4194">
            <v>45808</v>
          </cell>
        </row>
        <row r="4195">
          <cell r="A4195">
            <v>45808</v>
          </cell>
        </row>
        <row r="4196">
          <cell r="A4196">
            <v>45838</v>
          </cell>
        </row>
        <row r="4197">
          <cell r="A4197">
            <v>45838</v>
          </cell>
        </row>
        <row r="4198">
          <cell r="A4198">
            <v>45869</v>
          </cell>
        </row>
        <row r="4199">
          <cell r="A4199">
            <v>45869</v>
          </cell>
        </row>
        <row r="4200">
          <cell r="A4200">
            <v>45900</v>
          </cell>
        </row>
        <row r="4201">
          <cell r="A4201">
            <v>45900</v>
          </cell>
        </row>
        <row r="4202">
          <cell r="A4202">
            <v>45930</v>
          </cell>
        </row>
        <row r="4203">
          <cell r="A4203">
            <v>45930</v>
          </cell>
        </row>
        <row r="4204">
          <cell r="A4204">
            <v>45961</v>
          </cell>
        </row>
        <row r="4205">
          <cell r="A4205">
            <v>45961</v>
          </cell>
        </row>
        <row r="4206">
          <cell r="A4206">
            <v>45991</v>
          </cell>
        </row>
        <row r="4207">
          <cell r="A4207">
            <v>45991</v>
          </cell>
        </row>
        <row r="4208">
          <cell r="A4208">
            <v>46022</v>
          </cell>
        </row>
        <row r="4209">
          <cell r="A4209">
            <v>46022</v>
          </cell>
        </row>
        <row r="4210">
          <cell r="A4210">
            <v>45688</v>
          </cell>
        </row>
        <row r="4211">
          <cell r="A4211">
            <v>45688</v>
          </cell>
        </row>
        <row r="4212">
          <cell r="A4212">
            <v>45716</v>
          </cell>
        </row>
        <row r="4213">
          <cell r="A4213">
            <v>45716</v>
          </cell>
        </row>
        <row r="4214">
          <cell r="A4214">
            <v>45747</v>
          </cell>
        </row>
        <row r="4215">
          <cell r="A4215">
            <v>45747</v>
          </cell>
        </row>
        <row r="4216">
          <cell r="A4216">
            <v>45777</v>
          </cell>
        </row>
        <row r="4217">
          <cell r="A4217">
            <v>45777</v>
          </cell>
        </row>
        <row r="4218">
          <cell r="A4218">
            <v>45838</v>
          </cell>
        </row>
        <row r="4219">
          <cell r="A4219">
            <v>45838</v>
          </cell>
        </row>
        <row r="4220">
          <cell r="A4220">
            <v>45869</v>
          </cell>
        </row>
        <row r="4221">
          <cell r="A4221">
            <v>45869</v>
          </cell>
        </row>
        <row r="4222">
          <cell r="A4222">
            <v>45900</v>
          </cell>
        </row>
        <row r="4223">
          <cell r="A4223">
            <v>45900</v>
          </cell>
        </row>
        <row r="4224">
          <cell r="A4224">
            <v>45930</v>
          </cell>
        </row>
        <row r="4225">
          <cell r="A4225">
            <v>45930</v>
          </cell>
        </row>
        <row r="4226">
          <cell r="A4226">
            <v>45961</v>
          </cell>
        </row>
        <row r="4227">
          <cell r="A4227">
            <v>45961</v>
          </cell>
        </row>
        <row r="4228">
          <cell r="A4228">
            <v>45808</v>
          </cell>
        </row>
        <row r="4229">
          <cell r="A4229">
            <v>45808</v>
          </cell>
        </row>
        <row r="4230">
          <cell r="A4230">
            <v>45991</v>
          </cell>
        </row>
        <row r="4231">
          <cell r="A4231">
            <v>45991</v>
          </cell>
        </row>
        <row r="4232">
          <cell r="A4232">
            <v>46022</v>
          </cell>
        </row>
        <row r="4233">
          <cell r="A4233">
            <v>46022</v>
          </cell>
        </row>
        <row r="4234">
          <cell r="A4234">
            <v>45688</v>
          </cell>
        </row>
        <row r="4235">
          <cell r="A4235">
            <v>45688</v>
          </cell>
        </row>
        <row r="4236">
          <cell r="A4236">
            <v>45716</v>
          </cell>
        </row>
        <row r="4237">
          <cell r="A4237">
            <v>45716</v>
          </cell>
        </row>
        <row r="4238">
          <cell r="A4238">
            <v>45747</v>
          </cell>
        </row>
        <row r="4239">
          <cell r="A4239">
            <v>45747</v>
          </cell>
        </row>
        <row r="4240">
          <cell r="A4240">
            <v>45777</v>
          </cell>
        </row>
        <row r="4241">
          <cell r="A4241">
            <v>45777</v>
          </cell>
        </row>
        <row r="4242">
          <cell r="A4242">
            <v>45808</v>
          </cell>
        </row>
        <row r="4243">
          <cell r="A4243">
            <v>45808</v>
          </cell>
        </row>
        <row r="4244">
          <cell r="A4244">
            <v>45838</v>
          </cell>
        </row>
        <row r="4245">
          <cell r="A4245">
            <v>45838</v>
          </cell>
        </row>
        <row r="4246">
          <cell r="A4246">
            <v>45869</v>
          </cell>
        </row>
        <row r="4247">
          <cell r="A4247">
            <v>45869</v>
          </cell>
        </row>
        <row r="4248">
          <cell r="A4248">
            <v>45900</v>
          </cell>
        </row>
        <row r="4249">
          <cell r="A4249">
            <v>45900</v>
          </cell>
        </row>
        <row r="4250">
          <cell r="A4250">
            <v>45930</v>
          </cell>
        </row>
        <row r="4251">
          <cell r="A4251">
            <v>45930</v>
          </cell>
        </row>
        <row r="4252">
          <cell r="A4252">
            <v>45961</v>
          </cell>
        </row>
        <row r="4253">
          <cell r="A4253">
            <v>45961</v>
          </cell>
        </row>
        <row r="4254">
          <cell r="A4254">
            <v>45991</v>
          </cell>
        </row>
        <row r="4255">
          <cell r="A4255">
            <v>45991</v>
          </cell>
        </row>
        <row r="4256">
          <cell r="A4256">
            <v>46022</v>
          </cell>
        </row>
        <row r="4257">
          <cell r="A4257">
            <v>46022</v>
          </cell>
        </row>
        <row r="4258">
          <cell r="A4258">
            <v>45688</v>
          </cell>
        </row>
        <row r="4259">
          <cell r="A4259">
            <v>45706</v>
          </cell>
        </row>
        <row r="4260">
          <cell r="A4260">
            <v>45716</v>
          </cell>
        </row>
        <row r="4261">
          <cell r="A4261">
            <v>45747</v>
          </cell>
        </row>
        <row r="4262">
          <cell r="A4262">
            <v>45777</v>
          </cell>
        </row>
        <row r="4263">
          <cell r="A4263">
            <v>45806</v>
          </cell>
        </row>
        <row r="4264">
          <cell r="A4264">
            <v>45808</v>
          </cell>
        </row>
        <row r="4265">
          <cell r="A4265">
            <v>45838</v>
          </cell>
        </row>
        <row r="4266">
          <cell r="A4266">
            <v>45869</v>
          </cell>
        </row>
        <row r="4267">
          <cell r="A4267">
            <v>45900</v>
          </cell>
        </row>
        <row r="4268">
          <cell r="A4268">
            <v>45930</v>
          </cell>
        </row>
        <row r="4269">
          <cell r="A4269">
            <v>45960</v>
          </cell>
          <cell r="L4269" t="str">
            <v>D/2025522</v>
          </cell>
        </row>
        <row r="4270">
          <cell r="A4270">
            <v>45961</v>
          </cell>
        </row>
        <row r="4271">
          <cell r="A4271">
            <v>45991</v>
          </cell>
        </row>
        <row r="4272">
          <cell r="A4272">
            <v>46022</v>
          </cell>
        </row>
        <row r="4273">
          <cell r="A4273">
            <v>45688</v>
          </cell>
        </row>
        <row r="4274">
          <cell r="A4274">
            <v>45716</v>
          </cell>
        </row>
        <row r="4275">
          <cell r="A4275">
            <v>45747</v>
          </cell>
        </row>
        <row r="4276">
          <cell r="A4276">
            <v>45776</v>
          </cell>
        </row>
        <row r="4277">
          <cell r="A4277">
            <v>45777</v>
          </cell>
        </row>
        <row r="4278">
          <cell r="A4278">
            <v>45808</v>
          </cell>
        </row>
        <row r="4279">
          <cell r="A4279">
            <v>45817</v>
          </cell>
        </row>
        <row r="4280">
          <cell r="A4280">
            <v>45818</v>
          </cell>
        </row>
        <row r="4281">
          <cell r="A4281">
            <v>45821</v>
          </cell>
        </row>
        <row r="4282">
          <cell r="A4282">
            <v>45825</v>
          </cell>
        </row>
        <row r="4283">
          <cell r="A4283">
            <v>45838</v>
          </cell>
        </row>
        <row r="4284">
          <cell r="A4284">
            <v>45842</v>
          </cell>
        </row>
        <row r="4285">
          <cell r="A4285">
            <v>45846</v>
          </cell>
        </row>
        <row r="4286">
          <cell r="A4286">
            <v>45846</v>
          </cell>
        </row>
        <row r="4287">
          <cell r="A4287">
            <v>45866</v>
          </cell>
        </row>
        <row r="4288">
          <cell r="A4288">
            <v>45866</v>
          </cell>
        </row>
        <row r="4289">
          <cell r="A4289">
            <v>45867</v>
          </cell>
        </row>
        <row r="4290">
          <cell r="A4290">
            <v>45869</v>
          </cell>
        </row>
        <row r="4291">
          <cell r="A4291">
            <v>45900</v>
          </cell>
        </row>
        <row r="4292">
          <cell r="A4292">
            <v>45901</v>
          </cell>
        </row>
        <row r="4293">
          <cell r="A4293">
            <v>45930</v>
          </cell>
        </row>
        <row r="4294">
          <cell r="A4294">
            <v>45961</v>
          </cell>
        </row>
        <row r="4295">
          <cell r="A4295">
            <v>45991</v>
          </cell>
        </row>
        <row r="4296">
          <cell r="A4296">
            <v>46022</v>
          </cell>
        </row>
        <row r="4297">
          <cell r="A4297">
            <v>45968</v>
          </cell>
          <cell r="L4297" t="str">
            <v>PKDV/2025061</v>
          </cell>
        </row>
        <row r="4298">
          <cell r="A4298">
            <v>45875</v>
          </cell>
          <cell r="L4298" t="str">
            <v>VR/925117-1</v>
          </cell>
        </row>
        <row r="4299">
          <cell r="A4299">
            <v>45974</v>
          </cell>
          <cell r="L4299" t="str">
            <v>VN/2025180-3</v>
          </cell>
        </row>
        <row r="4300">
          <cell r="A4300">
            <v>45931</v>
          </cell>
          <cell r="L4300" t="str">
            <v>RA/2025/37</v>
          </cell>
        </row>
        <row r="4301">
          <cell r="A4301">
            <v>46006</v>
          </cell>
          <cell r="L4301" t="str">
            <v>VN/2025226</v>
          </cell>
        </row>
        <row r="4302">
          <cell r="A4302">
            <v>45996</v>
          </cell>
          <cell r="L4302" t="str">
            <v>VN/2025213-4</v>
          </cell>
        </row>
        <row r="4303">
          <cell r="A4303">
            <v>45667</v>
          </cell>
        </row>
        <row r="4304">
          <cell r="A4304">
            <v>45748</v>
          </cell>
          <cell r="L4304" t="str">
            <v>A/92025010</v>
          </cell>
        </row>
        <row r="4305">
          <cell r="A4305">
            <v>45838</v>
          </cell>
        </row>
        <row r="4306">
          <cell r="A4306">
            <v>45947</v>
          </cell>
          <cell r="L4306" t="str">
            <v>VR/925169-1</v>
          </cell>
        </row>
        <row r="4307">
          <cell r="A4307">
            <v>45838</v>
          </cell>
        </row>
        <row r="4308">
          <cell r="A4308">
            <v>45743</v>
          </cell>
        </row>
        <row r="4309">
          <cell r="A4309">
            <v>45746</v>
          </cell>
        </row>
        <row r="4310">
          <cell r="A4310">
            <v>45757</v>
          </cell>
        </row>
        <row r="4311">
          <cell r="A4311">
            <v>45770</v>
          </cell>
        </row>
        <row r="4312">
          <cell r="A4312">
            <v>45838</v>
          </cell>
        </row>
        <row r="4313">
          <cell r="A4313">
            <v>45869</v>
          </cell>
        </row>
        <row r="4314">
          <cell r="A4314">
            <v>45905</v>
          </cell>
        </row>
        <row r="4315">
          <cell r="A4315">
            <v>45917</v>
          </cell>
        </row>
        <row r="4316">
          <cell r="A4316">
            <v>45665</v>
          </cell>
        </row>
        <row r="4317">
          <cell r="A4317">
            <v>45672</v>
          </cell>
        </row>
        <row r="4318">
          <cell r="A4318">
            <v>45679</v>
          </cell>
        </row>
        <row r="4319">
          <cell r="A4319">
            <v>45681</v>
          </cell>
        </row>
        <row r="4320">
          <cell r="A4320">
            <v>45691</v>
          </cell>
        </row>
        <row r="4321">
          <cell r="A4321">
            <v>45699</v>
          </cell>
        </row>
        <row r="4322">
          <cell r="A4322">
            <v>45721</v>
          </cell>
        </row>
        <row r="4323">
          <cell r="A4323">
            <v>45726</v>
          </cell>
        </row>
        <row r="4324">
          <cell r="A4324">
            <v>45743</v>
          </cell>
        </row>
        <row r="4325">
          <cell r="A4325">
            <v>45743</v>
          </cell>
        </row>
        <row r="4326">
          <cell r="A4326">
            <v>45743</v>
          </cell>
        </row>
        <row r="4327">
          <cell r="A4327">
            <v>45745</v>
          </cell>
        </row>
        <row r="4328">
          <cell r="A4328">
            <v>45747</v>
          </cell>
        </row>
        <row r="4329">
          <cell r="A4329">
            <v>45749</v>
          </cell>
        </row>
        <row r="4330">
          <cell r="A4330">
            <v>45753</v>
          </cell>
        </row>
        <row r="4331">
          <cell r="A4331">
            <v>45765</v>
          </cell>
        </row>
        <row r="4332">
          <cell r="A4332">
            <v>45770</v>
          </cell>
        </row>
        <row r="4333">
          <cell r="A4333">
            <v>45772</v>
          </cell>
        </row>
        <row r="4334">
          <cell r="A4334">
            <v>45793</v>
          </cell>
        </row>
        <row r="4335">
          <cell r="A4335">
            <v>45817</v>
          </cell>
        </row>
        <row r="4336">
          <cell r="A4336">
            <v>45834</v>
          </cell>
        </row>
        <row r="4337">
          <cell r="A4337">
            <v>45847</v>
          </cell>
        </row>
        <row r="4338">
          <cell r="A4338">
            <v>45851</v>
          </cell>
        </row>
        <row r="4339">
          <cell r="A4339">
            <v>45859</v>
          </cell>
        </row>
        <row r="4340">
          <cell r="A4340">
            <v>45860</v>
          </cell>
        </row>
        <row r="4341">
          <cell r="A4341">
            <v>45861</v>
          </cell>
        </row>
        <row r="4342">
          <cell r="A4342">
            <v>45865</v>
          </cell>
        </row>
        <row r="4343">
          <cell r="A4343">
            <v>45873</v>
          </cell>
        </row>
        <row r="4344">
          <cell r="A4344">
            <v>45895</v>
          </cell>
        </row>
        <row r="4345">
          <cell r="A4345">
            <v>45896</v>
          </cell>
        </row>
        <row r="4346">
          <cell r="A4346">
            <v>45902</v>
          </cell>
        </row>
        <row r="4347">
          <cell r="A4347">
            <v>45922</v>
          </cell>
        </row>
        <row r="4348">
          <cell r="A4348">
            <v>45925</v>
          </cell>
        </row>
        <row r="4349">
          <cell r="A4349">
            <v>45950</v>
          </cell>
        </row>
        <row r="4350">
          <cell r="A4350">
            <v>45994</v>
          </cell>
        </row>
        <row r="4351">
          <cell r="A4351">
            <v>46006</v>
          </cell>
        </row>
        <row r="4352">
          <cell r="A4352">
            <v>45936</v>
          </cell>
          <cell r="L4352" t="str">
            <v>VN/2025154</v>
          </cell>
        </row>
        <row r="4353">
          <cell r="A4353">
            <v>45869</v>
          </cell>
          <cell r="L4353" t="str">
            <v>PKDV/2025038-2</v>
          </cell>
        </row>
        <row r="4354">
          <cell r="A4354">
            <v>45790</v>
          </cell>
          <cell r="L4354" t="str">
            <v>A/92025081</v>
          </cell>
        </row>
        <row r="4355">
          <cell r="A4355">
            <v>45797</v>
          </cell>
          <cell r="L4355" t="str">
            <v>A/92025081</v>
          </cell>
        </row>
        <row r="4356">
          <cell r="A4356">
            <v>45985</v>
          </cell>
          <cell r="L4356" t="str">
            <v>A/92025204</v>
          </cell>
        </row>
        <row r="4357">
          <cell r="A4357">
            <v>45837</v>
          </cell>
        </row>
        <row r="4358">
          <cell r="A4358">
            <v>45853</v>
          </cell>
          <cell r="L4358" t="str">
            <v>VR/925100-1</v>
          </cell>
        </row>
        <row r="4359">
          <cell r="A4359">
            <v>46013</v>
          </cell>
          <cell r="L4359" t="str">
            <v>VN/2025235-3</v>
          </cell>
        </row>
        <row r="4360">
          <cell r="A4360">
            <v>45991</v>
          </cell>
        </row>
        <row r="4361">
          <cell r="A4361">
            <v>45961</v>
          </cell>
        </row>
        <row r="4362">
          <cell r="A4362">
            <v>45930</v>
          </cell>
        </row>
        <row r="4363">
          <cell r="A4363">
            <v>45688</v>
          </cell>
        </row>
        <row r="4364">
          <cell r="A4364">
            <v>45716</v>
          </cell>
        </row>
        <row r="4365">
          <cell r="A4365">
            <v>45777</v>
          </cell>
        </row>
        <row r="4366">
          <cell r="A4366">
            <v>45741</v>
          </cell>
        </row>
        <row r="4367">
          <cell r="A4367">
            <v>45747</v>
          </cell>
        </row>
        <row r="4368">
          <cell r="A4368">
            <v>45808</v>
          </cell>
        </row>
        <row r="4369">
          <cell r="A4369">
            <v>45838</v>
          </cell>
        </row>
        <row r="4370">
          <cell r="A4370">
            <v>45869</v>
          </cell>
        </row>
        <row r="4371">
          <cell r="A4371">
            <v>45900</v>
          </cell>
        </row>
        <row r="4372">
          <cell r="A4372">
            <v>45685</v>
          </cell>
          <cell r="L4372" t="str">
            <v>PKDV/2025006</v>
          </cell>
        </row>
        <row r="4373">
          <cell r="A4373">
            <v>45688</v>
          </cell>
        </row>
        <row r="4374">
          <cell r="A4374">
            <v>45688</v>
          </cell>
        </row>
        <row r="4375">
          <cell r="A4375">
            <v>45716</v>
          </cell>
        </row>
        <row r="4376">
          <cell r="A4376">
            <v>45716</v>
          </cell>
        </row>
        <row r="4377">
          <cell r="A4377">
            <v>45747</v>
          </cell>
        </row>
        <row r="4378">
          <cell r="A4378">
            <v>45747</v>
          </cell>
        </row>
        <row r="4379">
          <cell r="A4379">
            <v>45777</v>
          </cell>
        </row>
        <row r="4380">
          <cell r="A4380">
            <v>45777</v>
          </cell>
        </row>
        <row r="4381">
          <cell r="A4381">
            <v>45838</v>
          </cell>
        </row>
        <row r="4382">
          <cell r="A4382">
            <v>45838</v>
          </cell>
        </row>
        <row r="4383">
          <cell r="A4383">
            <v>45869</v>
          </cell>
        </row>
        <row r="4384">
          <cell r="A4384">
            <v>45869</v>
          </cell>
        </row>
        <row r="4385">
          <cell r="A4385">
            <v>45900</v>
          </cell>
        </row>
        <row r="4386">
          <cell r="A4386">
            <v>45900</v>
          </cell>
        </row>
        <row r="4387">
          <cell r="A4387">
            <v>45930</v>
          </cell>
        </row>
        <row r="4388">
          <cell r="A4388">
            <v>45930</v>
          </cell>
        </row>
        <row r="4389">
          <cell r="A4389">
            <v>45961</v>
          </cell>
        </row>
        <row r="4390">
          <cell r="A4390">
            <v>45961</v>
          </cell>
        </row>
        <row r="4391">
          <cell r="A4391">
            <v>45808</v>
          </cell>
        </row>
        <row r="4392">
          <cell r="A4392">
            <v>45808</v>
          </cell>
        </row>
        <row r="4393">
          <cell r="A4393">
            <v>45991</v>
          </cell>
        </row>
        <row r="4394">
          <cell r="A4394">
            <v>45693</v>
          </cell>
          <cell r="L4394" t="str">
            <v>VN/2025006</v>
          </cell>
        </row>
        <row r="4395">
          <cell r="A4395">
            <v>45824</v>
          </cell>
          <cell r="L4395" t="str">
            <v>A/92025096</v>
          </cell>
        </row>
        <row r="4396">
          <cell r="A4396">
            <v>45989</v>
          </cell>
        </row>
        <row r="4397">
          <cell r="A4397">
            <v>45825</v>
          </cell>
          <cell r="L4397" t="str">
            <v>A/92025096</v>
          </cell>
        </row>
        <row r="4398">
          <cell r="A4398">
            <v>46006</v>
          </cell>
          <cell r="L4398" t="str">
            <v>D/2025618</v>
          </cell>
        </row>
        <row r="4399">
          <cell r="A4399">
            <v>45973</v>
          </cell>
          <cell r="L4399" t="str">
            <v>D/2025543</v>
          </cell>
        </row>
        <row r="4400">
          <cell r="A4400">
            <v>45945</v>
          </cell>
          <cell r="L4400" t="str">
            <v>D/2025480</v>
          </cell>
        </row>
        <row r="4401">
          <cell r="A4401">
            <v>45700</v>
          </cell>
          <cell r="L4401" t="str">
            <v>D/2025018</v>
          </cell>
        </row>
        <row r="4402">
          <cell r="A4402">
            <v>45790</v>
          </cell>
          <cell r="L4402" t="str">
            <v>VN/2025048-3</v>
          </cell>
        </row>
        <row r="4403">
          <cell r="A4403">
            <v>45727</v>
          </cell>
          <cell r="L4403" t="str">
            <v>D/2025049</v>
          </cell>
        </row>
        <row r="4404">
          <cell r="A4404">
            <v>45749</v>
          </cell>
        </row>
        <row r="4405">
          <cell r="A4405">
            <v>46010</v>
          </cell>
          <cell r="L4405" t="str">
            <v>VR/925207-10</v>
          </cell>
        </row>
        <row r="4406">
          <cell r="A4406">
            <v>45702</v>
          </cell>
          <cell r="L4406" t="str">
            <v>PKDV/2025020-1</v>
          </cell>
        </row>
        <row r="4407">
          <cell r="A4407">
            <v>45723</v>
          </cell>
          <cell r="L4407" t="str">
            <v>PKDV/2025020-2</v>
          </cell>
        </row>
        <row r="4408">
          <cell r="A4408">
            <v>45869</v>
          </cell>
          <cell r="L4408" t="str">
            <v>VN/2025103-4</v>
          </cell>
        </row>
        <row r="4409">
          <cell r="A4409">
            <v>45824</v>
          </cell>
          <cell r="L4409" t="str">
            <v>A/92025096</v>
          </cell>
        </row>
        <row r="4410">
          <cell r="A4410">
            <v>45835</v>
          </cell>
        </row>
        <row r="4411">
          <cell r="A4411">
            <v>45734</v>
          </cell>
          <cell r="L4411" t="str">
            <v>A/92025010</v>
          </cell>
        </row>
        <row r="4412">
          <cell r="A4412">
            <v>45734</v>
          </cell>
          <cell r="L4412" t="str">
            <v>A/92025010</v>
          </cell>
        </row>
        <row r="4413">
          <cell r="A4413">
            <v>45749</v>
          </cell>
        </row>
        <row r="4414">
          <cell r="A4414">
            <v>45749</v>
          </cell>
        </row>
        <row r="4415">
          <cell r="A4415">
            <v>45824</v>
          </cell>
          <cell r="L4415" t="str">
            <v>A/92025096</v>
          </cell>
        </row>
        <row r="4416">
          <cell r="A4416">
            <v>45779</v>
          </cell>
        </row>
        <row r="4417">
          <cell r="A4417">
            <v>45800</v>
          </cell>
        </row>
        <row r="4418">
          <cell r="A4418">
            <v>45831</v>
          </cell>
        </row>
        <row r="4419">
          <cell r="A4419">
            <v>45923</v>
          </cell>
        </row>
        <row r="4420">
          <cell r="A4420">
            <v>45946</v>
          </cell>
        </row>
        <row r="4421">
          <cell r="A4421">
            <v>45678</v>
          </cell>
        </row>
        <row r="4422">
          <cell r="A4422">
            <v>45681</v>
          </cell>
        </row>
        <row r="4423">
          <cell r="A4423">
            <v>45691</v>
          </cell>
        </row>
        <row r="4424">
          <cell r="A4424">
            <v>45691</v>
          </cell>
        </row>
        <row r="4425">
          <cell r="A4425">
            <v>45720</v>
          </cell>
        </row>
        <row r="4426">
          <cell r="A4426">
            <v>45722</v>
          </cell>
        </row>
        <row r="4427">
          <cell r="A4427">
            <v>45722</v>
          </cell>
        </row>
        <row r="4428">
          <cell r="A4428">
            <v>45722</v>
          </cell>
        </row>
        <row r="4429">
          <cell r="A4429">
            <v>45726</v>
          </cell>
        </row>
        <row r="4430">
          <cell r="A4430">
            <v>45727</v>
          </cell>
        </row>
        <row r="4431">
          <cell r="A4431">
            <v>45735</v>
          </cell>
        </row>
        <row r="4432">
          <cell r="A4432">
            <v>45736</v>
          </cell>
        </row>
        <row r="4433">
          <cell r="A4433">
            <v>45742</v>
          </cell>
        </row>
        <row r="4434">
          <cell r="A4434">
            <v>45742</v>
          </cell>
        </row>
        <row r="4435">
          <cell r="A4435">
            <v>45743</v>
          </cell>
        </row>
        <row r="4436">
          <cell r="A4436">
            <v>45747</v>
          </cell>
        </row>
        <row r="4437">
          <cell r="A4437">
            <v>45805</v>
          </cell>
        </row>
        <row r="4438">
          <cell r="A4438">
            <v>45813</v>
          </cell>
        </row>
        <row r="4439">
          <cell r="A4439">
            <v>45817</v>
          </cell>
        </row>
        <row r="4440">
          <cell r="A4440">
            <v>45821</v>
          </cell>
        </row>
        <row r="4441">
          <cell r="A4441">
            <v>45825</v>
          </cell>
        </row>
        <row r="4442">
          <cell r="A4442">
            <v>45825</v>
          </cell>
        </row>
        <row r="4443">
          <cell r="A4443">
            <v>45827</v>
          </cell>
        </row>
        <row r="4444">
          <cell r="A4444">
            <v>45866</v>
          </cell>
        </row>
        <row r="4445">
          <cell r="A4445">
            <v>45894</v>
          </cell>
        </row>
        <row r="4446">
          <cell r="A4446">
            <v>45733</v>
          </cell>
          <cell r="L4446" t="str">
            <v>A/92025010</v>
          </cell>
        </row>
        <row r="4447">
          <cell r="A4447">
            <v>45733</v>
          </cell>
          <cell r="L4447" t="str">
            <v>A/92025010</v>
          </cell>
        </row>
        <row r="4448">
          <cell r="A4448">
            <v>45733</v>
          </cell>
          <cell r="L4448" t="str">
            <v>A/92025010</v>
          </cell>
        </row>
        <row r="4449">
          <cell r="A4449">
            <v>45735</v>
          </cell>
          <cell r="L4449" t="str">
            <v>A/92025010</v>
          </cell>
        </row>
        <row r="4450">
          <cell r="A4450">
            <v>45735</v>
          </cell>
          <cell r="L4450" t="str">
            <v>A/92025010</v>
          </cell>
        </row>
        <row r="4451">
          <cell r="A4451">
            <v>45824</v>
          </cell>
          <cell r="L4451" t="str">
            <v>A/92025096</v>
          </cell>
        </row>
        <row r="4452">
          <cell r="A4452">
            <v>46002</v>
          </cell>
          <cell r="L4452" t="str">
            <v>VR/925199-2</v>
          </cell>
        </row>
        <row r="4453">
          <cell r="A4453">
            <v>45795</v>
          </cell>
        </row>
        <row r="4454">
          <cell r="A4454">
            <v>45688</v>
          </cell>
          <cell r="L4454" t="str">
            <v>R/2025011</v>
          </cell>
        </row>
        <row r="4455">
          <cell r="A4455">
            <v>45673</v>
          </cell>
        </row>
        <row r="4456">
          <cell r="A4456">
            <v>45707</v>
          </cell>
        </row>
        <row r="4457">
          <cell r="A4457">
            <v>45775</v>
          </cell>
        </row>
        <row r="4458">
          <cell r="A4458">
            <v>45911</v>
          </cell>
        </row>
        <row r="4459">
          <cell r="A4459">
            <v>45727</v>
          </cell>
        </row>
        <row r="4460">
          <cell r="A4460">
            <v>45749</v>
          </cell>
        </row>
        <row r="4461">
          <cell r="A4461">
            <v>45888</v>
          </cell>
        </row>
        <row r="4462">
          <cell r="A4462">
            <v>45888</v>
          </cell>
        </row>
        <row r="4463">
          <cell r="A4463">
            <v>45894</v>
          </cell>
        </row>
        <row r="4464">
          <cell r="A4464">
            <v>45835</v>
          </cell>
        </row>
        <row r="4465">
          <cell r="A4465">
            <v>45742</v>
          </cell>
          <cell r="L4465" t="str">
            <v>A/92025010</v>
          </cell>
        </row>
        <row r="4466">
          <cell r="A4466">
            <v>45747</v>
          </cell>
        </row>
        <row r="4467">
          <cell r="A4467">
            <v>45658</v>
          </cell>
        </row>
        <row r="4468">
          <cell r="A4468">
            <v>45748</v>
          </cell>
        </row>
        <row r="4469">
          <cell r="A4469">
            <v>45745</v>
          </cell>
        </row>
        <row r="4470">
          <cell r="A4470">
            <v>45991</v>
          </cell>
        </row>
        <row r="4471">
          <cell r="A4471">
            <v>45991</v>
          </cell>
        </row>
        <row r="4472">
          <cell r="A4472">
            <v>45991</v>
          </cell>
        </row>
        <row r="4473">
          <cell r="A4473">
            <v>45988</v>
          </cell>
        </row>
        <row r="4474">
          <cell r="A4474">
            <v>45988</v>
          </cell>
        </row>
        <row r="4475">
          <cell r="A4475">
            <v>45988</v>
          </cell>
        </row>
        <row r="4476">
          <cell r="A4476">
            <v>45988</v>
          </cell>
        </row>
        <row r="4477">
          <cell r="A4477">
            <v>45986</v>
          </cell>
        </row>
        <row r="4478">
          <cell r="A4478">
            <v>45986</v>
          </cell>
        </row>
        <row r="4479">
          <cell r="A4479">
            <v>45986</v>
          </cell>
        </row>
        <row r="4480">
          <cell r="A4480">
            <v>45985</v>
          </cell>
        </row>
        <row r="4481">
          <cell r="A4481">
            <v>45985</v>
          </cell>
        </row>
        <row r="4482">
          <cell r="A4482">
            <v>45985</v>
          </cell>
        </row>
        <row r="4483">
          <cell r="A4483">
            <v>45985</v>
          </cell>
        </row>
        <row r="4484">
          <cell r="A4484">
            <v>45985</v>
          </cell>
        </row>
        <row r="4485">
          <cell r="A4485">
            <v>45985</v>
          </cell>
        </row>
        <row r="4486">
          <cell r="A4486">
            <v>45985</v>
          </cell>
        </row>
        <row r="4487">
          <cell r="A4487">
            <v>45984</v>
          </cell>
        </row>
        <row r="4488">
          <cell r="A4488">
            <v>45983</v>
          </cell>
        </row>
        <row r="4489">
          <cell r="A4489">
            <v>45983</v>
          </cell>
        </row>
        <row r="4490">
          <cell r="A4490">
            <v>45982</v>
          </cell>
        </row>
        <row r="4491">
          <cell r="A4491">
            <v>45982</v>
          </cell>
        </row>
        <row r="4492">
          <cell r="A4492">
            <v>45982</v>
          </cell>
        </row>
        <row r="4493">
          <cell r="A4493">
            <v>45981</v>
          </cell>
        </row>
        <row r="4494">
          <cell r="A4494">
            <v>45981</v>
          </cell>
        </row>
        <row r="4495">
          <cell r="A4495">
            <v>45979</v>
          </cell>
        </row>
        <row r="4496">
          <cell r="A4496">
            <v>45979</v>
          </cell>
        </row>
        <row r="4497">
          <cell r="A4497">
            <v>45978</v>
          </cell>
        </row>
        <row r="4498">
          <cell r="A4498">
            <v>45978</v>
          </cell>
        </row>
        <row r="4499">
          <cell r="A4499">
            <v>45977</v>
          </cell>
        </row>
        <row r="4500">
          <cell r="A4500">
            <v>45977</v>
          </cell>
        </row>
        <row r="4501">
          <cell r="A4501">
            <v>45977</v>
          </cell>
        </row>
        <row r="4502">
          <cell r="A4502">
            <v>45977</v>
          </cell>
        </row>
        <row r="4503">
          <cell r="A4503">
            <v>45974</v>
          </cell>
        </row>
        <row r="4504">
          <cell r="A4504">
            <v>45974</v>
          </cell>
        </row>
        <row r="4505">
          <cell r="A4505">
            <v>45970</v>
          </cell>
        </row>
        <row r="4506">
          <cell r="A4506">
            <v>45970</v>
          </cell>
        </row>
        <row r="4507">
          <cell r="A4507">
            <v>45968</v>
          </cell>
        </row>
        <row r="4508">
          <cell r="A4508">
            <v>45968</v>
          </cell>
        </row>
        <row r="4509">
          <cell r="A4509">
            <v>45968</v>
          </cell>
        </row>
        <row r="4510">
          <cell r="A4510">
            <v>45967</v>
          </cell>
        </row>
        <row r="4511">
          <cell r="A4511">
            <v>45967</v>
          </cell>
        </row>
        <row r="4512">
          <cell r="A4512">
            <v>45966</v>
          </cell>
        </row>
        <row r="4513">
          <cell r="A4513">
            <v>45963</v>
          </cell>
        </row>
        <row r="4514">
          <cell r="A4514">
            <v>45959</v>
          </cell>
        </row>
        <row r="4515">
          <cell r="A4515">
            <v>45958</v>
          </cell>
        </row>
        <row r="4516">
          <cell r="A4516">
            <v>45955</v>
          </cell>
        </row>
        <row r="4517">
          <cell r="A4517">
            <v>45953</v>
          </cell>
        </row>
        <row r="4518">
          <cell r="A4518">
            <v>45946</v>
          </cell>
        </row>
        <row r="4519">
          <cell r="A4519">
            <v>45940</v>
          </cell>
        </row>
        <row r="4520">
          <cell r="A4520">
            <v>45940</v>
          </cell>
        </row>
        <row r="4521">
          <cell r="A4521">
            <v>45939</v>
          </cell>
        </row>
        <row r="4522">
          <cell r="A4522">
            <v>45936</v>
          </cell>
        </row>
        <row r="4523">
          <cell r="A4523">
            <v>45665</v>
          </cell>
        </row>
        <row r="4524">
          <cell r="A4524">
            <v>45665</v>
          </cell>
        </row>
        <row r="4525">
          <cell r="A4525">
            <v>45672</v>
          </cell>
        </row>
        <row r="4526">
          <cell r="A4526">
            <v>45674</v>
          </cell>
        </row>
        <row r="4527">
          <cell r="A4527">
            <v>45688</v>
          </cell>
        </row>
        <row r="4528">
          <cell r="A4528">
            <v>45692</v>
          </cell>
        </row>
        <row r="4529">
          <cell r="A4529">
            <v>45695</v>
          </cell>
        </row>
        <row r="4530">
          <cell r="A4530">
            <v>45698</v>
          </cell>
        </row>
        <row r="4531">
          <cell r="A4531">
            <v>45698</v>
          </cell>
        </row>
        <row r="4532">
          <cell r="A4532">
            <v>45700</v>
          </cell>
        </row>
        <row r="4533">
          <cell r="A4533">
            <v>45701</v>
          </cell>
        </row>
        <row r="4534">
          <cell r="A4534">
            <v>45702</v>
          </cell>
        </row>
        <row r="4535">
          <cell r="A4535">
            <v>45707</v>
          </cell>
        </row>
        <row r="4536">
          <cell r="A4536">
            <v>45709</v>
          </cell>
        </row>
        <row r="4537">
          <cell r="A4537">
            <v>45709</v>
          </cell>
        </row>
        <row r="4538">
          <cell r="A4538">
            <v>45710</v>
          </cell>
        </row>
        <row r="4539">
          <cell r="A4539">
            <v>45715</v>
          </cell>
        </row>
        <row r="4540">
          <cell r="A4540">
            <v>45720</v>
          </cell>
        </row>
        <row r="4541">
          <cell r="A4541">
            <v>45720</v>
          </cell>
        </row>
        <row r="4542">
          <cell r="A4542">
            <v>45722</v>
          </cell>
        </row>
        <row r="4543">
          <cell r="A4543">
            <v>45723</v>
          </cell>
        </row>
        <row r="4544">
          <cell r="A4544">
            <v>45724</v>
          </cell>
        </row>
        <row r="4545">
          <cell r="A4545">
            <v>45724</v>
          </cell>
        </row>
        <row r="4546">
          <cell r="A4546">
            <v>45724</v>
          </cell>
        </row>
        <row r="4547">
          <cell r="A4547">
            <v>45725</v>
          </cell>
        </row>
        <row r="4548">
          <cell r="A4548">
            <v>45774</v>
          </cell>
        </row>
        <row r="4549">
          <cell r="A4549">
            <v>45775</v>
          </cell>
        </row>
        <row r="4550">
          <cell r="A4550">
            <v>45779</v>
          </cell>
        </row>
        <row r="4551">
          <cell r="A4551">
            <v>45779</v>
          </cell>
        </row>
        <row r="4552">
          <cell r="A4552">
            <v>45781</v>
          </cell>
        </row>
        <row r="4553">
          <cell r="A4553">
            <v>45783</v>
          </cell>
        </row>
        <row r="4554">
          <cell r="A4554">
            <v>45784</v>
          </cell>
        </row>
        <row r="4555">
          <cell r="A4555">
            <v>45785</v>
          </cell>
        </row>
        <row r="4556">
          <cell r="A4556">
            <v>45785</v>
          </cell>
        </row>
        <row r="4557">
          <cell r="A4557">
            <v>45785</v>
          </cell>
        </row>
        <row r="4558">
          <cell r="A4558">
            <v>45785</v>
          </cell>
        </row>
        <row r="4559">
          <cell r="A4559">
            <v>45785</v>
          </cell>
        </row>
        <row r="4560">
          <cell r="A4560">
            <v>45786</v>
          </cell>
        </row>
        <row r="4561">
          <cell r="A4561">
            <v>45787</v>
          </cell>
        </row>
        <row r="4562">
          <cell r="A4562">
            <v>45787</v>
          </cell>
        </row>
        <row r="4563">
          <cell r="A4563">
            <v>45788</v>
          </cell>
        </row>
        <row r="4564">
          <cell r="A4564">
            <v>45788</v>
          </cell>
        </row>
        <row r="4565">
          <cell r="A4565">
            <v>45788</v>
          </cell>
        </row>
        <row r="4566">
          <cell r="A4566">
            <v>45789</v>
          </cell>
        </row>
        <row r="4567">
          <cell r="A4567">
            <v>45789</v>
          </cell>
        </row>
        <row r="4568">
          <cell r="A4568">
            <v>45790</v>
          </cell>
        </row>
        <row r="4569">
          <cell r="A4569">
            <v>45790</v>
          </cell>
        </row>
        <row r="4570">
          <cell r="A4570">
            <v>45790</v>
          </cell>
        </row>
        <row r="4571">
          <cell r="A4571">
            <v>45790</v>
          </cell>
        </row>
        <row r="4572">
          <cell r="A4572">
            <v>45792</v>
          </cell>
        </row>
        <row r="4573">
          <cell r="A4573">
            <v>45792</v>
          </cell>
        </row>
        <row r="4574">
          <cell r="A4574">
            <v>45793</v>
          </cell>
        </row>
        <row r="4575">
          <cell r="A4575">
            <v>45793</v>
          </cell>
        </row>
        <row r="4576">
          <cell r="A4576">
            <v>45793</v>
          </cell>
        </row>
        <row r="4577">
          <cell r="A4577">
            <v>45793</v>
          </cell>
        </row>
        <row r="4578">
          <cell r="A4578">
            <v>45795</v>
          </cell>
        </row>
        <row r="4579">
          <cell r="A4579">
            <v>45795</v>
          </cell>
        </row>
        <row r="4580">
          <cell r="A4580">
            <v>45795</v>
          </cell>
        </row>
        <row r="4581">
          <cell r="A4581">
            <v>45796</v>
          </cell>
        </row>
        <row r="4582">
          <cell r="A4582">
            <v>45796</v>
          </cell>
        </row>
        <row r="4583">
          <cell r="A4583">
            <v>45797</v>
          </cell>
        </row>
        <row r="4584">
          <cell r="A4584">
            <v>45797</v>
          </cell>
        </row>
        <row r="4585">
          <cell r="A4585">
            <v>45797</v>
          </cell>
        </row>
        <row r="4586">
          <cell r="A4586">
            <v>45797</v>
          </cell>
        </row>
        <row r="4587">
          <cell r="A4587">
            <v>45797</v>
          </cell>
        </row>
        <row r="4588">
          <cell r="A4588">
            <v>45797</v>
          </cell>
        </row>
        <row r="4589">
          <cell r="A4589">
            <v>45728</v>
          </cell>
        </row>
        <row r="4590">
          <cell r="A4590">
            <v>45728</v>
          </cell>
        </row>
        <row r="4591">
          <cell r="A4591">
            <v>45728</v>
          </cell>
        </row>
        <row r="4592">
          <cell r="A4592">
            <v>45729</v>
          </cell>
        </row>
        <row r="4593">
          <cell r="A4593">
            <v>45729</v>
          </cell>
        </row>
        <row r="4594">
          <cell r="A4594">
            <v>45730</v>
          </cell>
        </row>
        <row r="4595">
          <cell r="A4595">
            <v>45731</v>
          </cell>
        </row>
        <row r="4596">
          <cell r="A4596">
            <v>45731</v>
          </cell>
        </row>
        <row r="4597">
          <cell r="A4597">
            <v>45732</v>
          </cell>
        </row>
        <row r="4598">
          <cell r="A4598">
            <v>45732</v>
          </cell>
        </row>
        <row r="4599">
          <cell r="A4599">
            <v>45732</v>
          </cell>
        </row>
        <row r="4600">
          <cell r="A4600">
            <v>45732</v>
          </cell>
        </row>
        <row r="4601">
          <cell r="A4601">
            <v>45732</v>
          </cell>
        </row>
        <row r="4602">
          <cell r="A4602">
            <v>45732</v>
          </cell>
        </row>
        <row r="4603">
          <cell r="A4603">
            <v>45732</v>
          </cell>
        </row>
        <row r="4604">
          <cell r="A4604">
            <v>45733</v>
          </cell>
        </row>
        <row r="4605">
          <cell r="A4605">
            <v>45733</v>
          </cell>
        </row>
        <row r="4606">
          <cell r="A4606">
            <v>45733</v>
          </cell>
        </row>
        <row r="4607">
          <cell r="A4607">
            <v>45733</v>
          </cell>
        </row>
        <row r="4608">
          <cell r="A4608">
            <v>45733</v>
          </cell>
        </row>
        <row r="4609">
          <cell r="A4609">
            <v>45733</v>
          </cell>
        </row>
        <row r="4610">
          <cell r="A4610">
            <v>45733</v>
          </cell>
        </row>
        <row r="4611">
          <cell r="A4611">
            <v>45733</v>
          </cell>
        </row>
        <row r="4612">
          <cell r="A4612">
            <v>45734</v>
          </cell>
        </row>
        <row r="4613">
          <cell r="A4613">
            <v>45734</v>
          </cell>
        </row>
        <row r="4614">
          <cell r="A4614">
            <v>45734</v>
          </cell>
        </row>
        <row r="4615">
          <cell r="A4615">
            <v>45734</v>
          </cell>
        </row>
        <row r="4616">
          <cell r="A4616">
            <v>45735</v>
          </cell>
        </row>
        <row r="4617">
          <cell r="A4617">
            <v>45735</v>
          </cell>
        </row>
        <row r="4618">
          <cell r="A4618">
            <v>45735</v>
          </cell>
        </row>
        <row r="4619">
          <cell r="A4619">
            <v>45735</v>
          </cell>
        </row>
        <row r="4620">
          <cell r="A4620">
            <v>45735</v>
          </cell>
        </row>
        <row r="4621">
          <cell r="A4621">
            <v>45735</v>
          </cell>
        </row>
        <row r="4622">
          <cell r="A4622">
            <v>45736</v>
          </cell>
        </row>
        <row r="4623">
          <cell r="A4623">
            <v>45737</v>
          </cell>
        </row>
        <row r="4624">
          <cell r="A4624">
            <v>45738</v>
          </cell>
        </row>
        <row r="4625">
          <cell r="A4625">
            <v>45739</v>
          </cell>
        </row>
        <row r="4626">
          <cell r="A4626">
            <v>45740</v>
          </cell>
        </row>
        <row r="4627">
          <cell r="A4627">
            <v>45740</v>
          </cell>
        </row>
        <row r="4628">
          <cell r="A4628">
            <v>45741</v>
          </cell>
        </row>
        <row r="4629">
          <cell r="A4629">
            <v>45741</v>
          </cell>
        </row>
        <row r="4630">
          <cell r="A4630">
            <v>45741</v>
          </cell>
        </row>
        <row r="4631">
          <cell r="A4631">
            <v>45741</v>
          </cell>
        </row>
        <row r="4632">
          <cell r="A4632">
            <v>45742</v>
          </cell>
        </row>
        <row r="4633">
          <cell r="A4633">
            <v>45742</v>
          </cell>
        </row>
        <row r="4634">
          <cell r="A4634">
            <v>45742</v>
          </cell>
        </row>
        <row r="4635">
          <cell r="A4635">
            <v>45743</v>
          </cell>
        </row>
        <row r="4636">
          <cell r="A4636">
            <v>45743</v>
          </cell>
        </row>
        <row r="4637">
          <cell r="A4637">
            <v>45743</v>
          </cell>
        </row>
        <row r="4638">
          <cell r="A4638">
            <v>45743</v>
          </cell>
        </row>
        <row r="4639">
          <cell r="A4639">
            <v>45743</v>
          </cell>
        </row>
        <row r="4640">
          <cell r="A4640">
            <v>45745</v>
          </cell>
        </row>
        <row r="4641">
          <cell r="A4641">
            <v>45745</v>
          </cell>
        </row>
        <row r="4642">
          <cell r="A4642">
            <v>45745</v>
          </cell>
        </row>
        <row r="4643">
          <cell r="A4643">
            <v>45746</v>
          </cell>
        </row>
        <row r="4644">
          <cell r="A4644">
            <v>45747</v>
          </cell>
        </row>
        <row r="4645">
          <cell r="A4645">
            <v>45747</v>
          </cell>
        </row>
        <row r="4646">
          <cell r="A4646">
            <v>45747</v>
          </cell>
        </row>
        <row r="4647">
          <cell r="A4647">
            <v>45747</v>
          </cell>
        </row>
        <row r="4648">
          <cell r="A4648">
            <v>45748</v>
          </cell>
        </row>
        <row r="4649">
          <cell r="A4649">
            <v>45748</v>
          </cell>
        </row>
        <row r="4650">
          <cell r="A4650">
            <v>45748</v>
          </cell>
        </row>
        <row r="4651">
          <cell r="A4651">
            <v>45748</v>
          </cell>
        </row>
        <row r="4652">
          <cell r="A4652">
            <v>45748</v>
          </cell>
        </row>
        <row r="4653">
          <cell r="A4653">
            <v>45748</v>
          </cell>
        </row>
        <row r="4654">
          <cell r="A4654">
            <v>45749</v>
          </cell>
        </row>
        <row r="4655">
          <cell r="A4655">
            <v>45751</v>
          </cell>
        </row>
        <row r="4656">
          <cell r="A4656">
            <v>45753</v>
          </cell>
        </row>
        <row r="4657">
          <cell r="A4657">
            <v>45756</v>
          </cell>
        </row>
        <row r="4658">
          <cell r="A4658">
            <v>45756</v>
          </cell>
        </row>
        <row r="4659">
          <cell r="A4659">
            <v>45757</v>
          </cell>
        </row>
        <row r="4660">
          <cell r="A4660">
            <v>45757</v>
          </cell>
        </row>
        <row r="4661">
          <cell r="A4661">
            <v>45758</v>
          </cell>
        </row>
        <row r="4662">
          <cell r="A4662">
            <v>45758</v>
          </cell>
        </row>
        <row r="4663">
          <cell r="A4663">
            <v>45760</v>
          </cell>
        </row>
        <row r="4664">
          <cell r="A4664">
            <v>45762</v>
          </cell>
        </row>
        <row r="4665">
          <cell r="A4665">
            <v>45764</v>
          </cell>
        </row>
        <row r="4666">
          <cell r="A4666">
            <v>45765</v>
          </cell>
        </row>
        <row r="4667">
          <cell r="A4667">
            <v>45766</v>
          </cell>
        </row>
        <row r="4668">
          <cell r="A4668">
            <v>45771</v>
          </cell>
        </row>
        <row r="4669">
          <cell r="A4669">
            <v>45771</v>
          </cell>
        </row>
        <row r="4670">
          <cell r="A4670">
            <v>45801</v>
          </cell>
        </row>
        <row r="4671">
          <cell r="A4671">
            <v>45801</v>
          </cell>
        </row>
        <row r="4672">
          <cell r="A4672">
            <v>45802</v>
          </cell>
        </row>
        <row r="4673">
          <cell r="A4673">
            <v>45807</v>
          </cell>
        </row>
        <row r="4674">
          <cell r="A4674">
            <v>45807</v>
          </cell>
        </row>
        <row r="4675">
          <cell r="A4675">
            <v>45807</v>
          </cell>
        </row>
        <row r="4676">
          <cell r="A4676">
            <v>45809</v>
          </cell>
        </row>
        <row r="4677">
          <cell r="A4677">
            <v>45809</v>
          </cell>
        </row>
        <row r="4678">
          <cell r="A4678">
            <v>45810</v>
          </cell>
        </row>
        <row r="4679">
          <cell r="A4679">
            <v>45810</v>
          </cell>
        </row>
        <row r="4680">
          <cell r="A4680">
            <v>45810</v>
          </cell>
        </row>
        <row r="4681">
          <cell r="A4681">
            <v>45810</v>
          </cell>
        </row>
        <row r="4682">
          <cell r="A4682">
            <v>45810</v>
          </cell>
        </row>
        <row r="4683">
          <cell r="A4683">
            <v>45811</v>
          </cell>
        </row>
        <row r="4684">
          <cell r="A4684">
            <v>45811</v>
          </cell>
        </row>
        <row r="4685">
          <cell r="A4685">
            <v>45812</v>
          </cell>
        </row>
        <row r="4686">
          <cell r="A4686">
            <v>45812</v>
          </cell>
        </row>
        <row r="4687">
          <cell r="A4687">
            <v>45812</v>
          </cell>
        </row>
        <row r="4688">
          <cell r="A4688">
            <v>45815</v>
          </cell>
        </row>
        <row r="4689">
          <cell r="A4689">
            <v>45815</v>
          </cell>
        </row>
        <row r="4690">
          <cell r="A4690">
            <v>45815</v>
          </cell>
        </row>
        <row r="4691">
          <cell r="A4691">
            <v>45815</v>
          </cell>
        </row>
        <row r="4692">
          <cell r="A4692">
            <v>45816</v>
          </cell>
        </row>
        <row r="4693">
          <cell r="A4693">
            <v>45816</v>
          </cell>
        </row>
        <row r="4694">
          <cell r="A4694">
            <v>45817</v>
          </cell>
        </row>
        <row r="4695">
          <cell r="A4695">
            <v>45817</v>
          </cell>
        </row>
        <row r="4696">
          <cell r="A4696">
            <v>45817</v>
          </cell>
        </row>
        <row r="4697">
          <cell r="A4697">
            <v>45818</v>
          </cell>
        </row>
        <row r="4698">
          <cell r="A4698">
            <v>45818</v>
          </cell>
        </row>
        <row r="4699">
          <cell r="A4699">
            <v>45820</v>
          </cell>
        </row>
        <row r="4700">
          <cell r="A4700">
            <v>45820</v>
          </cell>
        </row>
        <row r="4701">
          <cell r="A4701">
            <v>45820</v>
          </cell>
        </row>
        <row r="4702">
          <cell r="A4702">
            <v>45820</v>
          </cell>
        </row>
        <row r="4703">
          <cell r="A4703">
            <v>45822</v>
          </cell>
        </row>
        <row r="4704">
          <cell r="A4704">
            <v>45822</v>
          </cell>
        </row>
        <row r="4705">
          <cell r="A4705">
            <v>45822</v>
          </cell>
        </row>
        <row r="4706">
          <cell r="A4706">
            <v>45822</v>
          </cell>
        </row>
        <row r="4707">
          <cell r="A4707">
            <v>45822</v>
          </cell>
        </row>
        <row r="4708">
          <cell r="A4708">
            <v>45824</v>
          </cell>
        </row>
        <row r="4709">
          <cell r="A4709">
            <v>45824</v>
          </cell>
        </row>
        <row r="4710">
          <cell r="A4710">
            <v>45824</v>
          </cell>
        </row>
        <row r="4711">
          <cell r="A4711">
            <v>45824</v>
          </cell>
        </row>
        <row r="4712">
          <cell r="A4712">
            <v>45824</v>
          </cell>
        </row>
        <row r="4713">
          <cell r="A4713">
            <v>45824</v>
          </cell>
        </row>
        <row r="4714">
          <cell r="A4714">
            <v>45824</v>
          </cell>
        </row>
        <row r="4715">
          <cell r="A4715">
            <v>45824</v>
          </cell>
        </row>
        <row r="4716">
          <cell r="A4716">
            <v>45824</v>
          </cell>
        </row>
        <row r="4717">
          <cell r="A4717">
            <v>45824</v>
          </cell>
        </row>
        <row r="4718">
          <cell r="A4718">
            <v>45824</v>
          </cell>
        </row>
        <row r="4719">
          <cell r="A4719">
            <v>45825</v>
          </cell>
        </row>
        <row r="4720">
          <cell r="A4720">
            <v>45825</v>
          </cell>
        </row>
        <row r="4721">
          <cell r="A4721">
            <v>45825</v>
          </cell>
        </row>
        <row r="4722">
          <cell r="A4722">
            <v>45825</v>
          </cell>
        </row>
        <row r="4723">
          <cell r="A4723">
            <v>45827</v>
          </cell>
        </row>
        <row r="4724">
          <cell r="A4724">
            <v>45827</v>
          </cell>
        </row>
        <row r="4725">
          <cell r="A4725">
            <v>45827</v>
          </cell>
        </row>
        <row r="4726">
          <cell r="A4726">
            <v>45828</v>
          </cell>
        </row>
        <row r="4727">
          <cell r="A4727">
            <v>45830</v>
          </cell>
        </row>
        <row r="4728">
          <cell r="A4728">
            <v>45832</v>
          </cell>
        </row>
        <row r="4729">
          <cell r="A4729">
            <v>45832</v>
          </cell>
        </row>
        <row r="4730">
          <cell r="A4730">
            <v>45832</v>
          </cell>
        </row>
        <row r="4731">
          <cell r="A4731">
            <v>45834</v>
          </cell>
        </row>
        <row r="4732">
          <cell r="A4732">
            <v>45834</v>
          </cell>
        </row>
        <row r="4733">
          <cell r="A4733">
            <v>45835</v>
          </cell>
        </row>
        <row r="4734">
          <cell r="A4734">
            <v>45835</v>
          </cell>
        </row>
        <row r="4735">
          <cell r="A4735">
            <v>45837</v>
          </cell>
        </row>
        <row r="4736">
          <cell r="A4736">
            <v>45837</v>
          </cell>
        </row>
        <row r="4737">
          <cell r="A4737">
            <v>45838</v>
          </cell>
        </row>
        <row r="4738">
          <cell r="A4738">
            <v>45839</v>
          </cell>
        </row>
        <row r="4739">
          <cell r="A4739">
            <v>45841</v>
          </cell>
        </row>
        <row r="4740">
          <cell r="A4740">
            <v>45841</v>
          </cell>
        </row>
        <row r="4741">
          <cell r="A4741">
            <v>45841</v>
          </cell>
        </row>
        <row r="4742">
          <cell r="A4742">
            <v>45841</v>
          </cell>
        </row>
        <row r="4743">
          <cell r="A4743">
            <v>45841</v>
          </cell>
        </row>
        <row r="4744">
          <cell r="A4744">
            <v>45841</v>
          </cell>
        </row>
        <row r="4745">
          <cell r="A4745">
            <v>45841</v>
          </cell>
        </row>
        <row r="4746">
          <cell r="A4746">
            <v>45841</v>
          </cell>
        </row>
        <row r="4747">
          <cell r="A4747">
            <v>45841</v>
          </cell>
        </row>
        <row r="4748">
          <cell r="A4748">
            <v>45842</v>
          </cell>
        </row>
        <row r="4749">
          <cell r="A4749">
            <v>45842</v>
          </cell>
        </row>
        <row r="4750">
          <cell r="A4750">
            <v>45842</v>
          </cell>
        </row>
        <row r="4751">
          <cell r="A4751">
            <v>45842</v>
          </cell>
        </row>
        <row r="4752">
          <cell r="A4752">
            <v>45842</v>
          </cell>
        </row>
        <row r="4753">
          <cell r="A4753">
            <v>45842</v>
          </cell>
        </row>
        <row r="4754">
          <cell r="A4754">
            <v>45844</v>
          </cell>
        </row>
        <row r="4755">
          <cell r="A4755">
            <v>45844</v>
          </cell>
        </row>
        <row r="4756">
          <cell r="A4756">
            <v>45844</v>
          </cell>
        </row>
        <row r="4757">
          <cell r="A4757">
            <v>45844</v>
          </cell>
        </row>
        <row r="4758">
          <cell r="A4758">
            <v>45844</v>
          </cell>
        </row>
        <row r="4759">
          <cell r="A4759">
            <v>45845</v>
          </cell>
        </row>
        <row r="4760">
          <cell r="A4760">
            <v>45846</v>
          </cell>
        </row>
        <row r="4761">
          <cell r="A4761">
            <v>45846</v>
          </cell>
        </row>
        <row r="4762">
          <cell r="A4762">
            <v>45846</v>
          </cell>
        </row>
        <row r="4763">
          <cell r="A4763">
            <v>45847</v>
          </cell>
        </row>
        <row r="4764">
          <cell r="A4764">
            <v>45847</v>
          </cell>
        </row>
        <row r="4765">
          <cell r="A4765">
            <v>45847</v>
          </cell>
        </row>
        <row r="4766">
          <cell r="A4766">
            <v>45847</v>
          </cell>
        </row>
        <row r="4767">
          <cell r="A4767">
            <v>45848</v>
          </cell>
        </row>
        <row r="4768">
          <cell r="A4768">
            <v>45848</v>
          </cell>
        </row>
        <row r="4769">
          <cell r="A4769">
            <v>45848</v>
          </cell>
        </row>
        <row r="4770">
          <cell r="A4770">
            <v>45848</v>
          </cell>
        </row>
        <row r="4771">
          <cell r="A4771">
            <v>45848</v>
          </cell>
        </row>
        <row r="4772">
          <cell r="A4772">
            <v>45848</v>
          </cell>
        </row>
        <row r="4773">
          <cell r="A4773">
            <v>45848</v>
          </cell>
        </row>
        <row r="4774">
          <cell r="A4774">
            <v>45848</v>
          </cell>
        </row>
        <row r="4775">
          <cell r="A4775">
            <v>45850</v>
          </cell>
        </row>
        <row r="4776">
          <cell r="A4776">
            <v>45850</v>
          </cell>
        </row>
        <row r="4777">
          <cell r="A4777">
            <v>45850</v>
          </cell>
        </row>
        <row r="4778">
          <cell r="A4778">
            <v>45851</v>
          </cell>
        </row>
        <row r="4779">
          <cell r="A4779">
            <v>45851</v>
          </cell>
        </row>
        <row r="4780">
          <cell r="A4780">
            <v>45851</v>
          </cell>
        </row>
        <row r="4781">
          <cell r="A4781">
            <v>45851</v>
          </cell>
        </row>
        <row r="4782">
          <cell r="A4782">
            <v>45851</v>
          </cell>
        </row>
        <row r="4783">
          <cell r="A4783">
            <v>45851</v>
          </cell>
        </row>
        <row r="4784">
          <cell r="A4784">
            <v>45851</v>
          </cell>
        </row>
        <row r="4785">
          <cell r="A4785">
            <v>45851</v>
          </cell>
        </row>
        <row r="4786">
          <cell r="A4786">
            <v>45851</v>
          </cell>
        </row>
        <row r="4787">
          <cell r="A4787">
            <v>45853</v>
          </cell>
        </row>
        <row r="4788">
          <cell r="A4788">
            <v>45853</v>
          </cell>
        </row>
        <row r="4789">
          <cell r="A4789">
            <v>45853</v>
          </cell>
        </row>
        <row r="4790">
          <cell r="A4790">
            <v>45853</v>
          </cell>
        </row>
        <row r="4791">
          <cell r="A4791">
            <v>45855</v>
          </cell>
        </row>
        <row r="4792">
          <cell r="A4792">
            <v>45855</v>
          </cell>
        </row>
        <row r="4793">
          <cell r="A4793">
            <v>45855</v>
          </cell>
        </row>
        <row r="4794">
          <cell r="A4794">
            <v>45855</v>
          </cell>
        </row>
        <row r="4795">
          <cell r="A4795">
            <v>45856</v>
          </cell>
        </row>
        <row r="4796">
          <cell r="A4796">
            <v>45856</v>
          </cell>
        </row>
        <row r="4797">
          <cell r="A4797">
            <v>45856</v>
          </cell>
        </row>
        <row r="4798">
          <cell r="A4798">
            <v>45857</v>
          </cell>
        </row>
        <row r="4799">
          <cell r="A4799">
            <v>45862</v>
          </cell>
        </row>
        <row r="4800">
          <cell r="A4800">
            <v>45863</v>
          </cell>
        </row>
        <row r="4801">
          <cell r="A4801">
            <v>45863</v>
          </cell>
        </row>
        <row r="4802">
          <cell r="A4802">
            <v>45863</v>
          </cell>
        </row>
        <row r="4803">
          <cell r="A4803">
            <v>45863</v>
          </cell>
        </row>
        <row r="4804">
          <cell r="A4804">
            <v>45865</v>
          </cell>
        </row>
        <row r="4805">
          <cell r="A4805">
            <v>45865</v>
          </cell>
        </row>
        <row r="4806">
          <cell r="A4806">
            <v>45867</v>
          </cell>
        </row>
        <row r="4807">
          <cell r="A4807">
            <v>45868</v>
          </cell>
        </row>
        <row r="4808">
          <cell r="A4808">
            <v>45869</v>
          </cell>
        </row>
        <row r="4809">
          <cell r="A4809">
            <v>45869</v>
          </cell>
        </row>
        <row r="4810">
          <cell r="A4810">
            <v>45869</v>
          </cell>
        </row>
        <row r="4811">
          <cell r="A4811">
            <v>45869</v>
          </cell>
        </row>
        <row r="4812">
          <cell r="A4812">
            <v>45873</v>
          </cell>
        </row>
        <row r="4813">
          <cell r="A4813">
            <v>45873</v>
          </cell>
        </row>
        <row r="4814">
          <cell r="A4814">
            <v>45870</v>
          </cell>
        </row>
        <row r="4815">
          <cell r="A4815">
            <v>45873</v>
          </cell>
        </row>
        <row r="4816">
          <cell r="A4816">
            <v>45873</v>
          </cell>
        </row>
        <row r="4817">
          <cell r="A4817">
            <v>45873</v>
          </cell>
        </row>
        <row r="4818">
          <cell r="A4818">
            <v>45873</v>
          </cell>
        </row>
        <row r="4819">
          <cell r="A4819">
            <v>45873</v>
          </cell>
        </row>
        <row r="4820">
          <cell r="A4820">
            <v>45875</v>
          </cell>
        </row>
        <row r="4821">
          <cell r="A4821">
            <v>45875</v>
          </cell>
        </row>
        <row r="4822">
          <cell r="A4822">
            <v>45876</v>
          </cell>
        </row>
        <row r="4823">
          <cell r="A4823">
            <v>45876</v>
          </cell>
        </row>
        <row r="4824">
          <cell r="A4824">
            <v>45876</v>
          </cell>
        </row>
        <row r="4825">
          <cell r="A4825">
            <v>45879</v>
          </cell>
        </row>
        <row r="4826">
          <cell r="A4826">
            <v>45883</v>
          </cell>
        </row>
        <row r="4827">
          <cell r="A4827">
            <v>45886</v>
          </cell>
        </row>
        <row r="4828">
          <cell r="A4828">
            <v>45888</v>
          </cell>
        </row>
        <row r="4829">
          <cell r="A4829">
            <v>45890</v>
          </cell>
        </row>
        <row r="4830">
          <cell r="A4830">
            <v>45890</v>
          </cell>
        </row>
        <row r="4831">
          <cell r="A4831">
            <v>45894</v>
          </cell>
        </row>
        <row r="4832">
          <cell r="A4832">
            <v>45894</v>
          </cell>
        </row>
        <row r="4833">
          <cell r="A4833">
            <v>45897</v>
          </cell>
        </row>
        <row r="4834">
          <cell r="A4834">
            <v>45900</v>
          </cell>
        </row>
        <row r="4835">
          <cell r="A4835">
            <v>45904</v>
          </cell>
        </row>
        <row r="4836">
          <cell r="A4836">
            <v>45907</v>
          </cell>
        </row>
        <row r="4837">
          <cell r="A4837">
            <v>45907</v>
          </cell>
        </row>
        <row r="4838">
          <cell r="A4838">
            <v>45907</v>
          </cell>
        </row>
        <row r="4839">
          <cell r="A4839">
            <v>45908</v>
          </cell>
        </row>
        <row r="4840">
          <cell r="A4840">
            <v>45908</v>
          </cell>
        </row>
        <row r="4841">
          <cell r="A4841">
            <v>45911</v>
          </cell>
        </row>
        <row r="4842">
          <cell r="A4842">
            <v>45914</v>
          </cell>
        </row>
        <row r="4843">
          <cell r="A4843">
            <v>45918</v>
          </cell>
        </row>
        <row r="4844">
          <cell r="A4844">
            <v>45919</v>
          </cell>
        </row>
        <row r="4845">
          <cell r="A4845">
            <v>45920</v>
          </cell>
        </row>
        <row r="4846">
          <cell r="A4846">
            <v>45922</v>
          </cell>
        </row>
        <row r="4847">
          <cell r="A4847">
            <v>45925</v>
          </cell>
        </row>
        <row r="4848">
          <cell r="A4848">
            <v>45679</v>
          </cell>
        </row>
        <row r="4849">
          <cell r="A4849">
            <v>45679</v>
          </cell>
        </row>
        <row r="4850">
          <cell r="A4850">
            <v>45683</v>
          </cell>
        </row>
        <row r="4851">
          <cell r="A4851">
            <v>45685</v>
          </cell>
        </row>
        <row r="4852">
          <cell r="A4852">
            <v>45707</v>
          </cell>
        </row>
        <row r="4853">
          <cell r="A4853">
            <v>45722</v>
          </cell>
        </row>
        <row r="4854">
          <cell r="A4854">
            <v>45749</v>
          </cell>
        </row>
        <row r="4855">
          <cell r="A4855">
            <v>45763</v>
          </cell>
        </row>
        <row r="4856">
          <cell r="A4856">
            <v>45777</v>
          </cell>
        </row>
        <row r="4857">
          <cell r="A4857">
            <v>45880</v>
          </cell>
        </row>
        <row r="4858">
          <cell r="A4858">
            <v>45930</v>
          </cell>
        </row>
        <row r="4859">
          <cell r="A4859">
            <v>45932</v>
          </cell>
        </row>
        <row r="4860">
          <cell r="A4860">
            <v>45964</v>
          </cell>
        </row>
        <row r="4861">
          <cell r="A4861">
            <v>46021</v>
          </cell>
        </row>
        <row r="4862">
          <cell r="A4862">
            <v>46022</v>
          </cell>
        </row>
        <row r="4863">
          <cell r="A4863">
            <v>45709</v>
          </cell>
        </row>
        <row r="4864">
          <cell r="A4864">
            <v>45825</v>
          </cell>
        </row>
        <row r="4865">
          <cell r="A4865">
            <v>45909</v>
          </cell>
        </row>
        <row r="4866">
          <cell r="A4866">
            <v>45659</v>
          </cell>
        </row>
        <row r="4867">
          <cell r="A4867">
            <v>45677</v>
          </cell>
        </row>
        <row r="4868">
          <cell r="A4868">
            <v>45690</v>
          </cell>
        </row>
        <row r="4869">
          <cell r="A4869">
            <v>45708</v>
          </cell>
        </row>
        <row r="4870">
          <cell r="A4870">
            <v>45777</v>
          </cell>
        </row>
        <row r="4871">
          <cell r="A4871">
            <v>45808</v>
          </cell>
        </row>
        <row r="4872">
          <cell r="A4872">
            <v>45838</v>
          </cell>
        </row>
        <row r="4873">
          <cell r="A4873">
            <v>45869</v>
          </cell>
        </row>
        <row r="4874">
          <cell r="A4874">
            <v>45900</v>
          </cell>
        </row>
        <row r="4875">
          <cell r="A4875">
            <v>45930</v>
          </cell>
        </row>
        <row r="4876">
          <cell r="A4876">
            <v>45961</v>
          </cell>
        </row>
        <row r="4877">
          <cell r="A4877">
            <v>45991</v>
          </cell>
        </row>
        <row r="4878">
          <cell r="A4878">
            <v>46022</v>
          </cell>
        </row>
        <row r="4879">
          <cell r="A4879">
            <v>45717</v>
          </cell>
        </row>
        <row r="4880">
          <cell r="A4880">
            <v>45919</v>
          </cell>
          <cell r="L4880" t="str">
            <v>VR/925129</v>
          </cell>
        </row>
        <row r="4881">
          <cell r="A4881">
            <v>45922</v>
          </cell>
          <cell r="L4881" t="str">
            <v>DZ2025084</v>
          </cell>
        </row>
        <row r="4882">
          <cell r="A4882">
            <v>45674</v>
          </cell>
        </row>
        <row r="4883">
          <cell r="A4883">
            <v>45835</v>
          </cell>
          <cell r="L4883" t="str">
            <v>A/92025090</v>
          </cell>
        </row>
        <row r="4884">
          <cell r="A4884">
            <v>45869</v>
          </cell>
        </row>
        <row r="4885">
          <cell r="A4885">
            <v>45841</v>
          </cell>
        </row>
        <row r="4886">
          <cell r="A4886">
            <v>45790</v>
          </cell>
        </row>
        <row r="4887">
          <cell r="A4887">
            <v>45749</v>
          </cell>
        </row>
        <row r="4888">
          <cell r="A4888">
            <v>45749</v>
          </cell>
        </row>
        <row r="4889">
          <cell r="A4889">
            <v>45887</v>
          </cell>
          <cell r="L4889" t="str">
            <v>D/2025292</v>
          </cell>
        </row>
        <row r="4890">
          <cell r="A4890">
            <v>45862</v>
          </cell>
          <cell r="L4890" t="str">
            <v>R/2025402</v>
          </cell>
        </row>
        <row r="4891">
          <cell r="A4891">
            <v>45855</v>
          </cell>
          <cell r="L4891" t="str">
            <v>RA/2025/11</v>
          </cell>
        </row>
        <row r="4892">
          <cell r="A4892">
            <v>45817</v>
          </cell>
          <cell r="L4892" t="str">
            <v>R/2025338</v>
          </cell>
        </row>
        <row r="4893">
          <cell r="A4893">
            <v>45828</v>
          </cell>
          <cell r="L4893" t="str">
            <v>R/2025255</v>
          </cell>
        </row>
        <row r="4894">
          <cell r="A4894">
            <v>45814</v>
          </cell>
          <cell r="L4894" t="str">
            <v>R/2025288</v>
          </cell>
        </row>
        <row r="4895">
          <cell r="A4895">
            <v>45800</v>
          </cell>
          <cell r="L4895">
            <v>220250022</v>
          </cell>
        </row>
        <row r="4896">
          <cell r="A4896">
            <v>45824</v>
          </cell>
          <cell r="L4896" t="str">
            <v>R/2025348</v>
          </cell>
        </row>
        <row r="4897">
          <cell r="A4897">
            <v>45873</v>
          </cell>
          <cell r="L4897">
            <v>220250026</v>
          </cell>
        </row>
        <row r="4898">
          <cell r="A4898">
            <v>45803</v>
          </cell>
          <cell r="L4898" t="str">
            <v>A/92025005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A_data_17_4"/>
      <sheetName val="vlastne"/>
      <sheetName val="banka"/>
    </sheetNames>
    <sheetDataSet>
      <sheetData sheetId="0"/>
      <sheetData sheetId="1"/>
      <sheetData sheetId="2">
        <row r="1">
          <cell r="A1" t="str">
            <v>DUÚP</v>
          </cell>
          <cell r="L1" t="str">
            <v>Proti doklad</v>
          </cell>
        </row>
        <row r="2">
          <cell r="A2">
            <v>45853</v>
          </cell>
        </row>
        <row r="3">
          <cell r="A3">
            <v>45937</v>
          </cell>
        </row>
        <row r="4">
          <cell r="A4">
            <v>45686</v>
          </cell>
        </row>
        <row r="5">
          <cell r="A5">
            <v>45758</v>
          </cell>
        </row>
        <row r="6">
          <cell r="A6">
            <v>45776</v>
          </cell>
        </row>
        <row r="7">
          <cell r="A7">
            <v>45868</v>
          </cell>
        </row>
        <row r="8">
          <cell r="A8">
            <v>45776</v>
          </cell>
        </row>
        <row r="9">
          <cell r="A9">
            <v>45776</v>
          </cell>
        </row>
        <row r="10">
          <cell r="A10">
            <v>45776</v>
          </cell>
        </row>
        <row r="11">
          <cell r="A11">
            <v>45868</v>
          </cell>
        </row>
        <row r="12">
          <cell r="A12">
            <v>45776</v>
          </cell>
        </row>
        <row r="13">
          <cell r="A13">
            <v>45868</v>
          </cell>
        </row>
        <row r="14">
          <cell r="A14">
            <v>45868</v>
          </cell>
        </row>
        <row r="15">
          <cell r="A15">
            <v>45868</v>
          </cell>
        </row>
        <row r="16">
          <cell r="A16">
            <v>45862</v>
          </cell>
        </row>
        <row r="17">
          <cell r="A17">
            <v>45862</v>
          </cell>
        </row>
        <row r="18">
          <cell r="A18">
            <v>45862</v>
          </cell>
        </row>
        <row r="19">
          <cell r="A19">
            <v>45862</v>
          </cell>
        </row>
        <row r="20">
          <cell r="A20">
            <v>45687</v>
          </cell>
        </row>
        <row r="21">
          <cell r="A21">
            <v>45698</v>
          </cell>
        </row>
        <row r="22">
          <cell r="A22">
            <v>45770</v>
          </cell>
        </row>
        <row r="23">
          <cell r="A23">
            <v>45776</v>
          </cell>
        </row>
        <row r="24">
          <cell r="A24">
            <v>45820</v>
          </cell>
        </row>
        <row r="25">
          <cell r="A25">
            <v>45853</v>
          </cell>
        </row>
        <row r="26">
          <cell r="A26">
            <v>45854</v>
          </cell>
        </row>
        <row r="27">
          <cell r="A27">
            <v>45868</v>
          </cell>
        </row>
        <row r="28">
          <cell r="A28">
            <v>45940</v>
          </cell>
        </row>
        <row r="29">
          <cell r="A29">
            <v>45954</v>
          </cell>
        </row>
        <row r="30">
          <cell r="A30">
            <v>45986</v>
          </cell>
        </row>
        <row r="31">
          <cell r="A31">
            <v>45989</v>
          </cell>
        </row>
        <row r="32">
          <cell r="A32">
            <v>45989</v>
          </cell>
        </row>
        <row r="33">
          <cell r="A33">
            <v>45993</v>
          </cell>
        </row>
        <row r="34">
          <cell r="A34">
            <v>45993</v>
          </cell>
        </row>
        <row r="35">
          <cell r="A35">
            <v>45986</v>
          </cell>
        </row>
        <row r="36">
          <cell r="A36">
            <v>45954</v>
          </cell>
        </row>
        <row r="37">
          <cell r="A37">
            <v>45698</v>
          </cell>
        </row>
        <row r="38">
          <cell r="A38">
            <v>45776</v>
          </cell>
        </row>
        <row r="39">
          <cell r="A39">
            <v>45770</v>
          </cell>
        </row>
        <row r="40">
          <cell r="A40">
            <v>45820</v>
          </cell>
        </row>
        <row r="41">
          <cell r="A41">
            <v>45854</v>
          </cell>
        </row>
        <row r="42">
          <cell r="A42">
            <v>45868</v>
          </cell>
        </row>
        <row r="43">
          <cell r="A43">
            <v>45687</v>
          </cell>
        </row>
        <row r="44">
          <cell r="A44">
            <v>45853</v>
          </cell>
        </row>
        <row r="45">
          <cell r="A45">
            <v>45940</v>
          </cell>
        </row>
        <row r="46">
          <cell r="A46">
            <v>45989</v>
          </cell>
        </row>
        <row r="47">
          <cell r="A47">
            <v>45989</v>
          </cell>
        </row>
        <row r="48">
          <cell r="A48">
            <v>45993</v>
          </cell>
        </row>
        <row r="49">
          <cell r="A49">
            <v>45993</v>
          </cell>
        </row>
        <row r="50">
          <cell r="A50">
            <v>46020</v>
          </cell>
        </row>
        <row r="51">
          <cell r="A51">
            <v>46020</v>
          </cell>
        </row>
        <row r="52">
          <cell r="A52">
            <v>45831</v>
          </cell>
        </row>
        <row r="53">
          <cell r="A53">
            <v>45831</v>
          </cell>
        </row>
        <row r="54">
          <cell r="A54">
            <v>46020</v>
          </cell>
        </row>
        <row r="55">
          <cell r="A55">
            <v>46020</v>
          </cell>
        </row>
        <row r="56">
          <cell r="A56">
            <v>45747</v>
          </cell>
        </row>
        <row r="57">
          <cell r="A57">
            <v>45747</v>
          </cell>
        </row>
        <row r="58">
          <cell r="A58">
            <v>45798</v>
          </cell>
        </row>
        <row r="59">
          <cell r="A59">
            <v>45706</v>
          </cell>
        </row>
        <row r="60">
          <cell r="A60">
            <v>45720</v>
          </cell>
        </row>
        <row r="61">
          <cell r="A61">
            <v>45743</v>
          </cell>
        </row>
        <row r="62">
          <cell r="A62">
            <v>45762</v>
          </cell>
        </row>
        <row r="63">
          <cell r="A63">
            <v>45805</v>
          </cell>
        </row>
        <row r="64">
          <cell r="A64">
            <v>45967</v>
          </cell>
        </row>
        <row r="65">
          <cell r="A65">
            <v>45979</v>
          </cell>
        </row>
        <row r="66">
          <cell r="A66">
            <v>45995</v>
          </cell>
        </row>
        <row r="67">
          <cell r="A67">
            <v>45996</v>
          </cell>
        </row>
        <row r="68">
          <cell r="A68">
            <v>45996</v>
          </cell>
        </row>
        <row r="69">
          <cell r="A69">
            <v>45995</v>
          </cell>
        </row>
        <row r="70">
          <cell r="A70">
            <v>45706</v>
          </cell>
        </row>
        <row r="71">
          <cell r="A71">
            <v>45720</v>
          </cell>
        </row>
        <row r="72">
          <cell r="A72">
            <v>45743</v>
          </cell>
        </row>
        <row r="73">
          <cell r="A73">
            <v>45762</v>
          </cell>
        </row>
        <row r="74">
          <cell r="A74">
            <v>45805</v>
          </cell>
        </row>
        <row r="75">
          <cell r="A75">
            <v>45967</v>
          </cell>
        </row>
        <row r="76">
          <cell r="A76">
            <v>45979</v>
          </cell>
        </row>
        <row r="77">
          <cell r="A77">
            <v>45869</v>
          </cell>
        </row>
        <row r="78">
          <cell r="A78">
            <v>45869</v>
          </cell>
        </row>
        <row r="79">
          <cell r="A79">
            <v>45750</v>
          </cell>
        </row>
        <row r="80">
          <cell r="A80">
            <v>45750</v>
          </cell>
        </row>
        <row r="81">
          <cell r="A81">
            <v>45891</v>
          </cell>
        </row>
        <row r="82">
          <cell r="A82">
            <v>45897</v>
          </cell>
        </row>
        <row r="83">
          <cell r="A83">
            <v>45897</v>
          </cell>
        </row>
        <row r="84">
          <cell r="A84">
            <v>45966</v>
          </cell>
          <cell r="L84" t="str">
            <v>R/2025594</v>
          </cell>
        </row>
        <row r="85">
          <cell r="A85">
            <v>45789</v>
          </cell>
          <cell r="L85">
            <v>220250021</v>
          </cell>
        </row>
        <row r="86">
          <cell r="A86">
            <v>45747</v>
          </cell>
        </row>
        <row r="87">
          <cell r="A87">
            <v>45747</v>
          </cell>
        </row>
        <row r="88">
          <cell r="A88">
            <v>45750</v>
          </cell>
          <cell r="L88">
            <v>220250009</v>
          </cell>
        </row>
        <row r="89">
          <cell r="A89">
            <v>45694</v>
          </cell>
          <cell r="L89" t="str">
            <v>RA/2025/03</v>
          </cell>
        </row>
        <row r="90">
          <cell r="A90">
            <v>45729</v>
          </cell>
        </row>
        <row r="91">
          <cell r="A91">
            <v>45812</v>
          </cell>
          <cell r="L91" t="str">
            <v>SLSP-025-0001</v>
          </cell>
        </row>
        <row r="92">
          <cell r="A92">
            <v>45995</v>
          </cell>
        </row>
        <row r="93">
          <cell r="A93">
            <v>45746</v>
          </cell>
          <cell r="L93" t="str">
            <v>D/2025069</v>
          </cell>
        </row>
        <row r="94">
          <cell r="A94">
            <v>45729</v>
          </cell>
        </row>
        <row r="95">
          <cell r="A95">
            <v>45812</v>
          </cell>
        </row>
        <row r="96">
          <cell r="A96">
            <v>45995</v>
          </cell>
        </row>
        <row r="97">
          <cell r="A97">
            <v>45802</v>
          </cell>
          <cell r="L97" t="str">
            <v>R/2025107</v>
          </cell>
        </row>
        <row r="98">
          <cell r="A98">
            <v>45818</v>
          </cell>
          <cell r="L98" t="str">
            <v>D/2025216</v>
          </cell>
        </row>
        <row r="99">
          <cell r="A99">
            <v>45814</v>
          </cell>
          <cell r="L99" t="str">
            <v>R/2025299</v>
          </cell>
        </row>
        <row r="100">
          <cell r="A100">
            <v>45996</v>
          </cell>
          <cell r="L100" t="str">
            <v>D/2025284</v>
          </cell>
        </row>
        <row r="101">
          <cell r="A101">
            <v>45945</v>
          </cell>
          <cell r="L101" t="str">
            <v>R/2025589</v>
          </cell>
        </row>
        <row r="102">
          <cell r="A102">
            <v>45989</v>
          </cell>
        </row>
        <row r="103">
          <cell r="A103">
            <v>45993</v>
          </cell>
        </row>
        <row r="104">
          <cell r="A104">
            <v>45989</v>
          </cell>
        </row>
        <row r="105">
          <cell r="A105">
            <v>45993</v>
          </cell>
        </row>
        <row r="106">
          <cell r="A106">
            <v>45798</v>
          </cell>
          <cell r="L106" t="str">
            <v>R/2025252</v>
          </cell>
        </row>
        <row r="107">
          <cell r="A107">
            <v>45813</v>
          </cell>
          <cell r="L107" t="str">
            <v>R/2025301</v>
          </cell>
        </row>
        <row r="108">
          <cell r="A108">
            <v>45842</v>
          </cell>
          <cell r="L108" t="str">
            <v>A/92025099</v>
          </cell>
        </row>
        <row r="109">
          <cell r="A109">
            <v>45727</v>
          </cell>
          <cell r="L109" t="str">
            <v>RA/2025/14</v>
          </cell>
        </row>
        <row r="110">
          <cell r="A110">
            <v>45946</v>
          </cell>
          <cell r="L110" t="str">
            <v>D/2025482</v>
          </cell>
        </row>
        <row r="111">
          <cell r="A111">
            <v>45882</v>
          </cell>
          <cell r="L111" t="str">
            <v>R/2025270</v>
          </cell>
        </row>
        <row r="112">
          <cell r="A112">
            <v>45973</v>
          </cell>
          <cell r="L112" t="str">
            <v>R/2025626</v>
          </cell>
        </row>
        <row r="113">
          <cell r="A113">
            <v>45779</v>
          </cell>
          <cell r="L113" t="str">
            <v>D/2025123</v>
          </cell>
        </row>
        <row r="114">
          <cell r="A114">
            <v>45719</v>
          </cell>
          <cell r="L114" t="str">
            <v>R/2025096</v>
          </cell>
        </row>
        <row r="115">
          <cell r="A115">
            <v>45805</v>
          </cell>
          <cell r="L115" t="str">
            <v>R/2025091</v>
          </cell>
        </row>
        <row r="116">
          <cell r="A116">
            <v>46020</v>
          </cell>
          <cell r="L116" t="str">
            <v>R/2025643</v>
          </cell>
        </row>
        <row r="117">
          <cell r="A117">
            <v>45832</v>
          </cell>
        </row>
        <row r="118">
          <cell r="A118">
            <v>45832</v>
          </cell>
        </row>
        <row r="119">
          <cell r="A119">
            <v>45807</v>
          </cell>
          <cell r="L119" t="str">
            <v>D/2025132</v>
          </cell>
        </row>
        <row r="120">
          <cell r="A120">
            <v>45828</v>
          </cell>
          <cell r="L120" t="str">
            <v>D/2025003</v>
          </cell>
        </row>
        <row r="121">
          <cell r="A121">
            <v>45785</v>
          </cell>
          <cell r="L121">
            <v>220250023</v>
          </cell>
        </row>
        <row r="122">
          <cell r="A122">
            <v>45996</v>
          </cell>
          <cell r="L122" t="str">
            <v>D/2025603</v>
          </cell>
        </row>
        <row r="123">
          <cell r="A123">
            <v>45762</v>
          </cell>
        </row>
        <row r="124">
          <cell r="A124">
            <v>46002</v>
          </cell>
        </row>
        <row r="125">
          <cell r="A125">
            <v>45824</v>
          </cell>
          <cell r="L125" t="str">
            <v>A/92025065</v>
          </cell>
        </row>
        <row r="126">
          <cell r="A126">
            <v>45796</v>
          </cell>
          <cell r="L126" t="str">
            <v>R/2025231</v>
          </cell>
        </row>
        <row r="127">
          <cell r="A127">
            <v>45797</v>
          </cell>
          <cell r="L127" t="str">
            <v>D/2025156</v>
          </cell>
        </row>
        <row r="128">
          <cell r="A128">
            <v>46020</v>
          </cell>
        </row>
        <row r="129">
          <cell r="A129">
            <v>46020</v>
          </cell>
        </row>
        <row r="130">
          <cell r="A130">
            <v>45989</v>
          </cell>
          <cell r="L130" t="str">
            <v>R/2025591</v>
          </cell>
        </row>
        <row r="131">
          <cell r="A131">
            <v>45749</v>
          </cell>
          <cell r="L131" t="str">
            <v>R/2025156</v>
          </cell>
        </row>
        <row r="132">
          <cell r="A132">
            <v>45812</v>
          </cell>
          <cell r="L132" t="str">
            <v>D/2025210</v>
          </cell>
        </row>
        <row r="133">
          <cell r="A133">
            <v>45789</v>
          </cell>
          <cell r="L133">
            <v>220250008</v>
          </cell>
        </row>
        <row r="134">
          <cell r="A134">
            <v>45895</v>
          </cell>
          <cell r="L134" t="str">
            <v>R/2025506</v>
          </cell>
        </row>
        <row r="135">
          <cell r="A135">
            <v>45799</v>
          </cell>
          <cell r="L135">
            <v>220250017</v>
          </cell>
        </row>
        <row r="136">
          <cell r="A136">
            <v>45763</v>
          </cell>
          <cell r="L136" t="str">
            <v>R/2025151</v>
          </cell>
        </row>
        <row r="137">
          <cell r="A137">
            <v>45784</v>
          </cell>
          <cell r="L137" t="str">
            <v>R/2025151</v>
          </cell>
        </row>
        <row r="138">
          <cell r="A138">
            <v>45813</v>
          </cell>
          <cell r="L138" t="str">
            <v>R/2025151</v>
          </cell>
        </row>
        <row r="139">
          <cell r="A139">
            <v>45719</v>
          </cell>
          <cell r="L139" t="str">
            <v>R/2025091</v>
          </cell>
        </row>
        <row r="140">
          <cell r="A140">
            <v>45728</v>
          </cell>
          <cell r="L140" t="str">
            <v>R/2025091</v>
          </cell>
        </row>
        <row r="141">
          <cell r="A141">
            <v>45694</v>
          </cell>
        </row>
        <row r="142">
          <cell r="A142">
            <v>45756</v>
          </cell>
        </row>
        <row r="143">
          <cell r="A143">
            <v>46007</v>
          </cell>
        </row>
        <row r="144">
          <cell r="A144">
            <v>46009</v>
          </cell>
        </row>
        <row r="145">
          <cell r="A145">
            <v>46013</v>
          </cell>
        </row>
        <row r="146">
          <cell r="A146">
            <v>46013</v>
          </cell>
        </row>
        <row r="147">
          <cell r="A147">
            <v>46009</v>
          </cell>
        </row>
        <row r="148">
          <cell r="A148">
            <v>46007</v>
          </cell>
        </row>
        <row r="149">
          <cell r="A149">
            <v>45756</v>
          </cell>
        </row>
        <row r="150">
          <cell r="A150">
            <v>45819</v>
          </cell>
        </row>
        <row r="151">
          <cell r="A151">
            <v>45831</v>
          </cell>
        </row>
        <row r="152">
          <cell r="A152">
            <v>45852</v>
          </cell>
        </row>
        <row r="153">
          <cell r="A153">
            <v>45796</v>
          </cell>
          <cell r="L153" t="str">
            <v>R/2025265</v>
          </cell>
        </row>
        <row r="154">
          <cell r="A154">
            <v>45819</v>
          </cell>
        </row>
        <row r="155">
          <cell r="A155">
            <v>45831</v>
          </cell>
        </row>
        <row r="156">
          <cell r="A156">
            <v>45852</v>
          </cell>
        </row>
        <row r="157">
          <cell r="A157">
            <v>45810</v>
          </cell>
          <cell r="L157" t="str">
            <v>R/2025295</v>
          </cell>
        </row>
        <row r="158">
          <cell r="A158">
            <v>45929</v>
          </cell>
          <cell r="L158" t="str">
            <v>D/2025656A</v>
          </cell>
        </row>
        <row r="159">
          <cell r="A159">
            <v>45895</v>
          </cell>
          <cell r="L159" t="str">
            <v>R/2025493</v>
          </cell>
        </row>
        <row r="160">
          <cell r="A160">
            <v>45763</v>
          </cell>
          <cell r="L160" t="str">
            <v>R/2025164</v>
          </cell>
        </row>
        <row r="161">
          <cell r="A161">
            <v>45988</v>
          </cell>
          <cell r="L161" t="str">
            <v>VN/2025188</v>
          </cell>
        </row>
        <row r="162">
          <cell r="A162">
            <v>45988</v>
          </cell>
          <cell r="L162" t="str">
            <v>VN/2025189</v>
          </cell>
        </row>
        <row r="163">
          <cell r="A163">
            <v>45895</v>
          </cell>
          <cell r="L163" t="str">
            <v>R/2025494</v>
          </cell>
        </row>
        <row r="164">
          <cell r="A164">
            <v>45869</v>
          </cell>
        </row>
        <row r="165">
          <cell r="A165">
            <v>45793</v>
          </cell>
          <cell r="L165" t="str">
            <v>R/2025245</v>
          </cell>
        </row>
        <row r="166">
          <cell r="A166">
            <v>45869</v>
          </cell>
        </row>
        <row r="167">
          <cell r="A167">
            <v>45891</v>
          </cell>
          <cell r="L167" t="str">
            <v>D/2025390</v>
          </cell>
        </row>
        <row r="168">
          <cell r="A168">
            <v>45856</v>
          </cell>
          <cell r="L168" t="str">
            <v>D/2025241</v>
          </cell>
        </row>
        <row r="169">
          <cell r="A169">
            <v>45798</v>
          </cell>
          <cell r="L169" t="str">
            <v>R/2025263</v>
          </cell>
        </row>
        <row r="170">
          <cell r="A170">
            <v>45961</v>
          </cell>
          <cell r="L170" t="str">
            <v>RA/2025/40</v>
          </cell>
        </row>
        <row r="171">
          <cell r="A171">
            <v>45763</v>
          </cell>
          <cell r="L171" t="str">
            <v>D/2025103</v>
          </cell>
        </row>
        <row r="172">
          <cell r="A172">
            <v>45775</v>
          </cell>
          <cell r="L172" t="str">
            <v>R/2025196</v>
          </cell>
        </row>
        <row r="173">
          <cell r="A173">
            <v>45832</v>
          </cell>
          <cell r="L173" t="str">
            <v>R/2025366</v>
          </cell>
        </row>
        <row r="174">
          <cell r="A174">
            <v>45786</v>
          </cell>
          <cell r="L174" t="str">
            <v>VN/2025038</v>
          </cell>
        </row>
        <row r="175">
          <cell r="A175">
            <v>45828</v>
          </cell>
          <cell r="L175" t="str">
            <v>D/2025249</v>
          </cell>
        </row>
        <row r="176">
          <cell r="A176">
            <v>45728</v>
          </cell>
          <cell r="L176" t="str">
            <v>R/2025107</v>
          </cell>
        </row>
        <row r="177">
          <cell r="A177">
            <v>45974</v>
          </cell>
          <cell r="L177" t="str">
            <v>D/2025545</v>
          </cell>
        </row>
        <row r="178">
          <cell r="A178">
            <v>45841</v>
          </cell>
          <cell r="L178" t="str">
            <v>A/92025009</v>
          </cell>
        </row>
        <row r="179">
          <cell r="A179">
            <v>45818</v>
          </cell>
        </row>
        <row r="180">
          <cell r="A180">
            <v>45818</v>
          </cell>
        </row>
        <row r="181">
          <cell r="A181">
            <v>45904</v>
          </cell>
          <cell r="L181" t="str">
            <v>D/2025657A</v>
          </cell>
        </row>
        <row r="182">
          <cell r="A182">
            <v>46021</v>
          </cell>
          <cell r="L182" t="str">
            <v>D/2025643</v>
          </cell>
        </row>
        <row r="183">
          <cell r="A183">
            <v>45790</v>
          </cell>
          <cell r="L183" t="str">
            <v>A/92025047</v>
          </cell>
        </row>
        <row r="184">
          <cell r="A184">
            <v>45776</v>
          </cell>
          <cell r="L184">
            <v>225000002</v>
          </cell>
        </row>
        <row r="185">
          <cell r="A185">
            <v>45775</v>
          </cell>
          <cell r="L185" t="str">
            <v>D/2025118</v>
          </cell>
        </row>
        <row r="186">
          <cell r="A186">
            <v>45761</v>
          </cell>
          <cell r="L186">
            <v>220250022</v>
          </cell>
        </row>
        <row r="187">
          <cell r="A187">
            <v>45996</v>
          </cell>
          <cell r="L187" t="str">
            <v>D/2025580</v>
          </cell>
        </row>
        <row r="188">
          <cell r="A188">
            <v>45777</v>
          </cell>
          <cell r="L188" t="str">
            <v>D/2025103</v>
          </cell>
        </row>
        <row r="189">
          <cell r="A189">
            <v>45762</v>
          </cell>
          <cell r="L189">
            <v>220250020</v>
          </cell>
        </row>
        <row r="190">
          <cell r="A190">
            <v>45782</v>
          </cell>
          <cell r="L190" t="str">
            <v>D/2025130</v>
          </cell>
        </row>
        <row r="191">
          <cell r="A191">
            <v>45798</v>
          </cell>
          <cell r="L191" t="str">
            <v>D/2025001</v>
          </cell>
        </row>
        <row r="192">
          <cell r="A192">
            <v>45783</v>
          </cell>
          <cell r="L192" t="str">
            <v>D/2025125</v>
          </cell>
        </row>
        <row r="193">
          <cell r="A193">
            <v>45881</v>
          </cell>
          <cell r="L193" t="str">
            <v>D/2025374</v>
          </cell>
        </row>
        <row r="194">
          <cell r="A194">
            <v>45814</v>
          </cell>
          <cell r="L194" t="str">
            <v>R/2025308</v>
          </cell>
        </row>
        <row r="195">
          <cell r="A195">
            <v>45869</v>
          </cell>
          <cell r="L195" t="str">
            <v>D/2025315</v>
          </cell>
        </row>
        <row r="196">
          <cell r="A196">
            <v>45805</v>
          </cell>
          <cell r="L196" t="str">
            <v>R/2025133</v>
          </cell>
        </row>
        <row r="197">
          <cell r="A197">
            <v>45747</v>
          </cell>
          <cell r="L197" t="str">
            <v>R/2025133</v>
          </cell>
        </row>
        <row r="198">
          <cell r="A198">
            <v>45810</v>
          </cell>
          <cell r="L198" t="str">
            <v>R/2025297</v>
          </cell>
        </row>
        <row r="199">
          <cell r="A199">
            <v>45988</v>
          </cell>
          <cell r="L199" t="str">
            <v>VN/2025193</v>
          </cell>
        </row>
        <row r="200">
          <cell r="A200">
            <v>46010</v>
          </cell>
          <cell r="L200" t="str">
            <v>D/2025635</v>
          </cell>
        </row>
        <row r="201">
          <cell r="A201">
            <v>45688</v>
          </cell>
          <cell r="L201" t="str">
            <v>R/2025024</v>
          </cell>
        </row>
        <row r="202">
          <cell r="A202">
            <v>45814</v>
          </cell>
          <cell r="L202" t="str">
            <v>R/2025304</v>
          </cell>
        </row>
        <row r="203">
          <cell r="A203">
            <v>45924</v>
          </cell>
          <cell r="L203" t="str">
            <v>D/2025449</v>
          </cell>
        </row>
        <row r="204">
          <cell r="A204">
            <v>45987</v>
          </cell>
          <cell r="L204" t="str">
            <v>R/2025698</v>
          </cell>
        </row>
        <row r="205">
          <cell r="A205">
            <v>45820</v>
          </cell>
          <cell r="L205" t="str">
            <v>D/2025230</v>
          </cell>
        </row>
        <row r="206">
          <cell r="A206">
            <v>45734</v>
          </cell>
          <cell r="L206" t="str">
            <v>R/2025121</v>
          </cell>
        </row>
        <row r="207">
          <cell r="A207">
            <v>45782</v>
          </cell>
          <cell r="L207" t="str">
            <v>R/2025121</v>
          </cell>
        </row>
        <row r="208">
          <cell r="A208">
            <v>45705</v>
          </cell>
          <cell r="L208" t="str">
            <v>R/2025045</v>
          </cell>
        </row>
        <row r="209">
          <cell r="A209">
            <v>45911</v>
          </cell>
          <cell r="L209" t="str">
            <v>D/2025428</v>
          </cell>
        </row>
        <row r="210">
          <cell r="A210">
            <v>45688</v>
          </cell>
          <cell r="L210" t="str">
            <v>R/2025021</v>
          </cell>
        </row>
        <row r="211">
          <cell r="A211">
            <v>45798</v>
          </cell>
          <cell r="L211">
            <v>220250041</v>
          </cell>
        </row>
        <row r="212">
          <cell r="A212">
            <v>45953</v>
          </cell>
          <cell r="L212" t="str">
            <v>D/2025502</v>
          </cell>
        </row>
        <row r="213">
          <cell r="A213">
            <v>45824</v>
          </cell>
          <cell r="L213" t="str">
            <v>A/92025065</v>
          </cell>
        </row>
        <row r="214">
          <cell r="A214">
            <v>45825</v>
          </cell>
          <cell r="L214" t="str">
            <v>D/2025238</v>
          </cell>
        </row>
        <row r="215">
          <cell r="A215">
            <v>45741</v>
          </cell>
        </row>
        <row r="216">
          <cell r="A216">
            <v>45687</v>
          </cell>
        </row>
        <row r="217">
          <cell r="A217">
            <v>45665</v>
          </cell>
          <cell r="L217" t="str">
            <v>RA/2025/01</v>
          </cell>
        </row>
        <row r="218">
          <cell r="A218">
            <v>45687</v>
          </cell>
        </row>
        <row r="219">
          <cell r="A219">
            <v>45751</v>
          </cell>
          <cell r="L219" t="str">
            <v>R/2025158</v>
          </cell>
        </row>
        <row r="220">
          <cell r="A220">
            <v>45786</v>
          </cell>
          <cell r="L220" t="str">
            <v>D/2025064</v>
          </cell>
        </row>
        <row r="221">
          <cell r="A221">
            <v>45827</v>
          </cell>
          <cell r="L221" t="str">
            <v>D/2025248</v>
          </cell>
        </row>
        <row r="222">
          <cell r="A222">
            <v>45769</v>
          </cell>
          <cell r="L222" t="str">
            <v>R/2025109</v>
          </cell>
        </row>
        <row r="223">
          <cell r="A223">
            <v>45707</v>
          </cell>
          <cell r="L223" t="str">
            <v>R/2025068</v>
          </cell>
        </row>
        <row r="224">
          <cell r="A224">
            <v>45882</v>
          </cell>
          <cell r="L224" t="str">
            <v>R/2025469</v>
          </cell>
        </row>
        <row r="225">
          <cell r="A225">
            <v>46020</v>
          </cell>
          <cell r="L225" t="str">
            <v>R/2025674</v>
          </cell>
        </row>
        <row r="226">
          <cell r="A226">
            <v>45841</v>
          </cell>
          <cell r="L226" t="str">
            <v>D/2025270</v>
          </cell>
        </row>
        <row r="227">
          <cell r="A227">
            <v>45862</v>
          </cell>
          <cell r="L227" t="str">
            <v>D/2025271</v>
          </cell>
        </row>
        <row r="228">
          <cell r="A228">
            <v>45891</v>
          </cell>
          <cell r="L228" t="str">
            <v>D/2025391</v>
          </cell>
        </row>
        <row r="229">
          <cell r="A229">
            <v>45911</v>
          </cell>
          <cell r="L229" t="str">
            <v>D/2025427</v>
          </cell>
        </row>
        <row r="230">
          <cell r="A230">
            <v>45790</v>
          </cell>
          <cell r="L230" t="str">
            <v>A/92025046</v>
          </cell>
        </row>
        <row r="231">
          <cell r="A231">
            <v>45805</v>
          </cell>
          <cell r="L231" t="str">
            <v>D/2025131</v>
          </cell>
        </row>
        <row r="232">
          <cell r="A232">
            <v>45698</v>
          </cell>
          <cell r="L232" t="str">
            <v>A/92025003</v>
          </cell>
        </row>
        <row r="233">
          <cell r="A233">
            <v>45726</v>
          </cell>
          <cell r="L233" t="str">
            <v>RA/2025/09</v>
          </cell>
        </row>
        <row r="234">
          <cell r="A234">
            <v>45706</v>
          </cell>
          <cell r="L234" t="str">
            <v>R/2025071</v>
          </cell>
        </row>
        <row r="235">
          <cell r="A235">
            <v>45796</v>
          </cell>
          <cell r="L235" t="str">
            <v>R/2025242</v>
          </cell>
        </row>
        <row r="236">
          <cell r="A236">
            <v>45723</v>
          </cell>
          <cell r="L236" t="str">
            <v>D/2025043</v>
          </cell>
        </row>
        <row r="237">
          <cell r="A237">
            <v>45814</v>
          </cell>
          <cell r="L237" t="str">
            <v>R/2025307</v>
          </cell>
        </row>
        <row r="238">
          <cell r="A238">
            <v>45856</v>
          </cell>
          <cell r="L238" t="str">
            <v>D/2025279</v>
          </cell>
        </row>
        <row r="239">
          <cell r="A239">
            <v>45951</v>
          </cell>
          <cell r="L239" t="str">
            <v>R/2025573</v>
          </cell>
        </row>
        <row r="240">
          <cell r="A240">
            <v>45989</v>
          </cell>
          <cell r="L240" t="str">
            <v>VN/2025195</v>
          </cell>
        </row>
        <row r="241">
          <cell r="A241">
            <v>45804</v>
          </cell>
          <cell r="L241" t="str">
            <v>D/2025172</v>
          </cell>
        </row>
        <row r="242">
          <cell r="A242">
            <v>45856</v>
          </cell>
          <cell r="L242" t="str">
            <v>A/92025126</v>
          </cell>
        </row>
        <row r="243">
          <cell r="A243">
            <v>45841</v>
          </cell>
          <cell r="L243" t="str">
            <v>D/2025273</v>
          </cell>
        </row>
        <row r="244">
          <cell r="A244">
            <v>45804</v>
          </cell>
          <cell r="L244" t="str">
            <v>A/92025061</v>
          </cell>
        </row>
        <row r="245">
          <cell r="A245">
            <v>45986</v>
          </cell>
          <cell r="L245" t="str">
            <v>D/2025576</v>
          </cell>
        </row>
        <row r="246">
          <cell r="A246">
            <v>45810</v>
          </cell>
          <cell r="L246" t="str">
            <v>R/2025300</v>
          </cell>
        </row>
        <row r="247">
          <cell r="A247">
            <v>45762</v>
          </cell>
          <cell r="L247">
            <v>220250016</v>
          </cell>
        </row>
        <row r="248">
          <cell r="A248">
            <v>45957</v>
          </cell>
          <cell r="L248" t="str">
            <v>A/92025164</v>
          </cell>
        </row>
        <row r="249">
          <cell r="A249">
            <v>45861</v>
          </cell>
          <cell r="L249" t="str">
            <v>R/2025420</v>
          </cell>
        </row>
        <row r="250">
          <cell r="A250">
            <v>45819</v>
          </cell>
          <cell r="L250" t="str">
            <v>D/2025002</v>
          </cell>
        </row>
        <row r="251">
          <cell r="A251">
            <v>46021</v>
          </cell>
          <cell r="L251" t="str">
            <v>A/92025218</v>
          </cell>
        </row>
        <row r="252">
          <cell r="A252">
            <v>45757</v>
          </cell>
          <cell r="L252" t="str">
            <v>R/2025174</v>
          </cell>
        </row>
        <row r="253">
          <cell r="A253">
            <v>45695</v>
          </cell>
          <cell r="L253" t="str">
            <v>R/2025046</v>
          </cell>
        </row>
        <row r="254">
          <cell r="A254">
            <v>45862</v>
          </cell>
          <cell r="L254" t="str">
            <v>D/2025305</v>
          </cell>
        </row>
        <row r="255">
          <cell r="A255">
            <v>45721</v>
          </cell>
          <cell r="L255" t="str">
            <v>A/92025013</v>
          </cell>
        </row>
        <row r="256">
          <cell r="A256">
            <v>45734</v>
          </cell>
          <cell r="L256" t="str">
            <v>R/2025122</v>
          </cell>
        </row>
        <row r="257">
          <cell r="A257">
            <v>45952</v>
          </cell>
          <cell r="L257" t="str">
            <v>VN/2025165</v>
          </cell>
        </row>
        <row r="258">
          <cell r="A258">
            <v>45987</v>
          </cell>
          <cell r="L258" t="str">
            <v>D/2025016</v>
          </cell>
        </row>
        <row r="259">
          <cell r="A259">
            <v>45798</v>
          </cell>
          <cell r="L259">
            <v>220250006</v>
          </cell>
        </row>
        <row r="260">
          <cell r="A260">
            <v>46002</v>
          </cell>
        </row>
        <row r="261">
          <cell r="A261">
            <v>45706</v>
          </cell>
          <cell r="L261" t="str">
            <v>A/92025005</v>
          </cell>
        </row>
        <row r="262">
          <cell r="A262">
            <v>45715</v>
          </cell>
          <cell r="L262" t="str">
            <v>A/92025009</v>
          </cell>
        </row>
        <row r="263">
          <cell r="A263">
            <v>45719</v>
          </cell>
          <cell r="L263" t="str">
            <v>A/92025005</v>
          </cell>
        </row>
        <row r="264">
          <cell r="A264">
            <v>45719</v>
          </cell>
          <cell r="L264" t="str">
            <v>A/92025003</v>
          </cell>
        </row>
        <row r="265">
          <cell r="A265">
            <v>45719</v>
          </cell>
          <cell r="L265" t="str">
            <v>A/92025009</v>
          </cell>
        </row>
        <row r="266">
          <cell r="A266">
            <v>45762</v>
          </cell>
          <cell r="L266" t="str">
            <v>D/2025102</v>
          </cell>
        </row>
        <row r="267">
          <cell r="A267">
            <v>45834</v>
          </cell>
        </row>
        <row r="268">
          <cell r="A268">
            <v>45862</v>
          </cell>
          <cell r="L268" t="str">
            <v>D/2025280</v>
          </cell>
        </row>
        <row r="269">
          <cell r="A269">
            <v>45833</v>
          </cell>
        </row>
        <row r="270">
          <cell r="A270">
            <v>45754</v>
          </cell>
          <cell r="L270">
            <v>220250008</v>
          </cell>
        </row>
        <row r="271">
          <cell r="A271">
            <v>45777</v>
          </cell>
        </row>
        <row r="272">
          <cell r="A272">
            <v>45833</v>
          </cell>
        </row>
        <row r="273">
          <cell r="A273">
            <v>45841</v>
          </cell>
          <cell r="L273" t="str">
            <v>D/2025240</v>
          </cell>
        </row>
        <row r="274">
          <cell r="A274">
            <v>45910</v>
          </cell>
          <cell r="L274" t="str">
            <v>D/2025417</v>
          </cell>
        </row>
        <row r="275">
          <cell r="A275">
            <v>45749</v>
          </cell>
          <cell r="L275" t="str">
            <v>VN/2025027</v>
          </cell>
        </row>
        <row r="276">
          <cell r="A276">
            <v>45946</v>
          </cell>
          <cell r="L276" t="str">
            <v>D/2025492</v>
          </cell>
        </row>
        <row r="277">
          <cell r="A277">
            <v>45946</v>
          </cell>
          <cell r="L277" t="str">
            <v>D/2025491</v>
          </cell>
        </row>
        <row r="278">
          <cell r="A278">
            <v>45792</v>
          </cell>
          <cell r="L278">
            <v>220250031</v>
          </cell>
        </row>
        <row r="279">
          <cell r="A279">
            <v>45659</v>
          </cell>
        </row>
        <row r="280">
          <cell r="A280">
            <v>45988</v>
          </cell>
          <cell r="L280" t="str">
            <v>VN/2025192</v>
          </cell>
        </row>
        <row r="281">
          <cell r="A281">
            <v>45988</v>
          </cell>
          <cell r="L281" t="str">
            <v>VN/2025191</v>
          </cell>
        </row>
        <row r="282">
          <cell r="A282">
            <v>45988</v>
          </cell>
          <cell r="L282" t="str">
            <v>VN/2025194</v>
          </cell>
        </row>
        <row r="283">
          <cell r="A283">
            <v>45799</v>
          </cell>
          <cell r="L283">
            <v>220250026</v>
          </cell>
        </row>
        <row r="284">
          <cell r="A284">
            <v>45973</v>
          </cell>
          <cell r="L284" t="str">
            <v>R/2025652</v>
          </cell>
        </row>
        <row r="285">
          <cell r="A285">
            <v>45811</v>
          </cell>
          <cell r="L285" t="str">
            <v>R/2025298</v>
          </cell>
        </row>
        <row r="286">
          <cell r="A286">
            <v>45855</v>
          </cell>
          <cell r="L286" t="str">
            <v>A/92025126</v>
          </cell>
        </row>
        <row r="287">
          <cell r="A287">
            <v>45804</v>
          </cell>
          <cell r="L287" t="str">
            <v>R/2025086a</v>
          </cell>
        </row>
        <row r="288">
          <cell r="A288">
            <v>46020</v>
          </cell>
          <cell r="L288" t="str">
            <v>R/2025669</v>
          </cell>
        </row>
        <row r="289">
          <cell r="A289">
            <v>45796</v>
          </cell>
          <cell r="L289">
            <v>220250040</v>
          </cell>
        </row>
        <row r="290">
          <cell r="A290">
            <v>45806</v>
          </cell>
          <cell r="L290" t="str">
            <v>VN/2025040</v>
          </cell>
        </row>
        <row r="291">
          <cell r="A291">
            <v>46020</v>
          </cell>
          <cell r="L291" t="str">
            <v>R/2025660</v>
          </cell>
        </row>
        <row r="292">
          <cell r="A292">
            <v>45938</v>
          </cell>
          <cell r="L292" t="str">
            <v>R/2025426</v>
          </cell>
        </row>
        <row r="293">
          <cell r="A293">
            <v>45947</v>
          </cell>
          <cell r="L293" t="str">
            <v>R/2025586</v>
          </cell>
        </row>
        <row r="294">
          <cell r="A294">
            <v>45954</v>
          </cell>
          <cell r="L294" t="str">
            <v>D/2025517</v>
          </cell>
        </row>
        <row r="295">
          <cell r="A295">
            <v>46009</v>
          </cell>
          <cell r="L295" t="str">
            <v>D/2025634</v>
          </cell>
        </row>
        <row r="296">
          <cell r="A296">
            <v>46007</v>
          </cell>
          <cell r="L296" t="str">
            <v>D/2025631</v>
          </cell>
        </row>
        <row r="297">
          <cell r="A297">
            <v>45989</v>
          </cell>
          <cell r="L297" t="str">
            <v>D/2025529</v>
          </cell>
        </row>
        <row r="298">
          <cell r="A298">
            <v>45769</v>
          </cell>
          <cell r="L298" t="str">
            <v>D/2025109</v>
          </cell>
        </row>
        <row r="299">
          <cell r="A299">
            <v>45831</v>
          </cell>
          <cell r="L299" t="str">
            <v>R/2025370</v>
          </cell>
        </row>
        <row r="300">
          <cell r="A300">
            <v>45890</v>
          </cell>
          <cell r="L300" t="str">
            <v>R/20250016</v>
          </cell>
        </row>
        <row r="301">
          <cell r="A301">
            <v>45930</v>
          </cell>
          <cell r="L301" t="str">
            <v>D/2025446</v>
          </cell>
        </row>
        <row r="302">
          <cell r="A302">
            <v>45881</v>
          </cell>
          <cell r="L302" t="str">
            <v>R/2025446</v>
          </cell>
        </row>
        <row r="303">
          <cell r="A303">
            <v>45769</v>
          </cell>
          <cell r="L303">
            <v>220250013</v>
          </cell>
        </row>
        <row r="304">
          <cell r="A304">
            <v>45708</v>
          </cell>
          <cell r="L304" t="str">
            <v>RA/2025/07</v>
          </cell>
        </row>
        <row r="305">
          <cell r="A305">
            <v>45783</v>
          </cell>
        </row>
        <row r="306">
          <cell r="A306">
            <v>45818</v>
          </cell>
        </row>
        <row r="307">
          <cell r="A307">
            <v>45756</v>
          </cell>
        </row>
        <row r="308">
          <cell r="A308">
            <v>45793</v>
          </cell>
          <cell r="L308" t="str">
            <v>D/2025152</v>
          </cell>
        </row>
        <row r="309">
          <cell r="A309">
            <v>46020</v>
          </cell>
          <cell r="L309" t="str">
            <v>R/2025657</v>
          </cell>
        </row>
        <row r="310">
          <cell r="A310">
            <v>45979</v>
          </cell>
          <cell r="L310" t="str">
            <v>D/2025554</v>
          </cell>
        </row>
        <row r="311">
          <cell r="A311">
            <v>45786</v>
          </cell>
          <cell r="L311">
            <v>220250018</v>
          </cell>
        </row>
        <row r="312">
          <cell r="A312">
            <v>45741</v>
          </cell>
        </row>
        <row r="313">
          <cell r="A313">
            <v>46021</v>
          </cell>
          <cell r="L313" t="str">
            <v>D/2025619</v>
          </cell>
        </row>
        <row r="314">
          <cell r="A314">
            <v>45695</v>
          </cell>
        </row>
        <row r="315">
          <cell r="A315">
            <v>45722</v>
          </cell>
        </row>
        <row r="316">
          <cell r="A316">
            <v>45945</v>
          </cell>
        </row>
        <row r="317">
          <cell r="A317">
            <v>45968</v>
          </cell>
        </row>
        <row r="318">
          <cell r="A318">
            <v>45853</v>
          </cell>
        </row>
        <row r="319">
          <cell r="A319">
            <v>45832</v>
          </cell>
          <cell r="L319" t="str">
            <v>R/2025370</v>
          </cell>
        </row>
        <row r="320">
          <cell r="A320">
            <v>45777</v>
          </cell>
          <cell r="L320" t="str">
            <v>D/2025120</v>
          </cell>
        </row>
        <row r="321">
          <cell r="A321">
            <v>45908</v>
          </cell>
        </row>
        <row r="322">
          <cell r="A322">
            <v>46001</v>
          </cell>
        </row>
        <row r="323">
          <cell r="A323">
            <v>45951</v>
          </cell>
          <cell r="L323" t="str">
            <v>R/2025540</v>
          </cell>
        </row>
        <row r="324">
          <cell r="A324">
            <v>45706</v>
          </cell>
          <cell r="L324" t="str">
            <v>A/92025003</v>
          </cell>
        </row>
        <row r="325">
          <cell r="A325">
            <v>45747</v>
          </cell>
          <cell r="L325" t="str">
            <v>D/2025075</v>
          </cell>
        </row>
        <row r="326">
          <cell r="A326">
            <v>45910</v>
          </cell>
          <cell r="L326" t="str">
            <v>D/2025419</v>
          </cell>
        </row>
        <row r="327">
          <cell r="A327">
            <v>45918</v>
          </cell>
          <cell r="L327" t="str">
            <v>D/2025442</v>
          </cell>
        </row>
        <row r="328">
          <cell r="A328">
            <v>45726</v>
          </cell>
          <cell r="L328" t="str">
            <v>RA/2025/10</v>
          </cell>
        </row>
        <row r="329">
          <cell r="A329">
            <v>45702</v>
          </cell>
          <cell r="L329" t="str">
            <v>RA/2025/08</v>
          </cell>
        </row>
        <row r="330">
          <cell r="A330">
            <v>45818</v>
          </cell>
          <cell r="L330" t="str">
            <v>D/2025223</v>
          </cell>
        </row>
        <row r="331">
          <cell r="A331">
            <v>45769</v>
          </cell>
          <cell r="L331">
            <v>220250028</v>
          </cell>
        </row>
        <row r="332">
          <cell r="A332">
            <v>45940</v>
          </cell>
          <cell r="L332" t="str">
            <v>R/2025563</v>
          </cell>
        </row>
        <row r="333">
          <cell r="A333">
            <v>45796</v>
          </cell>
          <cell r="L333" t="str">
            <v>R/2025109</v>
          </cell>
        </row>
        <row r="334">
          <cell r="A334">
            <v>45951</v>
          </cell>
          <cell r="L334" t="str">
            <v>A/92025118</v>
          </cell>
        </row>
        <row r="335">
          <cell r="A335">
            <v>45947</v>
          </cell>
          <cell r="L335" t="str">
            <v>D/2025494</v>
          </cell>
        </row>
        <row r="336">
          <cell r="A336">
            <v>45819</v>
          </cell>
          <cell r="L336" t="str">
            <v>R/2025332</v>
          </cell>
        </row>
        <row r="337">
          <cell r="A337">
            <v>45819</v>
          </cell>
          <cell r="L337" t="str">
            <v>R/2025332</v>
          </cell>
        </row>
        <row r="338">
          <cell r="A338">
            <v>45895</v>
          </cell>
          <cell r="L338" t="str">
            <v>D/2025394</v>
          </cell>
        </row>
        <row r="339">
          <cell r="A339">
            <v>45996</v>
          </cell>
          <cell r="L339" t="str">
            <v>D/2025525</v>
          </cell>
        </row>
        <row r="340">
          <cell r="A340">
            <v>45973</v>
          </cell>
          <cell r="L340" t="str">
            <v>R/2025617</v>
          </cell>
        </row>
        <row r="341">
          <cell r="A341">
            <v>45869</v>
          </cell>
          <cell r="L341" t="str">
            <v>R/2025133</v>
          </cell>
        </row>
        <row r="342">
          <cell r="A342">
            <v>45987</v>
          </cell>
          <cell r="L342" t="str">
            <v>D/2025565</v>
          </cell>
        </row>
        <row r="343">
          <cell r="A343">
            <v>46021</v>
          </cell>
          <cell r="L343" t="str">
            <v>D/2025596</v>
          </cell>
        </row>
        <row r="344">
          <cell r="A344">
            <v>45755</v>
          </cell>
          <cell r="L344">
            <v>220250016</v>
          </cell>
        </row>
        <row r="345">
          <cell r="A345">
            <v>45897</v>
          </cell>
          <cell r="L345" t="str">
            <v>RA/2025/35</v>
          </cell>
        </row>
        <row r="346">
          <cell r="A346">
            <v>45881</v>
          </cell>
          <cell r="L346" t="str">
            <v>R/2025420</v>
          </cell>
        </row>
        <row r="347">
          <cell r="A347">
            <v>45988</v>
          </cell>
          <cell r="L347" t="str">
            <v>D2025/578</v>
          </cell>
        </row>
        <row r="348">
          <cell r="A348">
            <v>45775</v>
          </cell>
          <cell r="L348" t="str">
            <v>R/2025028</v>
          </cell>
        </row>
        <row r="349">
          <cell r="A349">
            <v>45953</v>
          </cell>
          <cell r="L349" t="str">
            <v>D/2025162</v>
          </cell>
        </row>
        <row r="350">
          <cell r="A350">
            <v>45908</v>
          </cell>
          <cell r="L350" t="str">
            <v>R/2025518</v>
          </cell>
        </row>
        <row r="351">
          <cell r="A351">
            <v>46000</v>
          </cell>
          <cell r="L351" t="str">
            <v>R/2025712</v>
          </cell>
        </row>
        <row r="352">
          <cell r="A352">
            <v>45777</v>
          </cell>
          <cell r="L352" t="str">
            <v>R/2025201</v>
          </cell>
        </row>
        <row r="353">
          <cell r="A353">
            <v>46020</v>
          </cell>
          <cell r="L353" t="str">
            <v>R/2025664</v>
          </cell>
        </row>
        <row r="354">
          <cell r="A354">
            <v>46020</v>
          </cell>
          <cell r="L354" t="str">
            <v>R/2025662</v>
          </cell>
        </row>
        <row r="355">
          <cell r="A355">
            <v>45958</v>
          </cell>
          <cell r="L355" t="str">
            <v>D/2025518</v>
          </cell>
        </row>
        <row r="356">
          <cell r="A356">
            <v>45826</v>
          </cell>
          <cell r="L356" t="str">
            <v>R/2025371</v>
          </cell>
        </row>
        <row r="357">
          <cell r="A357">
            <v>45726</v>
          </cell>
          <cell r="L357" t="str">
            <v>RA/2025/11</v>
          </cell>
        </row>
        <row r="358">
          <cell r="A358">
            <v>45814</v>
          </cell>
          <cell r="L358" t="str">
            <v>R/2025327</v>
          </cell>
        </row>
        <row r="359">
          <cell r="A359">
            <v>45833</v>
          </cell>
          <cell r="L359" t="str">
            <v>R/2025091</v>
          </cell>
        </row>
        <row r="360">
          <cell r="A360">
            <v>45762</v>
          </cell>
          <cell r="L360" t="str">
            <v>R/2025122</v>
          </cell>
        </row>
        <row r="361">
          <cell r="A361">
            <v>45919</v>
          </cell>
          <cell r="L361" t="str">
            <v>D/2025387</v>
          </cell>
        </row>
        <row r="362">
          <cell r="A362">
            <v>45688</v>
          </cell>
          <cell r="L362" t="str">
            <v>R/2025002</v>
          </cell>
        </row>
        <row r="363">
          <cell r="A363">
            <v>45985</v>
          </cell>
          <cell r="L363" t="str">
            <v>D/2025538</v>
          </cell>
        </row>
        <row r="364">
          <cell r="A364">
            <v>45691</v>
          </cell>
        </row>
        <row r="365">
          <cell r="A365">
            <v>45747</v>
          </cell>
          <cell r="L365" t="str">
            <v>D/2025077</v>
          </cell>
        </row>
        <row r="366">
          <cell r="A366">
            <v>45747</v>
          </cell>
          <cell r="L366" t="str">
            <v>D/2025079</v>
          </cell>
        </row>
        <row r="367">
          <cell r="A367">
            <v>45740</v>
          </cell>
          <cell r="L367" t="str">
            <v>RA/2025/15</v>
          </cell>
        </row>
        <row r="368">
          <cell r="A368">
            <v>45811</v>
          </cell>
          <cell r="L368" t="str">
            <v>D/2025192</v>
          </cell>
        </row>
        <row r="369">
          <cell r="A369">
            <v>45747</v>
          </cell>
          <cell r="L369" t="str">
            <v>D/2025078</v>
          </cell>
        </row>
        <row r="370">
          <cell r="A370">
            <v>46021</v>
          </cell>
          <cell r="L370" t="str">
            <v>D/2025644</v>
          </cell>
        </row>
        <row r="371">
          <cell r="A371">
            <v>45980</v>
          </cell>
          <cell r="L371" t="str">
            <v>ID/2025/69</v>
          </cell>
        </row>
        <row r="372">
          <cell r="A372">
            <v>45896</v>
          </cell>
        </row>
        <row r="373">
          <cell r="A373">
            <v>45891</v>
          </cell>
          <cell r="L373" t="str">
            <v>D/2025392</v>
          </cell>
        </row>
        <row r="374">
          <cell r="A374">
            <v>46020</v>
          </cell>
          <cell r="L374" t="str">
            <v>R/2025697</v>
          </cell>
        </row>
        <row r="375">
          <cell r="A375">
            <v>45854</v>
          </cell>
          <cell r="L375" t="str">
            <v>R/2025107</v>
          </cell>
        </row>
        <row r="376">
          <cell r="A376">
            <v>46021</v>
          </cell>
          <cell r="L376" t="str">
            <v>A/92025214</v>
          </cell>
        </row>
        <row r="377">
          <cell r="A377">
            <v>45673</v>
          </cell>
          <cell r="L377" t="str">
            <v>D/2025003</v>
          </cell>
        </row>
        <row r="378">
          <cell r="A378">
            <v>45693</v>
          </cell>
          <cell r="L378" t="str">
            <v>D/2025015</v>
          </cell>
        </row>
        <row r="379">
          <cell r="A379">
            <v>45721</v>
          </cell>
          <cell r="L379" t="str">
            <v>D/2025028</v>
          </cell>
        </row>
        <row r="380">
          <cell r="A380">
            <v>45762</v>
          </cell>
          <cell r="L380" t="str">
            <v>D/2025091</v>
          </cell>
        </row>
        <row r="381">
          <cell r="A381">
            <v>45783</v>
          </cell>
          <cell r="L381" t="str">
            <v>D/2025126</v>
          </cell>
        </row>
        <row r="382">
          <cell r="A382">
            <v>45811</v>
          </cell>
          <cell r="L382" t="str">
            <v>D/2025196</v>
          </cell>
        </row>
        <row r="383">
          <cell r="A383">
            <v>45856</v>
          </cell>
          <cell r="L383" t="str">
            <v>D/2025263</v>
          </cell>
        </row>
        <row r="384">
          <cell r="A384">
            <v>45876</v>
          </cell>
          <cell r="L384" t="str">
            <v>D/2025329</v>
          </cell>
        </row>
        <row r="385">
          <cell r="A385">
            <v>45910</v>
          </cell>
          <cell r="L385" t="str">
            <v>D/2025421</v>
          </cell>
        </row>
        <row r="386">
          <cell r="A386">
            <v>45932</v>
          </cell>
          <cell r="L386" t="str">
            <v>D/2025456</v>
          </cell>
        </row>
        <row r="387">
          <cell r="A387">
            <v>45968</v>
          </cell>
          <cell r="L387" t="str">
            <v>R/2025634</v>
          </cell>
        </row>
        <row r="388">
          <cell r="A388">
            <v>46006</v>
          </cell>
          <cell r="L388" t="str">
            <v>D/2025615</v>
          </cell>
        </row>
        <row r="389">
          <cell r="A389">
            <v>45845</v>
          </cell>
          <cell r="L389" t="str">
            <v>D/2025255</v>
          </cell>
        </row>
        <row r="390">
          <cell r="A390">
            <v>45882</v>
          </cell>
          <cell r="L390" t="str">
            <v>D/2025372</v>
          </cell>
        </row>
        <row r="391">
          <cell r="A391">
            <v>45756</v>
          </cell>
        </row>
        <row r="392">
          <cell r="A392">
            <v>45946</v>
          </cell>
          <cell r="L392" t="str">
            <v>R/2025578</v>
          </cell>
        </row>
        <row r="393">
          <cell r="A393">
            <v>45671</v>
          </cell>
          <cell r="L393" t="str">
            <v>VN/2025002</v>
          </cell>
        </row>
        <row r="394">
          <cell r="A394">
            <v>45775</v>
          </cell>
          <cell r="L394">
            <v>220250016</v>
          </cell>
        </row>
        <row r="395">
          <cell r="A395">
            <v>45996</v>
          </cell>
          <cell r="L395" t="str">
            <v>D/2025581</v>
          </cell>
        </row>
        <row r="396">
          <cell r="A396">
            <v>45945</v>
          </cell>
          <cell r="L396" t="str">
            <v>D/2025479</v>
          </cell>
        </row>
        <row r="397">
          <cell r="A397">
            <v>45698</v>
          </cell>
          <cell r="L397" t="str">
            <v>A/92025002</v>
          </cell>
        </row>
        <row r="398">
          <cell r="A398">
            <v>45797</v>
          </cell>
          <cell r="L398" t="str">
            <v>A/92025055</v>
          </cell>
        </row>
        <row r="399">
          <cell r="A399">
            <v>45729</v>
          </cell>
          <cell r="L399" t="str">
            <v>D/2025050</v>
          </cell>
        </row>
        <row r="400">
          <cell r="A400">
            <v>45747</v>
          </cell>
          <cell r="L400" t="str">
            <v>D/2025082</v>
          </cell>
        </row>
        <row r="401">
          <cell r="A401">
            <v>45747</v>
          </cell>
          <cell r="L401" t="str">
            <v>D/2025083</v>
          </cell>
        </row>
        <row r="402">
          <cell r="A402">
            <v>45747</v>
          </cell>
          <cell r="L402" t="str">
            <v>D/2025084</v>
          </cell>
        </row>
        <row r="403">
          <cell r="A403">
            <v>45824</v>
          </cell>
          <cell r="L403" t="str">
            <v>D/2025190</v>
          </cell>
        </row>
        <row r="404">
          <cell r="A404">
            <v>45883</v>
          </cell>
          <cell r="L404" t="str">
            <v>A/92025123</v>
          </cell>
        </row>
        <row r="405">
          <cell r="A405">
            <v>45918</v>
          </cell>
          <cell r="L405" t="str">
            <v>A/92025147</v>
          </cell>
        </row>
        <row r="406">
          <cell r="A406">
            <v>45880</v>
          </cell>
        </row>
        <row r="407">
          <cell r="A407">
            <v>45932</v>
          </cell>
        </row>
        <row r="408">
          <cell r="A408">
            <v>45964</v>
          </cell>
        </row>
        <row r="409">
          <cell r="A409">
            <v>46021</v>
          </cell>
        </row>
        <row r="410">
          <cell r="A410">
            <v>45769</v>
          </cell>
          <cell r="L410" t="str">
            <v>D/2025107</v>
          </cell>
        </row>
        <row r="411">
          <cell r="A411">
            <v>45951</v>
          </cell>
          <cell r="L411" t="str">
            <v>D/2025496</v>
          </cell>
        </row>
        <row r="412">
          <cell r="A412">
            <v>45980</v>
          </cell>
          <cell r="L412" t="str">
            <v>ID/2025/70</v>
          </cell>
        </row>
        <row r="413">
          <cell r="A413">
            <v>45882</v>
          </cell>
          <cell r="L413" t="str">
            <v>R/2025294</v>
          </cell>
        </row>
        <row r="414">
          <cell r="A414">
            <v>45810</v>
          </cell>
          <cell r="L414" t="str">
            <v>R/2025272</v>
          </cell>
        </row>
        <row r="415">
          <cell r="A415">
            <v>45869</v>
          </cell>
          <cell r="L415" t="str">
            <v>D/2025310</v>
          </cell>
        </row>
        <row r="416">
          <cell r="A416">
            <v>45820</v>
          </cell>
          <cell r="L416" t="str">
            <v>R/2025306</v>
          </cell>
        </row>
        <row r="417">
          <cell r="A417">
            <v>45951</v>
          </cell>
          <cell r="L417" t="str">
            <v>A/92025131</v>
          </cell>
        </row>
        <row r="418">
          <cell r="A418">
            <v>45825</v>
          </cell>
          <cell r="L418" t="str">
            <v>D/2025208</v>
          </cell>
        </row>
        <row r="419">
          <cell r="A419">
            <v>45671</v>
          </cell>
          <cell r="L419" t="str">
            <v>A/92025001</v>
          </cell>
        </row>
        <row r="420">
          <cell r="A420">
            <v>45757</v>
          </cell>
          <cell r="L420" t="str">
            <v>D/2025096</v>
          </cell>
        </row>
        <row r="421">
          <cell r="A421">
            <v>45874</v>
          </cell>
          <cell r="L421" t="str">
            <v>D/2025339</v>
          </cell>
        </row>
        <row r="422">
          <cell r="A422">
            <v>45789</v>
          </cell>
          <cell r="L422" t="str">
            <v>D/2025110</v>
          </cell>
        </row>
        <row r="423">
          <cell r="A423">
            <v>45806</v>
          </cell>
          <cell r="L423" t="str">
            <v>D/2025179</v>
          </cell>
        </row>
        <row r="424">
          <cell r="A424">
            <v>45869</v>
          </cell>
          <cell r="L424" t="str">
            <v>D/2025311</v>
          </cell>
        </row>
        <row r="425">
          <cell r="A425">
            <v>45796</v>
          </cell>
          <cell r="L425" t="str">
            <v>R/2025262</v>
          </cell>
        </row>
        <row r="426">
          <cell r="A426">
            <v>45810</v>
          </cell>
          <cell r="L426" t="str">
            <v>R/2025291</v>
          </cell>
        </row>
        <row r="427">
          <cell r="A427">
            <v>45777</v>
          </cell>
          <cell r="L427" t="str">
            <v>R/2025203</v>
          </cell>
        </row>
        <row r="428">
          <cell r="A428">
            <v>45880</v>
          </cell>
          <cell r="L428" t="str">
            <v>R/2025451</v>
          </cell>
        </row>
        <row r="429">
          <cell r="A429">
            <v>45916</v>
          </cell>
        </row>
        <row r="430">
          <cell r="A430">
            <v>45740</v>
          </cell>
          <cell r="L430" t="str">
            <v>R/2025109</v>
          </cell>
        </row>
        <row r="431">
          <cell r="A431">
            <v>45966</v>
          </cell>
          <cell r="L431" t="str">
            <v>R/2025620</v>
          </cell>
        </row>
        <row r="432">
          <cell r="A432">
            <v>45762</v>
          </cell>
          <cell r="L432">
            <v>220250025</v>
          </cell>
        </row>
        <row r="433">
          <cell r="A433">
            <v>45828</v>
          </cell>
          <cell r="L433" t="str">
            <v>RA/2025/08</v>
          </cell>
        </row>
        <row r="434">
          <cell r="A434">
            <v>45960</v>
          </cell>
          <cell r="L434" t="str">
            <v>A/92025171</v>
          </cell>
        </row>
        <row r="435">
          <cell r="A435">
            <v>45940</v>
          </cell>
          <cell r="L435" t="str">
            <v xml:space="preserve">R/2025564 </v>
          </cell>
        </row>
        <row r="436">
          <cell r="A436">
            <v>45777</v>
          </cell>
          <cell r="L436" t="str">
            <v>A/92025039</v>
          </cell>
        </row>
        <row r="437">
          <cell r="A437">
            <v>45904</v>
          </cell>
          <cell r="L437" t="str">
            <v>R/2025512</v>
          </cell>
        </row>
        <row r="438">
          <cell r="A438">
            <v>45772</v>
          </cell>
          <cell r="L438">
            <v>220250022</v>
          </cell>
        </row>
        <row r="439">
          <cell r="A439">
            <v>45961</v>
          </cell>
          <cell r="L439" t="str">
            <v>A/92025178</v>
          </cell>
        </row>
        <row r="440">
          <cell r="A440">
            <v>45756</v>
          </cell>
        </row>
        <row r="441">
          <cell r="A441">
            <v>45810</v>
          </cell>
          <cell r="L441" t="str">
            <v>R/2025285</v>
          </cell>
        </row>
        <row r="442">
          <cell r="A442">
            <v>45687</v>
          </cell>
          <cell r="L442" t="str">
            <v>RA/2025/02</v>
          </cell>
        </row>
        <row r="443">
          <cell r="A443">
            <v>45880</v>
          </cell>
          <cell r="L443" t="str">
            <v>R/2025445</v>
          </cell>
        </row>
        <row r="444">
          <cell r="A444">
            <v>45979</v>
          </cell>
          <cell r="L444" t="str">
            <v>D/2025556</v>
          </cell>
        </row>
        <row r="445">
          <cell r="A445">
            <v>45961</v>
          </cell>
          <cell r="L445" t="str">
            <v>D/2025536</v>
          </cell>
        </row>
        <row r="446">
          <cell r="A446">
            <v>45797</v>
          </cell>
          <cell r="L446" t="str">
            <v>A/92025053</v>
          </cell>
        </row>
        <row r="447">
          <cell r="A447">
            <v>45797</v>
          </cell>
          <cell r="L447" t="str">
            <v>A/92025083</v>
          </cell>
        </row>
        <row r="448">
          <cell r="A448">
            <v>45826</v>
          </cell>
          <cell r="L448" t="str">
            <v>D/2025239</v>
          </cell>
        </row>
        <row r="449">
          <cell r="A449">
            <v>45862</v>
          </cell>
          <cell r="L449" t="str">
            <v>D/2025295</v>
          </cell>
        </row>
        <row r="450">
          <cell r="A450">
            <v>45896</v>
          </cell>
          <cell r="L450" t="str">
            <v>D/2025395</v>
          </cell>
        </row>
        <row r="451">
          <cell r="A451">
            <v>45917</v>
          </cell>
          <cell r="L451" t="str">
            <v>D/2025438</v>
          </cell>
        </row>
        <row r="452">
          <cell r="A452">
            <v>46022</v>
          </cell>
        </row>
        <row r="453">
          <cell r="A453">
            <v>45810</v>
          </cell>
          <cell r="L453" t="str">
            <v>R/2025300</v>
          </cell>
        </row>
        <row r="454">
          <cell r="A454">
            <v>45805</v>
          </cell>
          <cell r="L454" t="str">
            <v>D/2025173</v>
          </cell>
        </row>
        <row r="455">
          <cell r="A455">
            <v>45996</v>
          </cell>
          <cell r="L455" t="str">
            <v>D/2025547</v>
          </cell>
        </row>
        <row r="456">
          <cell r="A456">
            <v>45862</v>
          </cell>
          <cell r="L456" t="str">
            <v>R/2025429</v>
          </cell>
        </row>
        <row r="457">
          <cell r="A457">
            <v>45814</v>
          </cell>
          <cell r="L457" t="str">
            <v>R/2025303</v>
          </cell>
        </row>
        <row r="458">
          <cell r="A458">
            <v>45777</v>
          </cell>
          <cell r="L458" t="str">
            <v>A/92025014</v>
          </cell>
        </row>
        <row r="459">
          <cell r="A459">
            <v>45692</v>
          </cell>
          <cell r="L459" t="str">
            <v>R/2025034</v>
          </cell>
        </row>
        <row r="460">
          <cell r="A460">
            <v>45721</v>
          </cell>
          <cell r="L460" t="str">
            <v>R/2025101</v>
          </cell>
        </row>
        <row r="461">
          <cell r="A461">
            <v>45763</v>
          </cell>
          <cell r="L461" t="str">
            <v>R/2025144</v>
          </cell>
        </row>
        <row r="462">
          <cell r="A462">
            <v>45790</v>
          </cell>
          <cell r="L462" t="str">
            <v>R/2025213</v>
          </cell>
        </row>
        <row r="463">
          <cell r="A463">
            <v>45813</v>
          </cell>
          <cell r="L463" t="str">
            <v>R/2025314</v>
          </cell>
        </row>
        <row r="464">
          <cell r="A464">
            <v>45854</v>
          </cell>
          <cell r="L464" t="str">
            <v>R/2025389</v>
          </cell>
        </row>
        <row r="465">
          <cell r="A465">
            <v>45688</v>
          </cell>
          <cell r="L465" t="str">
            <v>R/2025023</v>
          </cell>
        </row>
        <row r="466">
          <cell r="A466">
            <v>45721</v>
          </cell>
          <cell r="L466" t="str">
            <v>R/2025097</v>
          </cell>
        </row>
        <row r="467">
          <cell r="A467">
            <v>45814</v>
          </cell>
          <cell r="L467" t="str">
            <v>R/2025329</v>
          </cell>
        </row>
        <row r="468">
          <cell r="A468">
            <v>45699</v>
          </cell>
          <cell r="L468" t="str">
            <v>RA/2025/06</v>
          </cell>
        </row>
        <row r="469">
          <cell r="A469">
            <v>45974</v>
          </cell>
          <cell r="L469" t="str">
            <v>R/2025629</v>
          </cell>
        </row>
        <row r="470">
          <cell r="A470">
            <v>45988</v>
          </cell>
          <cell r="L470" t="str">
            <v>VN/2025190</v>
          </cell>
        </row>
        <row r="471">
          <cell r="A471">
            <v>45968</v>
          </cell>
          <cell r="L471" t="str">
            <v>ID/2025/65</v>
          </cell>
        </row>
        <row r="472">
          <cell r="A472">
            <v>45792</v>
          </cell>
          <cell r="L472">
            <v>220250026</v>
          </cell>
        </row>
        <row r="473">
          <cell r="A473">
            <v>45943</v>
          </cell>
        </row>
        <row r="474">
          <cell r="A474">
            <v>45775</v>
          </cell>
          <cell r="L474" t="str">
            <v>R/2025194</v>
          </cell>
        </row>
        <row r="475">
          <cell r="A475">
            <v>45888</v>
          </cell>
          <cell r="L475" t="str">
            <v>D/2025386</v>
          </cell>
        </row>
        <row r="476">
          <cell r="A476">
            <v>45803</v>
          </cell>
          <cell r="L476" t="str">
            <v>R/2025282</v>
          </cell>
        </row>
        <row r="477">
          <cell r="A477">
            <v>45810</v>
          </cell>
          <cell r="L477" t="str">
            <v>R/20250010</v>
          </cell>
        </row>
        <row r="478">
          <cell r="A478">
            <v>45804</v>
          </cell>
          <cell r="L478" t="str">
            <v>R/2025093</v>
          </cell>
        </row>
        <row r="479">
          <cell r="A479">
            <v>45963</v>
          </cell>
          <cell r="L479" t="str">
            <v>PKDV/2025058</v>
          </cell>
        </row>
        <row r="480">
          <cell r="A480">
            <v>45912</v>
          </cell>
          <cell r="L480" t="str">
            <v>VN/2025145</v>
          </cell>
        </row>
        <row r="481">
          <cell r="A481">
            <v>45792</v>
          </cell>
          <cell r="L481" t="str">
            <v>R/2025209</v>
          </cell>
        </row>
        <row r="482">
          <cell r="A482">
            <v>45750</v>
          </cell>
          <cell r="L482" t="str">
            <v>R/2025142</v>
          </cell>
        </row>
        <row r="483">
          <cell r="A483">
            <v>45777</v>
          </cell>
          <cell r="L483">
            <v>220250018</v>
          </cell>
        </row>
        <row r="484">
          <cell r="A484">
            <v>45818</v>
          </cell>
        </row>
        <row r="485">
          <cell r="A485">
            <v>45880</v>
          </cell>
        </row>
        <row r="486">
          <cell r="A486">
            <v>45853</v>
          </cell>
        </row>
        <row r="487">
          <cell r="A487">
            <v>45722</v>
          </cell>
        </row>
        <row r="488">
          <cell r="A488">
            <v>45968</v>
          </cell>
        </row>
        <row r="489">
          <cell r="A489">
            <v>46001</v>
          </cell>
        </row>
        <row r="490">
          <cell r="A490">
            <v>45945</v>
          </cell>
        </row>
        <row r="491">
          <cell r="A491">
            <v>45695</v>
          </cell>
        </row>
        <row r="492">
          <cell r="A492">
            <v>45783</v>
          </cell>
        </row>
        <row r="493">
          <cell r="A493">
            <v>45947</v>
          </cell>
          <cell r="L493" t="str">
            <v>D/2025485</v>
          </cell>
        </row>
        <row r="494">
          <cell r="A494">
            <v>45996</v>
          </cell>
          <cell r="L494" t="str">
            <v>R/2025703</v>
          </cell>
        </row>
        <row r="495">
          <cell r="A495">
            <v>45908</v>
          </cell>
        </row>
        <row r="496">
          <cell r="A496">
            <v>45659</v>
          </cell>
        </row>
        <row r="497">
          <cell r="A497">
            <v>45946</v>
          </cell>
          <cell r="L497" t="str">
            <v>D/2025489</v>
          </cell>
        </row>
        <row r="498">
          <cell r="A498">
            <v>45811</v>
          </cell>
          <cell r="L498" t="str">
            <v>R/2025281</v>
          </cell>
        </row>
        <row r="499">
          <cell r="A499">
            <v>45979</v>
          </cell>
          <cell r="L499" t="str">
            <v>A/92025181</v>
          </cell>
        </row>
        <row r="500">
          <cell r="A500">
            <v>45960</v>
          </cell>
          <cell r="L500" t="str">
            <v>D/2025527</v>
          </cell>
        </row>
        <row r="501">
          <cell r="A501">
            <v>45932</v>
          </cell>
          <cell r="L501" t="str">
            <v>D/2025461</v>
          </cell>
        </row>
        <row r="502">
          <cell r="A502">
            <v>45779</v>
          </cell>
          <cell r="L502" t="str">
            <v>D/2025122A</v>
          </cell>
        </row>
        <row r="503">
          <cell r="A503">
            <v>45747</v>
          </cell>
          <cell r="L503" t="str">
            <v>D/2025080</v>
          </cell>
        </row>
        <row r="504">
          <cell r="A504">
            <v>45811</v>
          </cell>
          <cell r="L504" t="str">
            <v>D/2025193</v>
          </cell>
        </row>
        <row r="505">
          <cell r="A505">
            <v>45841</v>
          </cell>
          <cell r="L505" t="str">
            <v>D/2025267</v>
          </cell>
        </row>
        <row r="506">
          <cell r="A506">
            <v>45876</v>
          </cell>
          <cell r="L506" t="str">
            <v>D/2025360</v>
          </cell>
        </row>
        <row r="507">
          <cell r="A507">
            <v>45897</v>
          </cell>
          <cell r="L507" t="str">
            <v>D/2025402</v>
          </cell>
        </row>
        <row r="508">
          <cell r="A508">
            <v>45782</v>
          </cell>
          <cell r="L508" t="str">
            <v>D/2025128</v>
          </cell>
        </row>
        <row r="509">
          <cell r="A509">
            <v>45818</v>
          </cell>
          <cell r="L509" t="str">
            <v>D/2025222</v>
          </cell>
        </row>
        <row r="510">
          <cell r="A510">
            <v>45974</v>
          </cell>
          <cell r="L510" t="str">
            <v>D/2025548</v>
          </cell>
        </row>
        <row r="511">
          <cell r="A511">
            <v>45762</v>
          </cell>
          <cell r="L511" t="str">
            <v>R/2025010</v>
          </cell>
        </row>
        <row r="512">
          <cell r="A512">
            <v>46009</v>
          </cell>
          <cell r="L512" t="str">
            <v>ID/2025/81</v>
          </cell>
        </row>
        <row r="513">
          <cell r="A513">
            <v>45875</v>
          </cell>
          <cell r="L513" t="str">
            <v>R/2025133</v>
          </cell>
        </row>
        <row r="514">
          <cell r="A514">
            <v>45754</v>
          </cell>
          <cell r="L514">
            <v>220250019</v>
          </cell>
        </row>
        <row r="515">
          <cell r="A515">
            <v>45856</v>
          </cell>
          <cell r="L515" t="str">
            <v>D/2025287</v>
          </cell>
        </row>
        <row r="516">
          <cell r="A516">
            <v>45827</v>
          </cell>
          <cell r="L516" t="str">
            <v>ID/2025/26</v>
          </cell>
        </row>
        <row r="517">
          <cell r="A517">
            <v>45831</v>
          </cell>
          <cell r="L517" t="str">
            <v>RA/2025/10</v>
          </cell>
        </row>
        <row r="518">
          <cell r="A518">
            <v>45810</v>
          </cell>
          <cell r="L518" t="str">
            <v>D/2025189</v>
          </cell>
        </row>
        <row r="519">
          <cell r="A519">
            <v>45919</v>
          </cell>
          <cell r="L519" t="str">
            <v>R/2025532</v>
          </cell>
        </row>
        <row r="520">
          <cell r="A520">
            <v>45996</v>
          </cell>
          <cell r="L520" t="str">
            <v>VN/2025212</v>
          </cell>
        </row>
        <row r="521">
          <cell r="A521">
            <v>45876</v>
          </cell>
          <cell r="L521" t="str">
            <v>D/2025309</v>
          </cell>
        </row>
        <row r="522">
          <cell r="A522">
            <v>45953</v>
          </cell>
          <cell r="L522" t="str">
            <v>D/2025515</v>
          </cell>
        </row>
        <row r="523">
          <cell r="A523">
            <v>45706</v>
          </cell>
          <cell r="L523" t="str">
            <v>A/92025007</v>
          </cell>
        </row>
        <row r="524">
          <cell r="A524">
            <v>45854</v>
          </cell>
          <cell r="L524" t="str">
            <v>R/2025351</v>
          </cell>
        </row>
        <row r="525">
          <cell r="A525">
            <v>45988</v>
          </cell>
          <cell r="L525" t="str">
            <v>VR/925191-2</v>
          </cell>
        </row>
        <row r="526">
          <cell r="A526">
            <v>45737</v>
          </cell>
          <cell r="L526" t="str">
            <v>D/2025056</v>
          </cell>
        </row>
        <row r="527">
          <cell r="A527">
            <v>45811</v>
          </cell>
          <cell r="L527" t="str">
            <v>D/2025201</v>
          </cell>
        </row>
        <row r="528">
          <cell r="A528">
            <v>45856</v>
          </cell>
          <cell r="L528" t="str">
            <v>D/2025300</v>
          </cell>
        </row>
        <row r="529">
          <cell r="A529">
            <v>45828</v>
          </cell>
          <cell r="L529" t="str">
            <v>R/2025379</v>
          </cell>
        </row>
        <row r="530">
          <cell r="A530">
            <v>45810</v>
          </cell>
          <cell r="L530" t="str">
            <v>D/2025139</v>
          </cell>
        </row>
        <row r="531">
          <cell r="A531">
            <v>45792</v>
          </cell>
          <cell r="L531" t="str">
            <v>D/2025186</v>
          </cell>
        </row>
        <row r="532">
          <cell r="A532">
            <v>45807</v>
          </cell>
          <cell r="L532" t="str">
            <v>D/2025185</v>
          </cell>
        </row>
        <row r="533">
          <cell r="A533">
            <v>45812</v>
          </cell>
          <cell r="L533" t="str">
            <v>D/2025209</v>
          </cell>
        </row>
        <row r="534">
          <cell r="A534">
            <v>45798</v>
          </cell>
          <cell r="L534">
            <v>220250037</v>
          </cell>
        </row>
        <row r="535">
          <cell r="A535">
            <v>45777</v>
          </cell>
          <cell r="L535" t="str">
            <v>A/92025033</v>
          </cell>
        </row>
        <row r="536">
          <cell r="A536">
            <v>45996</v>
          </cell>
          <cell r="L536" t="str">
            <v>D/2025594</v>
          </cell>
        </row>
        <row r="537">
          <cell r="A537">
            <v>45985</v>
          </cell>
          <cell r="L537" t="str">
            <v>A/92025065</v>
          </cell>
        </row>
        <row r="538">
          <cell r="A538">
            <v>45817</v>
          </cell>
          <cell r="L538" t="str">
            <v>R/2025309</v>
          </cell>
        </row>
        <row r="539">
          <cell r="A539">
            <v>45811</v>
          </cell>
          <cell r="L539" t="str">
            <v>D/2025198</v>
          </cell>
        </row>
        <row r="540">
          <cell r="A540">
            <v>45817</v>
          </cell>
          <cell r="L540" t="str">
            <v>R/2025336</v>
          </cell>
        </row>
        <row r="541">
          <cell r="A541">
            <v>46020</v>
          </cell>
          <cell r="L541" t="str">
            <v>R/2025598</v>
          </cell>
        </row>
        <row r="542">
          <cell r="A542">
            <v>45804</v>
          </cell>
          <cell r="L542" t="str">
            <v>R/2025086a</v>
          </cell>
        </row>
        <row r="543">
          <cell r="A543">
            <v>45779</v>
          </cell>
          <cell r="L543" t="str">
            <v>VN/2025039</v>
          </cell>
        </row>
        <row r="544">
          <cell r="A544">
            <v>45961</v>
          </cell>
          <cell r="L544" t="str">
            <v>VN/2025172</v>
          </cell>
        </row>
        <row r="545">
          <cell r="A545">
            <v>45933</v>
          </cell>
          <cell r="L545" t="str">
            <v>VN/2025153</v>
          </cell>
        </row>
        <row r="546">
          <cell r="A546">
            <v>45818</v>
          </cell>
          <cell r="L546" t="str">
            <v>VN/2025069</v>
          </cell>
        </row>
        <row r="547">
          <cell r="A547">
            <v>45846</v>
          </cell>
          <cell r="L547" t="str">
            <v>VN/2025091</v>
          </cell>
        </row>
        <row r="548">
          <cell r="A548">
            <v>45880</v>
          </cell>
          <cell r="L548" t="str">
            <v>VN/2025115</v>
          </cell>
        </row>
        <row r="549">
          <cell r="A549">
            <v>45909</v>
          </cell>
          <cell r="L549" t="str">
            <v>VN/2025138</v>
          </cell>
        </row>
        <row r="550">
          <cell r="A550">
            <v>45777</v>
          </cell>
          <cell r="L550" t="str">
            <v>R/2025202</v>
          </cell>
        </row>
        <row r="551">
          <cell r="A551">
            <v>45694</v>
          </cell>
          <cell r="L551" t="str">
            <v>RA/2025/03</v>
          </cell>
        </row>
        <row r="552">
          <cell r="A552">
            <v>45770</v>
          </cell>
          <cell r="L552" t="str">
            <v>R/2025186</v>
          </cell>
        </row>
        <row r="553">
          <cell r="A553">
            <v>45756</v>
          </cell>
        </row>
        <row r="554">
          <cell r="A554">
            <v>45868</v>
          </cell>
          <cell r="L554" t="str">
            <v>D/2025282</v>
          </cell>
        </row>
        <row r="555">
          <cell r="A555">
            <v>45709</v>
          </cell>
        </row>
        <row r="556">
          <cell r="A556">
            <v>45980</v>
          </cell>
          <cell r="L556" t="str">
            <v>ID/2025/68</v>
          </cell>
        </row>
        <row r="557">
          <cell r="A557">
            <v>45902</v>
          </cell>
          <cell r="L557" t="str">
            <v>R/2025485</v>
          </cell>
        </row>
        <row r="558">
          <cell r="A558">
            <v>45811</v>
          </cell>
          <cell r="L558" t="str">
            <v>R/2025283</v>
          </cell>
        </row>
        <row r="559">
          <cell r="A559">
            <v>46001</v>
          </cell>
          <cell r="L559" t="str">
            <v>D/2025620</v>
          </cell>
        </row>
        <row r="560">
          <cell r="A560">
            <v>45687</v>
          </cell>
          <cell r="L560" t="str">
            <v>R/2025016</v>
          </cell>
        </row>
        <row r="561">
          <cell r="A561">
            <v>45961</v>
          </cell>
          <cell r="L561" t="str">
            <v>A/92025177</v>
          </cell>
        </row>
        <row r="562">
          <cell r="A562">
            <v>46001</v>
          </cell>
          <cell r="L562" t="str">
            <v>D/2025614</v>
          </cell>
        </row>
        <row r="563">
          <cell r="A563">
            <v>45951</v>
          </cell>
          <cell r="L563" t="str">
            <v>D/2025497</v>
          </cell>
        </row>
        <row r="564">
          <cell r="A564">
            <v>45946</v>
          </cell>
          <cell r="L564" t="str">
            <v>D/2025490</v>
          </cell>
        </row>
        <row r="565">
          <cell r="A565">
            <v>45777</v>
          </cell>
          <cell r="L565" t="str">
            <v>D/2025490</v>
          </cell>
        </row>
        <row r="566">
          <cell r="A566">
            <v>45781</v>
          </cell>
        </row>
        <row r="567">
          <cell r="A567">
            <v>45782</v>
          </cell>
          <cell r="L567" t="str">
            <v>D/2025119</v>
          </cell>
        </row>
        <row r="568">
          <cell r="A568">
            <v>45874</v>
          </cell>
          <cell r="L568" t="str">
            <v>D/2025490</v>
          </cell>
        </row>
        <row r="569">
          <cell r="A569">
            <v>45875</v>
          </cell>
          <cell r="L569" t="str">
            <v>D/2025286</v>
          </cell>
        </row>
        <row r="570">
          <cell r="A570">
            <v>45876</v>
          </cell>
          <cell r="L570" t="str">
            <v>D/2025331</v>
          </cell>
        </row>
        <row r="571">
          <cell r="A571">
            <v>45876</v>
          </cell>
          <cell r="L571" t="str">
            <v>D/2025351</v>
          </cell>
        </row>
        <row r="572">
          <cell r="A572">
            <v>45910</v>
          </cell>
          <cell r="L572" t="str">
            <v>D/2025423</v>
          </cell>
        </row>
        <row r="573">
          <cell r="A573">
            <v>45911</v>
          </cell>
          <cell r="L573" t="str">
            <v>A/92025137</v>
          </cell>
        </row>
        <row r="574">
          <cell r="A574">
            <v>45911</v>
          </cell>
          <cell r="L574" t="str">
            <v>D/2025415</v>
          </cell>
        </row>
        <row r="575">
          <cell r="A575">
            <v>45678</v>
          </cell>
          <cell r="L575" t="str">
            <v>A/92025002</v>
          </cell>
        </row>
        <row r="576">
          <cell r="A576">
            <v>45687</v>
          </cell>
          <cell r="L576" t="str">
            <v>R/2025012</v>
          </cell>
        </row>
        <row r="577">
          <cell r="A577">
            <v>45722</v>
          </cell>
        </row>
        <row r="578">
          <cell r="A578">
            <v>45749</v>
          </cell>
        </row>
        <row r="579">
          <cell r="A579">
            <v>45763</v>
          </cell>
        </row>
        <row r="580">
          <cell r="A580">
            <v>45777</v>
          </cell>
        </row>
        <row r="581">
          <cell r="A581">
            <v>45854</v>
          </cell>
          <cell r="L581" t="str">
            <v>RA/2025/27</v>
          </cell>
        </row>
        <row r="582">
          <cell r="A582">
            <v>45873</v>
          </cell>
        </row>
        <row r="583">
          <cell r="A583">
            <v>45951</v>
          </cell>
          <cell r="L583" t="str">
            <v>R/2025596</v>
          </cell>
        </row>
        <row r="584">
          <cell r="A584">
            <v>46021</v>
          </cell>
          <cell r="L584" t="str">
            <v>R/2025681</v>
          </cell>
        </row>
        <row r="585">
          <cell r="A585">
            <v>46021</v>
          </cell>
          <cell r="L585" t="str">
            <v>R/2025718</v>
          </cell>
        </row>
        <row r="586">
          <cell r="A586">
            <v>45707</v>
          </cell>
        </row>
        <row r="587">
          <cell r="A587">
            <v>45873</v>
          </cell>
        </row>
        <row r="588">
          <cell r="A588">
            <v>45947</v>
          </cell>
          <cell r="L588" t="str">
            <v>R/2025597</v>
          </cell>
        </row>
        <row r="589">
          <cell r="A589">
            <v>45945</v>
          </cell>
          <cell r="L589" t="str">
            <v>R/2025599</v>
          </cell>
        </row>
        <row r="590">
          <cell r="A590">
            <v>45706</v>
          </cell>
          <cell r="L590" t="str">
            <v>R/2025072</v>
          </cell>
        </row>
        <row r="591">
          <cell r="A591">
            <v>45938</v>
          </cell>
          <cell r="L591" t="str">
            <v>VR/925161</v>
          </cell>
        </row>
        <row r="592">
          <cell r="A592">
            <v>45939</v>
          </cell>
          <cell r="L592" t="str">
            <v>R/2025590</v>
          </cell>
        </row>
        <row r="593">
          <cell r="A593">
            <v>45940</v>
          </cell>
          <cell r="L593" t="str">
            <v>R/2025590</v>
          </cell>
        </row>
        <row r="594">
          <cell r="A594">
            <v>45940</v>
          </cell>
          <cell r="L594" t="str">
            <v>R/2025590</v>
          </cell>
        </row>
        <row r="595">
          <cell r="A595">
            <v>45946</v>
          </cell>
          <cell r="L595" t="str">
            <v>VR/925166</v>
          </cell>
        </row>
        <row r="596">
          <cell r="A596">
            <v>45841</v>
          </cell>
          <cell r="L596" t="str">
            <v>D/2025234</v>
          </cell>
        </row>
        <row r="597">
          <cell r="A597">
            <v>46020</v>
          </cell>
          <cell r="L597" t="str">
            <v>R/2025679</v>
          </cell>
        </row>
        <row r="598">
          <cell r="A598">
            <v>45719</v>
          </cell>
          <cell r="L598" t="str">
            <v>D/2025027</v>
          </cell>
        </row>
        <row r="599">
          <cell r="A599">
            <v>45862</v>
          </cell>
          <cell r="L599" t="str">
            <v>D/2025008</v>
          </cell>
        </row>
        <row r="600">
          <cell r="A600">
            <v>45779</v>
          </cell>
          <cell r="L600" t="str">
            <v>D/2025124</v>
          </cell>
        </row>
        <row r="601">
          <cell r="A601">
            <v>45996</v>
          </cell>
          <cell r="L601" t="str">
            <v>VN/2025214</v>
          </cell>
        </row>
        <row r="602">
          <cell r="A602">
            <v>45940</v>
          </cell>
          <cell r="L602" t="str">
            <v>R/2025581</v>
          </cell>
        </row>
        <row r="603">
          <cell r="A603">
            <v>45692</v>
          </cell>
          <cell r="L603" t="str">
            <v>R/2025030</v>
          </cell>
        </row>
        <row r="604">
          <cell r="A604">
            <v>45834</v>
          </cell>
          <cell r="L604" t="str">
            <v>RA/2025/09</v>
          </cell>
        </row>
        <row r="605">
          <cell r="A605">
            <v>45852</v>
          </cell>
        </row>
        <row r="606">
          <cell r="A606">
            <v>45797</v>
          </cell>
          <cell r="L606" t="str">
            <v>D/2025157</v>
          </cell>
        </row>
        <row r="607">
          <cell r="A607">
            <v>45862</v>
          </cell>
          <cell r="L607" t="str">
            <v>D/2025134</v>
          </cell>
        </row>
        <row r="608">
          <cell r="A608">
            <v>45882</v>
          </cell>
          <cell r="L608" t="str">
            <v>R/2025459</v>
          </cell>
        </row>
        <row r="609">
          <cell r="A609">
            <v>45810</v>
          </cell>
          <cell r="L609" t="str">
            <v>R/2025297</v>
          </cell>
        </row>
        <row r="610">
          <cell r="A610">
            <v>45805</v>
          </cell>
          <cell r="L610" t="str">
            <v>RA/2025/21</v>
          </cell>
        </row>
        <row r="611">
          <cell r="A611">
            <v>45726</v>
          </cell>
          <cell r="L611" t="str">
            <v>RA/2025/12</v>
          </cell>
        </row>
        <row r="612">
          <cell r="A612">
            <v>45790</v>
          </cell>
          <cell r="L612">
            <v>220250042</v>
          </cell>
        </row>
        <row r="613">
          <cell r="A613">
            <v>45982</v>
          </cell>
          <cell r="L613" t="str">
            <v>R/2025601</v>
          </cell>
        </row>
        <row r="614">
          <cell r="A614">
            <v>45953</v>
          </cell>
          <cell r="L614" t="str">
            <v>D/2025500</v>
          </cell>
        </row>
        <row r="615">
          <cell r="A615">
            <v>45954</v>
          </cell>
          <cell r="L615" t="str">
            <v>A/92025168</v>
          </cell>
        </row>
        <row r="616">
          <cell r="A616">
            <v>45775</v>
          </cell>
          <cell r="L616" t="str">
            <v>VR/925051</v>
          </cell>
        </row>
        <row r="617">
          <cell r="A617">
            <v>45890</v>
          </cell>
          <cell r="L617" t="str">
            <v>R/2025502</v>
          </cell>
        </row>
        <row r="618">
          <cell r="A618">
            <v>45981</v>
          </cell>
          <cell r="L618" t="str">
            <v>VN/2025178</v>
          </cell>
        </row>
        <row r="619">
          <cell r="A619">
            <v>45772</v>
          </cell>
          <cell r="L619" t="str">
            <v>D/2025114</v>
          </cell>
        </row>
        <row r="620">
          <cell r="A620">
            <v>45705</v>
          </cell>
          <cell r="L620" t="str">
            <v>RA/2025/05</v>
          </cell>
        </row>
        <row r="621">
          <cell r="A621">
            <v>45880</v>
          </cell>
          <cell r="L621" t="str">
            <v>RA/2025/32</v>
          </cell>
        </row>
        <row r="622">
          <cell r="A622">
            <v>45993</v>
          </cell>
        </row>
        <row r="623">
          <cell r="A623">
            <v>45993</v>
          </cell>
        </row>
        <row r="624">
          <cell r="A624">
            <v>45945</v>
          </cell>
        </row>
        <row r="625">
          <cell r="A625">
            <v>45818</v>
          </cell>
        </row>
        <row r="626">
          <cell r="A626">
            <v>45996</v>
          </cell>
          <cell r="L626" t="str">
            <v>D/2025568</v>
          </cell>
        </row>
        <row r="627">
          <cell r="A627">
            <v>45756</v>
          </cell>
        </row>
        <row r="628">
          <cell r="A628">
            <v>45783</v>
          </cell>
        </row>
        <row r="629">
          <cell r="A629">
            <v>45853</v>
          </cell>
        </row>
        <row r="630">
          <cell r="A630">
            <v>45695</v>
          </cell>
        </row>
        <row r="631">
          <cell r="A631">
            <v>45828</v>
          </cell>
          <cell r="L631" t="str">
            <v>D/2025232</v>
          </cell>
        </row>
        <row r="632">
          <cell r="A632">
            <v>45908</v>
          </cell>
        </row>
        <row r="633">
          <cell r="A633">
            <v>45722</v>
          </cell>
        </row>
        <row r="634">
          <cell r="A634">
            <v>45659</v>
          </cell>
        </row>
        <row r="635">
          <cell r="A635">
            <v>46001</v>
          </cell>
        </row>
        <row r="636">
          <cell r="A636">
            <v>45968</v>
          </cell>
        </row>
        <row r="637">
          <cell r="A637">
            <v>45853</v>
          </cell>
          <cell r="L637" t="str">
            <v>RA/2025/13</v>
          </cell>
        </row>
        <row r="638">
          <cell r="A638">
            <v>45695</v>
          </cell>
        </row>
        <row r="639">
          <cell r="A639">
            <v>45672</v>
          </cell>
        </row>
        <row r="640">
          <cell r="A640">
            <v>45740</v>
          </cell>
          <cell r="L640" t="str">
            <v>R/20255004</v>
          </cell>
        </row>
        <row r="641">
          <cell r="A641">
            <v>45691</v>
          </cell>
          <cell r="L641" t="str">
            <v>D/2025009</v>
          </cell>
        </row>
        <row r="642">
          <cell r="A642">
            <v>45716</v>
          </cell>
          <cell r="L642" t="str">
            <v>D/2025022</v>
          </cell>
        </row>
        <row r="643">
          <cell r="A643">
            <v>45747</v>
          </cell>
          <cell r="L643" t="str">
            <v>D/2025071</v>
          </cell>
        </row>
        <row r="644">
          <cell r="A644">
            <v>45811</v>
          </cell>
          <cell r="L644" t="str">
            <v>D/2025194</v>
          </cell>
        </row>
        <row r="645">
          <cell r="A645">
            <v>45841</v>
          </cell>
          <cell r="L645" t="str">
            <v>D/2025261</v>
          </cell>
        </row>
        <row r="646">
          <cell r="A646">
            <v>45870</v>
          </cell>
          <cell r="L646" t="str">
            <v>D/2025318</v>
          </cell>
        </row>
        <row r="647">
          <cell r="A647">
            <v>45896</v>
          </cell>
          <cell r="L647" t="str">
            <v>D/2025397</v>
          </cell>
        </row>
        <row r="648">
          <cell r="A648">
            <v>45930</v>
          </cell>
          <cell r="L648" t="str">
            <v>D/2025452</v>
          </cell>
        </row>
        <row r="649">
          <cell r="A649">
            <v>45960</v>
          </cell>
          <cell r="L649" t="str">
            <v>D/2025528</v>
          </cell>
        </row>
        <row r="650">
          <cell r="A650">
            <v>45995</v>
          </cell>
          <cell r="L650" t="str">
            <v>D/2025598</v>
          </cell>
        </row>
        <row r="651">
          <cell r="A651">
            <v>46021</v>
          </cell>
          <cell r="L651" t="str">
            <v>D/2025645</v>
          </cell>
        </row>
        <row r="652">
          <cell r="A652">
            <v>45996</v>
          </cell>
          <cell r="L652" t="str">
            <v>D/2025567</v>
          </cell>
        </row>
        <row r="653">
          <cell r="A653">
            <v>45747</v>
          </cell>
          <cell r="L653" t="str">
            <v>D/2025081</v>
          </cell>
        </row>
        <row r="654">
          <cell r="A654">
            <v>45813</v>
          </cell>
          <cell r="L654" t="str">
            <v>A/92025063</v>
          </cell>
        </row>
        <row r="655">
          <cell r="A655">
            <v>45904</v>
          </cell>
          <cell r="L655" t="str">
            <v>R/2025498</v>
          </cell>
        </row>
        <row r="656">
          <cell r="A656">
            <v>45922</v>
          </cell>
          <cell r="L656" t="str">
            <v>A/92025116</v>
          </cell>
        </row>
        <row r="657">
          <cell r="A657">
            <v>45659</v>
          </cell>
        </row>
        <row r="658">
          <cell r="A658">
            <v>45722</v>
          </cell>
        </row>
        <row r="659">
          <cell r="A659">
            <v>45980</v>
          </cell>
          <cell r="L659" t="str">
            <v>D/2025563</v>
          </cell>
        </row>
        <row r="660">
          <cell r="A660">
            <v>45692</v>
          </cell>
          <cell r="L660" t="str">
            <v>R/2025004</v>
          </cell>
        </row>
        <row r="661">
          <cell r="A661">
            <v>45740</v>
          </cell>
          <cell r="L661" t="str">
            <v>R/2025110</v>
          </cell>
        </row>
        <row r="662">
          <cell r="A662">
            <v>45860</v>
          </cell>
          <cell r="L662" t="str">
            <v>R/2025401</v>
          </cell>
        </row>
        <row r="663">
          <cell r="A663">
            <v>45940</v>
          </cell>
          <cell r="L663" t="str">
            <v>R/2025575</v>
          </cell>
        </row>
        <row r="664">
          <cell r="A664">
            <v>45951</v>
          </cell>
          <cell r="L664" t="str">
            <v>R/2025538</v>
          </cell>
        </row>
        <row r="665">
          <cell r="A665">
            <v>45908</v>
          </cell>
          <cell r="L665" t="str">
            <v>D/2025405</v>
          </cell>
        </row>
        <row r="666">
          <cell r="A666">
            <v>45664</v>
          </cell>
        </row>
        <row r="667">
          <cell r="A667">
            <v>45664</v>
          </cell>
        </row>
        <row r="668">
          <cell r="A668">
            <v>45786</v>
          </cell>
          <cell r="L668" t="str">
            <v>A/92025044</v>
          </cell>
        </row>
        <row r="669">
          <cell r="A669">
            <v>46021</v>
          </cell>
          <cell r="L669" t="str">
            <v>A/92025215</v>
          </cell>
        </row>
        <row r="670">
          <cell r="A670">
            <v>45869</v>
          </cell>
          <cell r="L670" t="str">
            <v>D/2025307</v>
          </cell>
        </row>
        <row r="671">
          <cell r="A671">
            <v>45742</v>
          </cell>
          <cell r="L671" t="str">
            <v>R/2025137</v>
          </cell>
        </row>
        <row r="672">
          <cell r="A672">
            <v>45953</v>
          </cell>
          <cell r="L672" t="str">
            <v>A/92025165</v>
          </cell>
        </row>
        <row r="673">
          <cell r="A673">
            <v>45839</v>
          </cell>
          <cell r="L673" t="str">
            <v>D/2025129</v>
          </cell>
        </row>
        <row r="674">
          <cell r="A674">
            <v>45849</v>
          </cell>
          <cell r="L674" t="str">
            <v>D/2025006</v>
          </cell>
        </row>
        <row r="675">
          <cell r="A675">
            <v>45782</v>
          </cell>
          <cell r="L675" t="str">
            <v>R/2025178</v>
          </cell>
        </row>
        <row r="676">
          <cell r="A676">
            <v>45838</v>
          </cell>
          <cell r="L676" t="str">
            <v>R/2025349</v>
          </cell>
        </row>
        <row r="677">
          <cell r="A677">
            <v>45968</v>
          </cell>
          <cell r="L677" t="str">
            <v>R/2025636</v>
          </cell>
        </row>
        <row r="678">
          <cell r="A678">
            <v>45747</v>
          </cell>
          <cell r="L678" t="str">
            <v>D/2025074</v>
          </cell>
        </row>
        <row r="679">
          <cell r="A679">
            <v>45803</v>
          </cell>
          <cell r="L679" t="str">
            <v>R/2025237</v>
          </cell>
        </row>
        <row r="680">
          <cell r="A680">
            <v>45974</v>
          </cell>
        </row>
        <row r="681">
          <cell r="A681">
            <v>45784</v>
          </cell>
          <cell r="L681" t="str">
            <v>D/2025138</v>
          </cell>
        </row>
        <row r="682">
          <cell r="A682">
            <v>45706</v>
          </cell>
          <cell r="L682" t="str">
            <v>R/2025069</v>
          </cell>
        </row>
        <row r="683">
          <cell r="A683">
            <v>45730</v>
          </cell>
          <cell r="L683" t="str">
            <v>R/2025120</v>
          </cell>
        </row>
        <row r="684">
          <cell r="A684">
            <v>45749</v>
          </cell>
          <cell r="L684" t="str">
            <v>R/2025155</v>
          </cell>
        </row>
        <row r="685">
          <cell r="A685">
            <v>45792</v>
          </cell>
          <cell r="L685" t="str">
            <v>R/2025249</v>
          </cell>
        </row>
        <row r="686">
          <cell r="A686">
            <v>45819</v>
          </cell>
          <cell r="L686" t="str">
            <v>R/2025354</v>
          </cell>
        </row>
        <row r="687">
          <cell r="A687">
            <v>45855</v>
          </cell>
          <cell r="L687" t="str">
            <v>R/2025399</v>
          </cell>
        </row>
        <row r="688">
          <cell r="A688">
            <v>45908</v>
          </cell>
          <cell r="L688" t="str">
            <v>R/2025516</v>
          </cell>
        </row>
        <row r="689">
          <cell r="A689">
            <v>45929</v>
          </cell>
        </row>
        <row r="690">
          <cell r="A690">
            <v>45939</v>
          </cell>
          <cell r="L690" t="str">
            <v>R/2025572</v>
          </cell>
        </row>
        <row r="691">
          <cell r="A691">
            <v>45974</v>
          </cell>
          <cell r="L691" t="str">
            <v>R/2025656</v>
          </cell>
        </row>
        <row r="692">
          <cell r="A692">
            <v>46007</v>
          </cell>
          <cell r="L692" t="str">
            <v>R/2025710</v>
          </cell>
        </row>
        <row r="693">
          <cell r="A693">
            <v>45929</v>
          </cell>
        </row>
        <row r="694">
          <cell r="A694">
            <v>45982</v>
          </cell>
          <cell r="L694" t="str">
            <v>PKDV/2025059</v>
          </cell>
        </row>
        <row r="695">
          <cell r="A695">
            <v>45958</v>
          </cell>
          <cell r="L695" t="str">
            <v>D/2025521</v>
          </cell>
        </row>
        <row r="696">
          <cell r="A696">
            <v>45688</v>
          </cell>
          <cell r="L696" t="str">
            <v>R/2025006</v>
          </cell>
        </row>
        <row r="697">
          <cell r="A697">
            <v>45975</v>
          </cell>
          <cell r="L697" t="str">
            <v>D/2025539</v>
          </cell>
        </row>
        <row r="698">
          <cell r="A698">
            <v>45953</v>
          </cell>
          <cell r="L698" t="str">
            <v>D/2025514</v>
          </cell>
        </row>
        <row r="699">
          <cell r="A699">
            <v>45777</v>
          </cell>
          <cell r="L699" t="str">
            <v>D/2025061</v>
          </cell>
        </row>
        <row r="700">
          <cell r="A700">
            <v>45777</v>
          </cell>
          <cell r="L700" t="str">
            <v>D/2025086</v>
          </cell>
        </row>
        <row r="701">
          <cell r="A701">
            <v>45828</v>
          </cell>
          <cell r="L701" t="str">
            <v>D/2025231</v>
          </cell>
        </row>
        <row r="702">
          <cell r="A702">
            <v>45841</v>
          </cell>
          <cell r="L702" t="str">
            <v>D/2025133</v>
          </cell>
        </row>
        <row r="703">
          <cell r="A703">
            <v>45706</v>
          </cell>
          <cell r="L703" t="str">
            <v>R/2025065</v>
          </cell>
        </row>
        <row r="704">
          <cell r="A704">
            <v>45946</v>
          </cell>
          <cell r="L704" t="str">
            <v>D/2025483</v>
          </cell>
        </row>
        <row r="705">
          <cell r="A705">
            <v>45699</v>
          </cell>
          <cell r="L705" t="str">
            <v>R/2025043</v>
          </cell>
        </row>
        <row r="706">
          <cell r="A706">
            <v>45908</v>
          </cell>
          <cell r="L706" t="str">
            <v>R/2025510</v>
          </cell>
        </row>
        <row r="707">
          <cell r="A707">
            <v>45783</v>
          </cell>
          <cell r="L707">
            <v>220250038</v>
          </cell>
        </row>
        <row r="708">
          <cell r="A708">
            <v>46010</v>
          </cell>
          <cell r="L708" t="str">
            <v>R/2025716</v>
          </cell>
        </row>
        <row r="709">
          <cell r="A709">
            <v>45938</v>
          </cell>
          <cell r="L709" t="str">
            <v>R/2025479</v>
          </cell>
        </row>
        <row r="710">
          <cell r="A710">
            <v>45666</v>
          </cell>
          <cell r="L710" t="str">
            <v>VN/2025003</v>
          </cell>
        </row>
        <row r="711">
          <cell r="A711">
            <v>45703</v>
          </cell>
          <cell r="L711" t="str">
            <v>VN/2025010</v>
          </cell>
        </row>
        <row r="712">
          <cell r="A712">
            <v>45726</v>
          </cell>
          <cell r="L712" t="str">
            <v>VN/2025013</v>
          </cell>
        </row>
        <row r="713">
          <cell r="A713">
            <v>45757</v>
          </cell>
          <cell r="L713" t="str">
            <v>VN/2025028</v>
          </cell>
        </row>
        <row r="714">
          <cell r="A714">
            <v>45880</v>
          </cell>
          <cell r="L714" t="str">
            <v>VN/2025116</v>
          </cell>
        </row>
        <row r="715">
          <cell r="A715">
            <v>45880</v>
          </cell>
        </row>
        <row r="716">
          <cell r="A716">
            <v>45862</v>
          </cell>
          <cell r="L716" t="str">
            <v>D/2025272</v>
          </cell>
        </row>
        <row r="717">
          <cell r="A717">
            <v>45784</v>
          </cell>
          <cell r="L717" t="str">
            <v>D/2025063</v>
          </cell>
        </row>
        <row r="718">
          <cell r="A718">
            <v>45805</v>
          </cell>
        </row>
        <row r="719">
          <cell r="A719">
            <v>45805</v>
          </cell>
        </row>
        <row r="720">
          <cell r="A720">
            <v>45951</v>
          </cell>
          <cell r="L720" t="str">
            <v>R/2025543</v>
          </cell>
        </row>
        <row r="721">
          <cell r="A721">
            <v>45707</v>
          </cell>
          <cell r="L721" t="str">
            <v>R/2025068</v>
          </cell>
        </row>
        <row r="722">
          <cell r="A722">
            <v>46009</v>
          </cell>
          <cell r="L722" t="str">
            <v>R/2025720</v>
          </cell>
        </row>
        <row r="723">
          <cell r="A723">
            <v>45763</v>
          </cell>
          <cell r="L723" t="str">
            <v>R/2025183</v>
          </cell>
        </row>
        <row r="724">
          <cell r="A724">
            <v>45691</v>
          </cell>
          <cell r="L724" t="str">
            <v>D/2025012</v>
          </cell>
        </row>
        <row r="725">
          <cell r="A725">
            <v>45721</v>
          </cell>
          <cell r="L725" t="str">
            <v>D/2025041</v>
          </cell>
        </row>
        <row r="726">
          <cell r="A726">
            <v>45762</v>
          </cell>
          <cell r="L726" t="str">
            <v>D/2025094</v>
          </cell>
        </row>
        <row r="727">
          <cell r="A727">
            <v>45783</v>
          </cell>
          <cell r="L727" t="str">
            <v>D/2025135</v>
          </cell>
        </row>
        <row r="728">
          <cell r="A728">
            <v>45811</v>
          </cell>
          <cell r="L728" t="str">
            <v>D/2025197</v>
          </cell>
        </row>
        <row r="729">
          <cell r="A729">
            <v>45841</v>
          </cell>
          <cell r="L729" t="str">
            <v>D/2025265</v>
          </cell>
        </row>
        <row r="730">
          <cell r="A730">
            <v>45873</v>
          </cell>
          <cell r="L730" t="str">
            <v>D/2025321</v>
          </cell>
        </row>
        <row r="731">
          <cell r="A731">
            <v>45909</v>
          </cell>
          <cell r="L731" t="str">
            <v>D/2025413</v>
          </cell>
        </row>
        <row r="732">
          <cell r="A732">
            <v>45932</v>
          </cell>
          <cell r="L732" t="str">
            <v>D/2025459</v>
          </cell>
        </row>
        <row r="733">
          <cell r="A733">
            <v>45961</v>
          </cell>
          <cell r="L733" t="str">
            <v>D/2025537</v>
          </cell>
        </row>
        <row r="734">
          <cell r="A734">
            <v>45996</v>
          </cell>
          <cell r="L734" t="str">
            <v>D/2025597</v>
          </cell>
        </row>
        <row r="735">
          <cell r="A735">
            <v>45783</v>
          </cell>
        </row>
        <row r="736">
          <cell r="A736">
            <v>45968</v>
          </cell>
          <cell r="L736" t="str">
            <v>R/2025614</v>
          </cell>
        </row>
        <row r="737">
          <cell r="A737">
            <v>45818</v>
          </cell>
        </row>
        <row r="738">
          <cell r="A738">
            <v>45951</v>
          </cell>
          <cell r="L738" t="str">
            <v>D/2025393</v>
          </cell>
        </row>
        <row r="739">
          <cell r="A739">
            <v>45756</v>
          </cell>
        </row>
        <row r="740">
          <cell r="A740">
            <v>45783</v>
          </cell>
          <cell r="L740" t="str">
            <v>D/2025137</v>
          </cell>
        </row>
        <row r="741">
          <cell r="A741">
            <v>45939</v>
          </cell>
          <cell r="L741" t="str">
            <v>R/2025566</v>
          </cell>
        </row>
        <row r="742">
          <cell r="A742">
            <v>45699</v>
          </cell>
          <cell r="L742" t="str">
            <v>R/2025049</v>
          </cell>
        </row>
        <row r="743">
          <cell r="A743">
            <v>45886</v>
          </cell>
          <cell r="L743" t="str">
            <v>R/2025435</v>
          </cell>
        </row>
        <row r="744">
          <cell r="A744">
            <v>45665</v>
          </cell>
        </row>
        <row r="745">
          <cell r="A745">
            <v>45740</v>
          </cell>
          <cell r="L745" t="str">
            <v>R/2025125</v>
          </cell>
        </row>
        <row r="746">
          <cell r="A746">
            <v>45805</v>
          </cell>
          <cell r="L746" t="str">
            <v>D/2025176</v>
          </cell>
        </row>
        <row r="747">
          <cell r="A747">
            <v>45821</v>
          </cell>
          <cell r="L747" t="str">
            <v>D/2025236</v>
          </cell>
        </row>
        <row r="748">
          <cell r="A748">
            <v>45687</v>
          </cell>
          <cell r="L748" t="str">
            <v>R/2025009</v>
          </cell>
        </row>
        <row r="749">
          <cell r="A749">
            <v>45687</v>
          </cell>
          <cell r="L749" t="str">
            <v>R/2025025</v>
          </cell>
        </row>
        <row r="750">
          <cell r="A750">
            <v>45699</v>
          </cell>
          <cell r="L750" t="str">
            <v>R/2025052</v>
          </cell>
        </row>
        <row r="751">
          <cell r="A751">
            <v>45729</v>
          </cell>
          <cell r="L751" t="str">
            <v>R/2025115</v>
          </cell>
        </row>
        <row r="752">
          <cell r="A752">
            <v>45763</v>
          </cell>
          <cell r="L752" t="str">
            <v>R/2025169</v>
          </cell>
        </row>
        <row r="753">
          <cell r="A753">
            <v>45790</v>
          </cell>
          <cell r="L753" t="str">
            <v>R/2025217</v>
          </cell>
        </row>
        <row r="754">
          <cell r="A754">
            <v>45796</v>
          </cell>
          <cell r="L754" t="str">
            <v>R/2025232</v>
          </cell>
        </row>
        <row r="755">
          <cell r="A755">
            <v>45814</v>
          </cell>
          <cell r="L755" t="str">
            <v>R/2025319</v>
          </cell>
        </row>
        <row r="756">
          <cell r="A756">
            <v>45817</v>
          </cell>
          <cell r="L756" t="str">
            <v>R/2025335</v>
          </cell>
        </row>
        <row r="757">
          <cell r="A757">
            <v>45818</v>
          </cell>
          <cell r="L757" t="str">
            <v>DZ2025044</v>
          </cell>
        </row>
        <row r="758">
          <cell r="A758">
            <v>45853</v>
          </cell>
          <cell r="L758" t="str">
            <v>R/2025390</v>
          </cell>
        </row>
        <row r="759">
          <cell r="A759">
            <v>45855</v>
          </cell>
          <cell r="L759" t="str">
            <v>R/2025409</v>
          </cell>
        </row>
        <row r="760">
          <cell r="A760">
            <v>45888</v>
          </cell>
          <cell r="L760" t="str">
            <v>R/2025437</v>
          </cell>
        </row>
        <row r="761">
          <cell r="A761">
            <v>45919</v>
          </cell>
          <cell r="L761" t="str">
            <v>R/2025521</v>
          </cell>
        </row>
        <row r="762">
          <cell r="A762">
            <v>45919</v>
          </cell>
          <cell r="L762" t="str">
            <v>R/2025529</v>
          </cell>
        </row>
        <row r="763">
          <cell r="A763">
            <v>45968</v>
          </cell>
          <cell r="L763" t="str">
            <v>R/2025635</v>
          </cell>
        </row>
        <row r="764">
          <cell r="A764">
            <v>45968</v>
          </cell>
          <cell r="L764" t="str">
            <v>R/2025648</v>
          </cell>
        </row>
        <row r="765">
          <cell r="A765">
            <v>46006</v>
          </cell>
          <cell r="L765" t="str">
            <v>R/2025717</v>
          </cell>
        </row>
        <row r="766">
          <cell r="A766">
            <v>45810</v>
          </cell>
          <cell r="L766" t="str">
            <v>R/2025292</v>
          </cell>
        </row>
        <row r="767">
          <cell r="A767">
            <v>45779</v>
          </cell>
          <cell r="L767" t="str">
            <v>A/92025003</v>
          </cell>
        </row>
        <row r="768">
          <cell r="A768">
            <v>45908</v>
          </cell>
        </row>
        <row r="769">
          <cell r="A769">
            <v>45853</v>
          </cell>
        </row>
        <row r="770">
          <cell r="A770">
            <v>45783</v>
          </cell>
        </row>
        <row r="771">
          <cell r="A771">
            <v>45968</v>
          </cell>
        </row>
        <row r="772">
          <cell r="A772">
            <v>45880</v>
          </cell>
        </row>
        <row r="773">
          <cell r="A773">
            <v>45818</v>
          </cell>
        </row>
        <row r="774">
          <cell r="A774">
            <v>45945</v>
          </cell>
        </row>
        <row r="775">
          <cell r="A775">
            <v>45695</v>
          </cell>
        </row>
        <row r="776">
          <cell r="A776">
            <v>45853</v>
          </cell>
        </row>
        <row r="777">
          <cell r="A777">
            <v>45945</v>
          </cell>
        </row>
        <row r="778">
          <cell r="A778">
            <v>45659</v>
          </cell>
        </row>
        <row r="779">
          <cell r="A779">
            <v>45722</v>
          </cell>
        </row>
        <row r="780">
          <cell r="A780">
            <v>45783</v>
          </cell>
        </row>
        <row r="781">
          <cell r="A781">
            <v>46001</v>
          </cell>
        </row>
        <row r="782">
          <cell r="A782">
            <v>45818</v>
          </cell>
        </row>
        <row r="783">
          <cell r="A783">
            <v>45659</v>
          </cell>
        </row>
        <row r="784">
          <cell r="A784">
            <v>45880</v>
          </cell>
        </row>
        <row r="785">
          <cell r="A785">
            <v>45968</v>
          </cell>
        </row>
        <row r="786">
          <cell r="A786">
            <v>45695</v>
          </cell>
        </row>
        <row r="787">
          <cell r="A787">
            <v>45855</v>
          </cell>
          <cell r="L787" t="str">
            <v>R/2025408</v>
          </cell>
        </row>
        <row r="788">
          <cell r="A788">
            <v>45981</v>
          </cell>
          <cell r="L788" t="str">
            <v>D2025/559</v>
          </cell>
        </row>
        <row r="789">
          <cell r="A789">
            <v>45952</v>
          </cell>
          <cell r="L789" t="str">
            <v>D/2025501</v>
          </cell>
        </row>
        <row r="790">
          <cell r="A790">
            <v>46009</v>
          </cell>
          <cell r="L790" t="str">
            <v>VN/2025222</v>
          </cell>
        </row>
        <row r="791">
          <cell r="A791">
            <v>46021</v>
          </cell>
          <cell r="L791" t="str">
            <v>A/92025211</v>
          </cell>
        </row>
        <row r="792">
          <cell r="A792">
            <v>45804</v>
          </cell>
          <cell r="L792" t="str">
            <v>VN/2025054</v>
          </cell>
        </row>
        <row r="793">
          <cell r="A793">
            <v>45859</v>
          </cell>
          <cell r="L793" t="str">
            <v>VN/2025096</v>
          </cell>
        </row>
        <row r="794">
          <cell r="A794">
            <v>45953</v>
          </cell>
          <cell r="L794" t="str">
            <v>VN/2025168</v>
          </cell>
        </row>
        <row r="795">
          <cell r="A795">
            <v>45783</v>
          </cell>
        </row>
        <row r="796">
          <cell r="A796">
            <v>45818</v>
          </cell>
        </row>
        <row r="797">
          <cell r="A797">
            <v>45695</v>
          </cell>
        </row>
        <row r="798">
          <cell r="A798">
            <v>45756</v>
          </cell>
        </row>
        <row r="799">
          <cell r="A799">
            <v>45967</v>
          </cell>
          <cell r="L799" t="str">
            <v>R/2025638</v>
          </cell>
        </row>
        <row r="800">
          <cell r="A800">
            <v>46006</v>
          </cell>
          <cell r="L800" t="str">
            <v>R/2025713</v>
          </cell>
        </row>
        <row r="801">
          <cell r="A801">
            <v>45659</v>
          </cell>
        </row>
        <row r="802">
          <cell r="A802">
            <v>45722</v>
          </cell>
        </row>
        <row r="803">
          <cell r="A803">
            <v>45777</v>
          </cell>
          <cell r="L803" t="str">
            <v>A/92025006</v>
          </cell>
        </row>
        <row r="804">
          <cell r="A804">
            <v>45810</v>
          </cell>
          <cell r="L804" t="str">
            <v>A/92025016</v>
          </cell>
        </row>
        <row r="805">
          <cell r="A805">
            <v>45975</v>
          </cell>
          <cell r="L805" t="str">
            <v>VN/2025179-1</v>
          </cell>
        </row>
        <row r="806">
          <cell r="A806">
            <v>46021</v>
          </cell>
          <cell r="L806" t="str">
            <v>D/2025642</v>
          </cell>
        </row>
        <row r="807">
          <cell r="A807">
            <v>45908</v>
          </cell>
        </row>
        <row r="808">
          <cell r="A808">
            <v>46001</v>
          </cell>
        </row>
        <row r="809">
          <cell r="A809">
            <v>45953</v>
          </cell>
          <cell r="L809" t="str">
            <v>D/2025507</v>
          </cell>
        </row>
        <row r="810">
          <cell r="A810">
            <v>45740</v>
          </cell>
          <cell r="L810" t="str">
            <v>R/20250008</v>
          </cell>
        </row>
        <row r="811">
          <cell r="A811">
            <v>45762</v>
          </cell>
          <cell r="L811" t="str">
            <v>R/2025010</v>
          </cell>
        </row>
        <row r="812">
          <cell r="A812">
            <v>45722</v>
          </cell>
        </row>
        <row r="813">
          <cell r="A813">
            <v>45908</v>
          </cell>
          <cell r="L813" t="str">
            <v>R/2025509</v>
          </cell>
        </row>
        <row r="814">
          <cell r="A814">
            <v>45966</v>
          </cell>
          <cell r="L814" t="str">
            <v>ID/2025/61</v>
          </cell>
        </row>
        <row r="815">
          <cell r="A815">
            <v>45691</v>
          </cell>
          <cell r="L815" t="str">
            <v>R/2025027</v>
          </cell>
        </row>
        <row r="816">
          <cell r="A816">
            <v>45719</v>
          </cell>
          <cell r="L816" t="str">
            <v>A/92025010</v>
          </cell>
        </row>
        <row r="817">
          <cell r="A817">
            <v>45730</v>
          </cell>
        </row>
        <row r="818">
          <cell r="A818">
            <v>45747</v>
          </cell>
          <cell r="L818" t="str">
            <v>D/2025076</v>
          </cell>
        </row>
        <row r="819">
          <cell r="A819">
            <v>45856</v>
          </cell>
          <cell r="L819" t="str">
            <v>D/2025299</v>
          </cell>
        </row>
        <row r="820">
          <cell r="A820">
            <v>45862</v>
          </cell>
          <cell r="L820" t="str">
            <v>D/2025297</v>
          </cell>
        </row>
        <row r="821">
          <cell r="A821">
            <v>45874</v>
          </cell>
          <cell r="L821" t="str">
            <v>D/2025332</v>
          </cell>
        </row>
        <row r="822">
          <cell r="A822">
            <v>45897</v>
          </cell>
          <cell r="L822" t="str">
            <v>D/2025396</v>
          </cell>
        </row>
        <row r="823">
          <cell r="A823">
            <v>45911</v>
          </cell>
          <cell r="L823" t="str">
            <v>D/2025429</v>
          </cell>
        </row>
        <row r="824">
          <cell r="A824">
            <v>45692</v>
          </cell>
          <cell r="L824" t="str">
            <v>R/2025029</v>
          </cell>
        </row>
        <row r="825">
          <cell r="A825">
            <v>45699</v>
          </cell>
          <cell r="L825" t="str">
            <v>R/2025048</v>
          </cell>
        </row>
        <row r="826">
          <cell r="A826">
            <v>45721</v>
          </cell>
          <cell r="L826" t="str">
            <v>R/2025099</v>
          </cell>
        </row>
        <row r="827">
          <cell r="A827">
            <v>45749</v>
          </cell>
          <cell r="L827" t="str">
            <v>R/2025152</v>
          </cell>
        </row>
        <row r="828">
          <cell r="A828">
            <v>45796</v>
          </cell>
          <cell r="L828" t="str">
            <v>R/2025254</v>
          </cell>
        </row>
        <row r="829">
          <cell r="A829">
            <v>45817</v>
          </cell>
          <cell r="L829" t="str">
            <v>R/2025334</v>
          </cell>
        </row>
        <row r="830">
          <cell r="A830">
            <v>45853</v>
          </cell>
          <cell r="L830" t="str">
            <v>R/2025395</v>
          </cell>
        </row>
        <row r="831">
          <cell r="A831">
            <v>45880</v>
          </cell>
          <cell r="L831" t="str">
            <v>R/2025454</v>
          </cell>
        </row>
        <row r="832">
          <cell r="A832">
            <v>45908</v>
          </cell>
          <cell r="L832" t="str">
            <v>R/2025517</v>
          </cell>
        </row>
        <row r="833">
          <cell r="A833">
            <v>45908</v>
          </cell>
          <cell r="L833" t="str">
            <v>RA/2025/37</v>
          </cell>
        </row>
        <row r="834">
          <cell r="A834">
            <v>45966</v>
          </cell>
          <cell r="L834" t="str">
            <v>R/2025625</v>
          </cell>
        </row>
        <row r="835">
          <cell r="A835">
            <v>45973</v>
          </cell>
          <cell r="L835" t="str">
            <v>R/2025653</v>
          </cell>
        </row>
        <row r="836">
          <cell r="A836">
            <v>45667</v>
          </cell>
        </row>
        <row r="837">
          <cell r="A837">
            <v>45700</v>
          </cell>
        </row>
        <row r="838">
          <cell r="A838">
            <v>45868</v>
          </cell>
          <cell r="L838" t="str">
            <v>VR/925118</v>
          </cell>
        </row>
        <row r="839">
          <cell r="A839">
            <v>45881</v>
          </cell>
          <cell r="L839" t="str">
            <v>R/2025456</v>
          </cell>
        </row>
        <row r="840">
          <cell r="A840">
            <v>45946</v>
          </cell>
          <cell r="L840" t="str">
            <v>R/20250018</v>
          </cell>
        </row>
        <row r="841">
          <cell r="A841">
            <v>45783</v>
          </cell>
          <cell r="L841" t="str">
            <v>A/92025080</v>
          </cell>
        </row>
        <row r="842">
          <cell r="A842">
            <v>45973</v>
          </cell>
          <cell r="L842" t="str">
            <v>RA/2025/36</v>
          </cell>
        </row>
        <row r="843">
          <cell r="A843">
            <v>45936</v>
          </cell>
          <cell r="L843" t="str">
            <v>D/2025658A</v>
          </cell>
        </row>
        <row r="844">
          <cell r="A844">
            <v>46009</v>
          </cell>
          <cell r="L844" t="str">
            <v>R/2025722</v>
          </cell>
        </row>
        <row r="845">
          <cell r="A845">
            <v>45982</v>
          </cell>
          <cell r="L845" t="str">
            <v>R/2025666</v>
          </cell>
        </row>
        <row r="846">
          <cell r="A846">
            <v>45912</v>
          </cell>
          <cell r="L846" t="str">
            <v>D/2025433</v>
          </cell>
        </row>
        <row r="847">
          <cell r="A847">
            <v>45789</v>
          </cell>
          <cell r="L847" t="str">
            <v>ID/2025/19</v>
          </cell>
        </row>
        <row r="848">
          <cell r="A848">
            <v>45814</v>
          </cell>
          <cell r="L848" t="str">
            <v>ID/2025/24</v>
          </cell>
        </row>
        <row r="849">
          <cell r="A849">
            <v>45855</v>
          </cell>
          <cell r="L849" t="str">
            <v>ID/2025/31</v>
          </cell>
        </row>
        <row r="850">
          <cell r="A850">
            <v>45875</v>
          </cell>
          <cell r="L850" t="str">
            <v>ID/2025/34</v>
          </cell>
        </row>
        <row r="851">
          <cell r="A851">
            <v>45904</v>
          </cell>
          <cell r="L851" t="str">
            <v>ID/2025/43</v>
          </cell>
        </row>
        <row r="852">
          <cell r="A852">
            <v>45940</v>
          </cell>
          <cell r="L852" t="str">
            <v>ID/2025/56</v>
          </cell>
        </row>
        <row r="853">
          <cell r="A853">
            <v>45973</v>
          </cell>
          <cell r="L853" t="str">
            <v>ID/2025/67</v>
          </cell>
        </row>
        <row r="854">
          <cell r="A854">
            <v>45996</v>
          </cell>
          <cell r="L854" t="str">
            <v>ID/2025/76</v>
          </cell>
        </row>
        <row r="855">
          <cell r="A855">
            <v>45945</v>
          </cell>
        </row>
        <row r="856">
          <cell r="A856">
            <v>45968</v>
          </cell>
        </row>
        <row r="857">
          <cell r="A857">
            <v>45853</v>
          </cell>
        </row>
        <row r="858">
          <cell r="A858">
            <v>45687</v>
          </cell>
          <cell r="L858" t="str">
            <v>R/2025015</v>
          </cell>
        </row>
        <row r="859">
          <cell r="A859">
            <v>45687</v>
          </cell>
          <cell r="L859" t="str">
            <v>R/2025005</v>
          </cell>
        </row>
        <row r="860">
          <cell r="A860">
            <v>45692</v>
          </cell>
          <cell r="L860" t="str">
            <v>R/2025035</v>
          </cell>
        </row>
        <row r="861">
          <cell r="A861">
            <v>45699</v>
          </cell>
          <cell r="L861" t="str">
            <v>R/2025039</v>
          </cell>
        </row>
        <row r="862">
          <cell r="A862">
            <v>45721</v>
          </cell>
          <cell r="L862" t="str">
            <v>R/2025095</v>
          </cell>
        </row>
        <row r="863">
          <cell r="A863">
            <v>45729</v>
          </cell>
          <cell r="L863" t="str">
            <v>R/2025106</v>
          </cell>
        </row>
        <row r="864">
          <cell r="A864">
            <v>45756</v>
          </cell>
          <cell r="L864" t="str">
            <v>R/2025162</v>
          </cell>
        </row>
        <row r="865">
          <cell r="A865">
            <v>45771</v>
          </cell>
          <cell r="L865" t="str">
            <v>R/2025179</v>
          </cell>
        </row>
        <row r="866">
          <cell r="A866">
            <v>45790</v>
          </cell>
          <cell r="L866" t="str">
            <v>R/2025219</v>
          </cell>
        </row>
        <row r="867">
          <cell r="A867">
            <v>45793</v>
          </cell>
          <cell r="L867" t="str">
            <v>R/2025229</v>
          </cell>
        </row>
        <row r="868">
          <cell r="A868">
            <v>45819</v>
          </cell>
          <cell r="L868" t="str">
            <v>R/2025346</v>
          </cell>
        </row>
        <row r="869">
          <cell r="A869">
            <v>45832</v>
          </cell>
          <cell r="L869" t="str">
            <v>R/2025365</v>
          </cell>
        </row>
        <row r="870">
          <cell r="A870">
            <v>45854</v>
          </cell>
          <cell r="L870" t="str">
            <v>R/2025339</v>
          </cell>
        </row>
        <row r="871">
          <cell r="A871">
            <v>45854</v>
          </cell>
          <cell r="L871" t="str">
            <v>R/2025404</v>
          </cell>
        </row>
        <row r="872">
          <cell r="A872">
            <v>45855</v>
          </cell>
          <cell r="L872" t="str">
            <v>R/2025407</v>
          </cell>
        </row>
        <row r="873">
          <cell r="A873">
            <v>45855</v>
          </cell>
          <cell r="L873" t="str">
            <v>R/2025405</v>
          </cell>
        </row>
        <row r="874">
          <cell r="A874">
            <v>45880</v>
          </cell>
          <cell r="L874" t="str">
            <v>R/2025438</v>
          </cell>
        </row>
        <row r="875">
          <cell r="A875">
            <v>45882</v>
          </cell>
          <cell r="L875" t="str">
            <v>R/2025460</v>
          </cell>
        </row>
        <row r="876">
          <cell r="A876">
            <v>45882</v>
          </cell>
          <cell r="L876" t="str">
            <v>R/2025476</v>
          </cell>
        </row>
        <row r="877">
          <cell r="A877">
            <v>45908</v>
          </cell>
          <cell r="L877" t="str">
            <v>R/2025507</v>
          </cell>
        </row>
        <row r="878">
          <cell r="A878">
            <v>45917</v>
          </cell>
          <cell r="L878" t="str">
            <v>R/2025499</v>
          </cell>
        </row>
        <row r="879">
          <cell r="A879">
            <v>45938</v>
          </cell>
          <cell r="L879" t="str">
            <v xml:space="preserve">R/2025562 </v>
          </cell>
        </row>
        <row r="880">
          <cell r="A880">
            <v>45945</v>
          </cell>
          <cell r="L880" t="str">
            <v>R/2025579</v>
          </cell>
        </row>
        <row r="881">
          <cell r="A881">
            <v>45951</v>
          </cell>
          <cell r="L881" t="str">
            <v>R/2025606</v>
          </cell>
        </row>
        <row r="882">
          <cell r="A882">
            <v>45966</v>
          </cell>
          <cell r="L882" t="str">
            <v>R/2025622</v>
          </cell>
        </row>
        <row r="883">
          <cell r="A883">
            <v>45968</v>
          </cell>
          <cell r="L883" t="str">
            <v>R/2025628</v>
          </cell>
        </row>
        <row r="884">
          <cell r="A884">
            <v>45973</v>
          </cell>
          <cell r="L884" t="str">
            <v>R/2025658</v>
          </cell>
        </row>
        <row r="885">
          <cell r="A885">
            <v>45996</v>
          </cell>
          <cell r="L885" t="str">
            <v>R/2025702</v>
          </cell>
        </row>
        <row r="886">
          <cell r="A886">
            <v>46006</v>
          </cell>
          <cell r="L886" t="str">
            <v>R/2025714</v>
          </cell>
        </row>
        <row r="887">
          <cell r="A887">
            <v>46009</v>
          </cell>
          <cell r="L887" t="str">
            <v>R/2025723</v>
          </cell>
        </row>
        <row r="888">
          <cell r="A888">
            <v>45982</v>
          </cell>
          <cell r="L888" t="str">
            <v>R/2025642</v>
          </cell>
        </row>
        <row r="889">
          <cell r="A889">
            <v>45908</v>
          </cell>
        </row>
        <row r="890">
          <cell r="A890">
            <v>46001</v>
          </cell>
        </row>
        <row r="891">
          <cell r="A891">
            <v>45775</v>
          </cell>
          <cell r="L891" t="str">
            <v>D/2025106</v>
          </cell>
        </row>
        <row r="892">
          <cell r="A892">
            <v>45841</v>
          </cell>
          <cell r="L892" t="str">
            <v>D/2025250</v>
          </cell>
        </row>
        <row r="893">
          <cell r="A893">
            <v>45790</v>
          </cell>
          <cell r="L893" t="str">
            <v>PKDV/2025029</v>
          </cell>
        </row>
        <row r="894">
          <cell r="A894">
            <v>46020</v>
          </cell>
          <cell r="L894" t="str">
            <v>VN/2025239</v>
          </cell>
        </row>
        <row r="895">
          <cell r="A895">
            <v>45922</v>
          </cell>
          <cell r="L895" t="str">
            <v>A/92025146</v>
          </cell>
        </row>
        <row r="896">
          <cell r="A896">
            <v>45659</v>
          </cell>
        </row>
        <row r="897">
          <cell r="A897">
            <v>45982</v>
          </cell>
          <cell r="L897" t="str">
            <v>R/2025670</v>
          </cell>
        </row>
        <row r="898">
          <cell r="A898">
            <v>45806</v>
          </cell>
          <cell r="L898" t="str">
            <v>D/2025145</v>
          </cell>
        </row>
        <row r="899">
          <cell r="A899">
            <v>45777</v>
          </cell>
          <cell r="L899" t="str">
            <v>A/92025032</v>
          </cell>
        </row>
        <row r="900">
          <cell r="A900">
            <v>45951</v>
          </cell>
          <cell r="L900" t="str">
            <v>R/2025527</v>
          </cell>
        </row>
        <row r="901">
          <cell r="A901">
            <v>45996</v>
          </cell>
          <cell r="L901" t="str">
            <v>D/2025600</v>
          </cell>
        </row>
        <row r="902">
          <cell r="A902">
            <v>45985</v>
          </cell>
          <cell r="L902" t="str">
            <v>D/2025575</v>
          </cell>
        </row>
        <row r="903">
          <cell r="A903">
            <v>45974</v>
          </cell>
          <cell r="L903" t="str">
            <v>D/2025544</v>
          </cell>
        </row>
        <row r="904">
          <cell r="A904">
            <v>45974</v>
          </cell>
          <cell r="L904" t="str">
            <v>D/2025546</v>
          </cell>
        </row>
        <row r="905">
          <cell r="A905">
            <v>45973</v>
          </cell>
          <cell r="L905" t="str">
            <v>D/2025542</v>
          </cell>
        </row>
        <row r="906">
          <cell r="A906">
            <v>45937</v>
          </cell>
          <cell r="L906" t="str">
            <v>D/2025472</v>
          </cell>
        </row>
        <row r="907">
          <cell r="A907">
            <v>45936</v>
          </cell>
          <cell r="L907" t="str">
            <v>D/2025466</v>
          </cell>
        </row>
        <row r="908">
          <cell r="A908">
            <v>45932</v>
          </cell>
          <cell r="L908" t="str">
            <v>D/2025460</v>
          </cell>
        </row>
        <row r="909">
          <cell r="A909">
            <v>45793</v>
          </cell>
          <cell r="L909" t="str">
            <v>D/2025150</v>
          </cell>
        </row>
        <row r="910">
          <cell r="A910">
            <v>45793</v>
          </cell>
          <cell r="L910" t="str">
            <v>D/2025149</v>
          </cell>
        </row>
        <row r="911">
          <cell r="A911">
            <v>45793</v>
          </cell>
          <cell r="L911" t="str">
            <v>D/2025151</v>
          </cell>
        </row>
        <row r="912">
          <cell r="A912">
            <v>45796</v>
          </cell>
          <cell r="L912" t="str">
            <v>D/2025153</v>
          </cell>
        </row>
        <row r="913">
          <cell r="A913">
            <v>45797</v>
          </cell>
          <cell r="L913" t="str">
            <v>D/2025155</v>
          </cell>
        </row>
        <row r="914">
          <cell r="A914">
            <v>45803</v>
          </cell>
          <cell r="L914" t="str">
            <v>D/2025171</v>
          </cell>
        </row>
        <row r="915">
          <cell r="A915">
            <v>45807</v>
          </cell>
          <cell r="L915" t="str">
            <v>D/2025187</v>
          </cell>
        </row>
        <row r="916">
          <cell r="A916">
            <v>45807</v>
          </cell>
          <cell r="L916" t="str">
            <v>D/2025188</v>
          </cell>
        </row>
        <row r="917">
          <cell r="A917">
            <v>45811</v>
          </cell>
          <cell r="L917" t="str">
            <v>D/2025202</v>
          </cell>
        </row>
        <row r="918">
          <cell r="A918">
            <v>45818</v>
          </cell>
          <cell r="L918" t="str">
            <v>D/2025221</v>
          </cell>
        </row>
        <row r="919">
          <cell r="A919">
            <v>45820</v>
          </cell>
          <cell r="L919" t="str">
            <v>D/2025229</v>
          </cell>
        </row>
        <row r="920">
          <cell r="A920">
            <v>45856</v>
          </cell>
          <cell r="L920" t="str">
            <v>D/2025288</v>
          </cell>
        </row>
        <row r="921">
          <cell r="A921">
            <v>45856</v>
          </cell>
          <cell r="L921" t="str">
            <v>D/2025289</v>
          </cell>
        </row>
        <row r="922">
          <cell r="A922">
            <v>45856</v>
          </cell>
          <cell r="L922" t="str">
            <v>D/2025290</v>
          </cell>
        </row>
        <row r="923">
          <cell r="A923">
            <v>45875</v>
          </cell>
          <cell r="L923" t="str">
            <v>D/2025341</v>
          </cell>
        </row>
        <row r="924">
          <cell r="A924">
            <v>45876</v>
          </cell>
          <cell r="L924" t="str">
            <v>D/2025354</v>
          </cell>
        </row>
        <row r="925">
          <cell r="A925">
            <v>45877</v>
          </cell>
          <cell r="L925" t="str">
            <v>D/2025361</v>
          </cell>
        </row>
        <row r="926">
          <cell r="A926">
            <v>45880</v>
          </cell>
          <cell r="L926" t="str">
            <v>D/2025362</v>
          </cell>
        </row>
        <row r="927">
          <cell r="A927">
            <v>45910</v>
          </cell>
          <cell r="L927" t="str">
            <v>D/2025408</v>
          </cell>
        </row>
        <row r="928">
          <cell r="A928">
            <v>45911</v>
          </cell>
          <cell r="L928" t="str">
            <v>D/2025430</v>
          </cell>
        </row>
        <row r="929">
          <cell r="A929">
            <v>45911</v>
          </cell>
          <cell r="L929" t="str">
            <v>D/2025431</v>
          </cell>
        </row>
        <row r="930">
          <cell r="A930">
            <v>45902</v>
          </cell>
          <cell r="L930" t="str">
            <v>R/2025489</v>
          </cell>
        </row>
        <row r="931">
          <cell r="A931">
            <v>45919</v>
          </cell>
          <cell r="L931" t="str">
            <v>R/2025531</v>
          </cell>
        </row>
        <row r="932">
          <cell r="A932">
            <v>45939</v>
          </cell>
          <cell r="L932" t="str">
            <v>R/2025577</v>
          </cell>
        </row>
        <row r="933">
          <cell r="A933">
            <v>45968</v>
          </cell>
          <cell r="L933" t="str">
            <v>R/2025646</v>
          </cell>
        </row>
        <row r="934">
          <cell r="A934">
            <v>45996</v>
          </cell>
          <cell r="L934" t="str">
            <v>R/2025707</v>
          </cell>
        </row>
        <row r="935">
          <cell r="A935">
            <v>45672</v>
          </cell>
        </row>
        <row r="936">
          <cell r="A936">
            <v>45798</v>
          </cell>
          <cell r="L936" t="str">
            <v>R/2025239</v>
          </cell>
        </row>
        <row r="937">
          <cell r="A937">
            <v>45968</v>
          </cell>
        </row>
        <row r="938">
          <cell r="A938">
            <v>45945</v>
          </cell>
        </row>
        <row r="939">
          <cell r="A939">
            <v>45785</v>
          </cell>
          <cell r="L939" t="str">
            <v>PKDV/2025025</v>
          </cell>
        </row>
        <row r="940">
          <cell r="A940">
            <v>45996</v>
          </cell>
          <cell r="L940" t="str">
            <v>D/2025586</v>
          </cell>
        </row>
        <row r="941">
          <cell r="A941">
            <v>45853</v>
          </cell>
        </row>
        <row r="942">
          <cell r="A942">
            <v>46001</v>
          </cell>
        </row>
        <row r="943">
          <cell r="A943">
            <v>45790</v>
          </cell>
          <cell r="L943" t="str">
            <v>A/92025048</v>
          </cell>
        </row>
        <row r="944">
          <cell r="A944">
            <v>45908</v>
          </cell>
        </row>
        <row r="945">
          <cell r="A945">
            <v>45743</v>
          </cell>
          <cell r="L945" t="str">
            <v>VN/2025020</v>
          </cell>
        </row>
        <row r="946">
          <cell r="A946">
            <v>45986</v>
          </cell>
          <cell r="L946" t="str">
            <v>A/92025080</v>
          </cell>
        </row>
        <row r="947">
          <cell r="A947">
            <v>45853</v>
          </cell>
          <cell r="L947" t="str">
            <v>RA/2025/19</v>
          </cell>
        </row>
        <row r="948">
          <cell r="A948">
            <v>45951</v>
          </cell>
          <cell r="L948" t="str">
            <v>D2025/435</v>
          </cell>
        </row>
        <row r="949">
          <cell r="A949">
            <v>45811</v>
          </cell>
          <cell r="L949" t="str">
            <v>D/2025180</v>
          </cell>
        </row>
        <row r="950">
          <cell r="A950">
            <v>45800</v>
          </cell>
        </row>
        <row r="951">
          <cell r="A951">
            <v>45779</v>
          </cell>
          <cell r="L951">
            <v>220250034</v>
          </cell>
        </row>
        <row r="952">
          <cell r="A952">
            <v>45841</v>
          </cell>
          <cell r="L952" t="str">
            <v>D/2025244</v>
          </cell>
        </row>
        <row r="953">
          <cell r="A953">
            <v>45853</v>
          </cell>
        </row>
        <row r="954">
          <cell r="A954">
            <v>45945</v>
          </cell>
        </row>
        <row r="955">
          <cell r="A955">
            <v>45818</v>
          </cell>
        </row>
        <row r="956">
          <cell r="A956">
            <v>46001</v>
          </cell>
        </row>
        <row r="957">
          <cell r="A957">
            <v>46021</v>
          </cell>
          <cell r="L957" t="str">
            <v>D/2025605</v>
          </cell>
        </row>
        <row r="958">
          <cell r="A958">
            <v>45968</v>
          </cell>
        </row>
        <row r="959">
          <cell r="A959">
            <v>45783</v>
          </cell>
        </row>
        <row r="960">
          <cell r="A960">
            <v>45880</v>
          </cell>
        </row>
        <row r="961">
          <cell r="A961">
            <v>46001</v>
          </cell>
          <cell r="L961" t="str">
            <v>D/2025601</v>
          </cell>
        </row>
        <row r="962">
          <cell r="A962">
            <v>45996</v>
          </cell>
          <cell r="L962" t="str">
            <v>D/2025602</v>
          </cell>
        </row>
        <row r="963">
          <cell r="A963">
            <v>45756</v>
          </cell>
        </row>
        <row r="964">
          <cell r="A964">
            <v>45687</v>
          </cell>
          <cell r="L964" t="str">
            <v>VN/2025001</v>
          </cell>
        </row>
        <row r="965">
          <cell r="A965">
            <v>45982</v>
          </cell>
          <cell r="L965" t="str">
            <v>R/2025644</v>
          </cell>
        </row>
        <row r="966">
          <cell r="A966">
            <v>45722</v>
          </cell>
        </row>
        <row r="967">
          <cell r="A967">
            <v>45756</v>
          </cell>
        </row>
        <row r="968">
          <cell r="A968">
            <v>46021</v>
          </cell>
          <cell r="L968" t="str">
            <v>A/92025206</v>
          </cell>
        </row>
        <row r="969">
          <cell r="A969">
            <v>45975</v>
          </cell>
          <cell r="L969" t="str">
            <v>D/2025540</v>
          </cell>
        </row>
        <row r="970">
          <cell r="A970">
            <v>45958</v>
          </cell>
          <cell r="L970" t="str">
            <v>A/92025137</v>
          </cell>
        </row>
        <row r="971">
          <cell r="A971">
            <v>45989</v>
          </cell>
        </row>
        <row r="972">
          <cell r="A972">
            <v>45832</v>
          </cell>
          <cell r="L972" t="str">
            <v>A/92025068</v>
          </cell>
        </row>
        <row r="973">
          <cell r="A973">
            <v>45783</v>
          </cell>
          <cell r="L973" t="str">
            <v>R/2025216</v>
          </cell>
        </row>
        <row r="974">
          <cell r="A974">
            <v>45818</v>
          </cell>
          <cell r="L974" t="str">
            <v>RA/2025/23</v>
          </cell>
        </row>
        <row r="975">
          <cell r="A975">
            <v>45818</v>
          </cell>
          <cell r="L975" t="str">
            <v>R/2025333</v>
          </cell>
        </row>
        <row r="976">
          <cell r="A976">
            <v>45855</v>
          </cell>
          <cell r="L976" t="str">
            <v>R/2025400</v>
          </cell>
        </row>
        <row r="977">
          <cell r="A977">
            <v>45873</v>
          </cell>
          <cell r="L977" t="str">
            <v>R/2025442</v>
          </cell>
        </row>
        <row r="978">
          <cell r="A978">
            <v>45700</v>
          </cell>
          <cell r="L978" t="str">
            <v>ID/2025/07</v>
          </cell>
        </row>
        <row r="979">
          <cell r="A979">
            <v>45721</v>
          </cell>
          <cell r="L979" t="str">
            <v>ID/2025/10</v>
          </cell>
        </row>
        <row r="980">
          <cell r="A980">
            <v>45750</v>
          </cell>
          <cell r="L980" t="str">
            <v>ID/2025/14</v>
          </cell>
        </row>
        <row r="981">
          <cell r="A981">
            <v>45784</v>
          </cell>
          <cell r="L981" t="str">
            <v>ID/2025/18</v>
          </cell>
        </row>
        <row r="982">
          <cell r="A982">
            <v>45813</v>
          </cell>
          <cell r="L982" t="str">
            <v>ID/2025/23</v>
          </cell>
        </row>
        <row r="983">
          <cell r="A983">
            <v>45853</v>
          </cell>
          <cell r="L983" t="str">
            <v>ID/2025/28</v>
          </cell>
        </row>
        <row r="984">
          <cell r="A984">
            <v>45875</v>
          </cell>
          <cell r="L984" t="str">
            <v>ID/2025/35</v>
          </cell>
        </row>
        <row r="985">
          <cell r="A985">
            <v>45881</v>
          </cell>
          <cell r="L985" t="str">
            <v>R/2025446</v>
          </cell>
        </row>
        <row r="986">
          <cell r="A986">
            <v>45904</v>
          </cell>
          <cell r="L986" t="str">
            <v>ID/2025/44</v>
          </cell>
        </row>
        <row r="987">
          <cell r="A987">
            <v>45951</v>
          </cell>
          <cell r="L987" t="str">
            <v>ID/2025/60</v>
          </cell>
        </row>
        <row r="988">
          <cell r="A988">
            <v>45967</v>
          </cell>
          <cell r="L988" t="str">
            <v>ID/2025/63</v>
          </cell>
        </row>
        <row r="989">
          <cell r="A989">
            <v>45996</v>
          </cell>
          <cell r="L989" t="str">
            <v>ID/2025/74</v>
          </cell>
        </row>
        <row r="990">
          <cell r="A990">
            <v>45908</v>
          </cell>
        </row>
        <row r="991">
          <cell r="A991">
            <v>45777</v>
          </cell>
          <cell r="L991" t="str">
            <v>D/2025021</v>
          </cell>
        </row>
        <row r="992">
          <cell r="A992">
            <v>45863</v>
          </cell>
          <cell r="L992" t="str">
            <v>VR/925113</v>
          </cell>
        </row>
        <row r="993">
          <cell r="A993">
            <v>45695</v>
          </cell>
        </row>
        <row r="994">
          <cell r="A994">
            <v>45904</v>
          </cell>
          <cell r="L994" t="str">
            <v>ID/2025/41</v>
          </cell>
        </row>
        <row r="995">
          <cell r="A995">
            <v>45687</v>
          </cell>
          <cell r="L995" t="str">
            <v>ID/2025/03</v>
          </cell>
        </row>
        <row r="996">
          <cell r="A996">
            <v>45699</v>
          </cell>
          <cell r="L996" t="str">
            <v>ID/2025/06</v>
          </cell>
        </row>
        <row r="997">
          <cell r="A997">
            <v>45729</v>
          </cell>
          <cell r="L997" t="str">
            <v>ID/2025/11</v>
          </cell>
        </row>
        <row r="998">
          <cell r="A998">
            <v>45770</v>
          </cell>
          <cell r="L998" t="str">
            <v>ID/2025/15</v>
          </cell>
        </row>
        <row r="999">
          <cell r="A999">
            <v>45792</v>
          </cell>
          <cell r="L999" t="str">
            <v>ID/2025/20</v>
          </cell>
        </row>
        <row r="1000">
          <cell r="A1000">
            <v>45832</v>
          </cell>
          <cell r="L1000" t="str">
            <v>ID/2025/25</v>
          </cell>
        </row>
        <row r="1001">
          <cell r="A1001">
            <v>45855</v>
          </cell>
          <cell r="L1001" t="str">
            <v>ID/2025/30</v>
          </cell>
        </row>
        <row r="1002">
          <cell r="A1002">
            <v>45886</v>
          </cell>
          <cell r="L1002" t="str">
            <v>ID/2025/36</v>
          </cell>
        </row>
        <row r="1003">
          <cell r="A1003">
            <v>45908</v>
          </cell>
          <cell r="L1003" t="str">
            <v>ID/2025/45</v>
          </cell>
        </row>
        <row r="1004">
          <cell r="A1004">
            <v>45951</v>
          </cell>
          <cell r="L1004" t="str">
            <v>ID/2025/58</v>
          </cell>
        </row>
        <row r="1005">
          <cell r="A1005">
            <v>45968</v>
          </cell>
          <cell r="L1005" t="str">
            <v>ID/2025/64</v>
          </cell>
        </row>
        <row r="1006">
          <cell r="A1006">
            <v>46006</v>
          </cell>
          <cell r="L1006" t="str">
            <v>ID/2025/80</v>
          </cell>
        </row>
        <row r="1007">
          <cell r="A1007">
            <v>45740</v>
          </cell>
          <cell r="L1007" t="str">
            <v>R/20250001</v>
          </cell>
        </row>
        <row r="1008">
          <cell r="A1008">
            <v>45811</v>
          </cell>
          <cell r="L1008" t="str">
            <v>D/2025181</v>
          </cell>
        </row>
        <row r="1009">
          <cell r="A1009">
            <v>45811</v>
          </cell>
          <cell r="L1009" t="str">
            <v>D/2025182</v>
          </cell>
        </row>
        <row r="1010">
          <cell r="A1010">
            <v>45734</v>
          </cell>
          <cell r="L1010" t="str">
            <v>D/2025055</v>
          </cell>
        </row>
        <row r="1011">
          <cell r="A1011">
            <v>45777</v>
          </cell>
          <cell r="L1011" t="str">
            <v>R/2025193</v>
          </cell>
        </row>
        <row r="1012">
          <cell r="A1012">
            <v>45775</v>
          </cell>
          <cell r="L1012" t="str">
            <v>R/2025032</v>
          </cell>
        </row>
        <row r="1013">
          <cell r="A1013">
            <v>45938</v>
          </cell>
          <cell r="L1013" t="str">
            <v>D/2025473</v>
          </cell>
        </row>
        <row r="1014">
          <cell r="A1014">
            <v>45792</v>
          </cell>
          <cell r="L1014" t="str">
            <v>RA/2025/15</v>
          </cell>
        </row>
        <row r="1015">
          <cell r="A1015">
            <v>45846</v>
          </cell>
          <cell r="L1015" t="str">
            <v>D/2025277</v>
          </cell>
        </row>
        <row r="1016">
          <cell r="A1016">
            <v>45876</v>
          </cell>
          <cell r="L1016" t="str">
            <v>D/2025326</v>
          </cell>
        </row>
        <row r="1017">
          <cell r="A1017">
            <v>45910</v>
          </cell>
          <cell r="L1017" t="str">
            <v>D/2025418</v>
          </cell>
        </row>
        <row r="1018">
          <cell r="A1018">
            <v>45693</v>
          </cell>
          <cell r="L1018" t="str">
            <v>D/2025014</v>
          </cell>
        </row>
        <row r="1019">
          <cell r="A1019">
            <v>45721</v>
          </cell>
          <cell r="L1019" t="str">
            <v>D/2025042</v>
          </cell>
        </row>
        <row r="1020">
          <cell r="A1020">
            <v>45775</v>
          </cell>
          <cell r="L1020" t="str">
            <v>D/2025099</v>
          </cell>
        </row>
        <row r="1021">
          <cell r="A1021">
            <v>45797</v>
          </cell>
          <cell r="L1021" t="str">
            <v>D/2025159</v>
          </cell>
        </row>
        <row r="1022">
          <cell r="A1022">
            <v>45813</v>
          </cell>
          <cell r="L1022" t="str">
            <v>D/2025212</v>
          </cell>
        </row>
        <row r="1023">
          <cell r="A1023">
            <v>45856</v>
          </cell>
          <cell r="L1023" t="str">
            <v>D/2025285</v>
          </cell>
        </row>
        <row r="1024">
          <cell r="A1024">
            <v>45876</v>
          </cell>
          <cell r="L1024" t="str">
            <v>D/2025338</v>
          </cell>
        </row>
        <row r="1025">
          <cell r="A1025">
            <v>45980</v>
          </cell>
          <cell r="L1025" t="str">
            <v>ID/2025/71</v>
          </cell>
        </row>
        <row r="1026">
          <cell r="A1026">
            <v>45951</v>
          </cell>
          <cell r="L1026" t="str">
            <v>R/2025600</v>
          </cell>
        </row>
        <row r="1027">
          <cell r="A1027">
            <v>45784</v>
          </cell>
          <cell r="L1027" t="str">
            <v>VN/2025042</v>
          </cell>
        </row>
        <row r="1028">
          <cell r="A1028">
            <v>45931</v>
          </cell>
          <cell r="L1028" t="str">
            <v>RA/2025/37</v>
          </cell>
        </row>
        <row r="1029">
          <cell r="A1029">
            <v>45988</v>
          </cell>
          <cell r="L1029" t="str">
            <v>D2025/636</v>
          </cell>
        </row>
        <row r="1030">
          <cell r="A1030">
            <v>45996</v>
          </cell>
          <cell r="L1030" t="str">
            <v>D/2025046</v>
          </cell>
        </row>
        <row r="1031">
          <cell r="A1031">
            <v>45944</v>
          </cell>
          <cell r="L1031" t="str">
            <v>A/92025153</v>
          </cell>
        </row>
        <row r="1032">
          <cell r="A1032">
            <v>45887</v>
          </cell>
          <cell r="L1032" t="str">
            <v>D/2025382</v>
          </cell>
        </row>
        <row r="1033">
          <cell r="A1033">
            <v>45889</v>
          </cell>
        </row>
        <row r="1034">
          <cell r="A1034">
            <v>45902</v>
          </cell>
        </row>
        <row r="1035">
          <cell r="A1035">
            <v>45803</v>
          </cell>
          <cell r="L1035" t="str">
            <v>D/2025170</v>
          </cell>
        </row>
        <row r="1036">
          <cell r="A1036">
            <v>45820</v>
          </cell>
          <cell r="L1036" t="str">
            <v>VR/925088</v>
          </cell>
        </row>
        <row r="1037">
          <cell r="A1037">
            <v>45936</v>
          </cell>
          <cell r="L1037" t="str">
            <v>R/2025584</v>
          </cell>
        </row>
        <row r="1038">
          <cell r="A1038">
            <v>45691</v>
          </cell>
        </row>
        <row r="1039">
          <cell r="A1039">
            <v>45691</v>
          </cell>
        </row>
        <row r="1040">
          <cell r="A1040">
            <v>46006</v>
          </cell>
          <cell r="L1040" t="str">
            <v>D/2025629</v>
          </cell>
        </row>
        <row r="1041">
          <cell r="A1041">
            <v>45960</v>
          </cell>
          <cell r="L1041" t="str">
            <v>D/2025520</v>
          </cell>
        </row>
        <row r="1042">
          <cell r="A1042">
            <v>45953</v>
          </cell>
          <cell r="L1042" t="str">
            <v>D/2025510</v>
          </cell>
        </row>
        <row r="1043">
          <cell r="A1043">
            <v>45951</v>
          </cell>
          <cell r="L1043" t="str">
            <v>D/2025416</v>
          </cell>
        </row>
        <row r="1044">
          <cell r="A1044">
            <v>45793</v>
          </cell>
        </row>
        <row r="1045">
          <cell r="A1045">
            <v>45793</v>
          </cell>
        </row>
        <row r="1046">
          <cell r="A1046">
            <v>45793</v>
          </cell>
        </row>
        <row r="1047">
          <cell r="A1047">
            <v>45793</v>
          </cell>
        </row>
        <row r="1048">
          <cell r="A1048">
            <v>45750</v>
          </cell>
          <cell r="L1048" t="str">
            <v>D/2025147</v>
          </cell>
        </row>
        <row r="1049">
          <cell r="A1049">
            <v>45750</v>
          </cell>
          <cell r="L1049" t="str">
            <v>D/2025148</v>
          </cell>
        </row>
        <row r="1050">
          <cell r="A1050">
            <v>45811</v>
          </cell>
          <cell r="L1050" t="str">
            <v>D/2025154</v>
          </cell>
        </row>
        <row r="1051">
          <cell r="A1051">
            <v>45818</v>
          </cell>
          <cell r="L1051" t="str">
            <v>D/2025215</v>
          </cell>
        </row>
        <row r="1052">
          <cell r="A1052">
            <v>45833</v>
          </cell>
          <cell r="L1052" t="str">
            <v>A/92025193</v>
          </cell>
        </row>
        <row r="1053">
          <cell r="A1053">
            <v>45833</v>
          </cell>
          <cell r="L1053" t="str">
            <v>A/92025120</v>
          </cell>
        </row>
        <row r="1054">
          <cell r="A1054">
            <v>45833</v>
          </cell>
          <cell r="L1054" t="str">
            <v>A/92025122</v>
          </cell>
        </row>
        <row r="1055">
          <cell r="A1055">
            <v>45833</v>
          </cell>
          <cell r="L1055" t="str">
            <v>A/92025127</v>
          </cell>
        </row>
        <row r="1056">
          <cell r="A1056">
            <v>45841</v>
          </cell>
          <cell r="L1056" t="str">
            <v>D/2025257</v>
          </cell>
        </row>
        <row r="1057">
          <cell r="A1057">
            <v>45951</v>
          </cell>
          <cell r="L1057" t="str">
            <v>R/2025559</v>
          </cell>
        </row>
        <row r="1058">
          <cell r="A1058">
            <v>46020</v>
          </cell>
          <cell r="L1058" t="str">
            <v>R/2025663</v>
          </cell>
        </row>
        <row r="1059">
          <cell r="A1059">
            <v>45841</v>
          </cell>
          <cell r="L1059" t="str">
            <v>VN/2025073</v>
          </cell>
        </row>
        <row r="1060">
          <cell r="A1060">
            <v>45812</v>
          </cell>
          <cell r="L1060" t="str">
            <v>R/2025330</v>
          </cell>
        </row>
        <row r="1061">
          <cell r="A1061">
            <v>45810</v>
          </cell>
          <cell r="L1061" t="str">
            <v>R/2025290</v>
          </cell>
        </row>
        <row r="1062">
          <cell r="A1062">
            <v>45974</v>
          </cell>
          <cell r="L1062" t="str">
            <v>D/2025549</v>
          </cell>
        </row>
        <row r="1063">
          <cell r="A1063">
            <v>45974</v>
          </cell>
          <cell r="L1063" t="str">
            <v>D/2025551</v>
          </cell>
        </row>
        <row r="1064">
          <cell r="A1064">
            <v>45937</v>
          </cell>
          <cell r="L1064" t="str">
            <v>D/2025470</v>
          </cell>
        </row>
        <row r="1065">
          <cell r="A1065">
            <v>45932</v>
          </cell>
          <cell r="L1065" t="str">
            <v>D/2025458</v>
          </cell>
        </row>
        <row r="1066">
          <cell r="A1066">
            <v>45812</v>
          </cell>
          <cell r="L1066" t="str">
            <v>D/2025206</v>
          </cell>
        </row>
        <row r="1067">
          <cell r="A1067">
            <v>45813</v>
          </cell>
          <cell r="L1067" t="str">
            <v>D/2025213</v>
          </cell>
        </row>
        <row r="1068">
          <cell r="A1068">
            <v>45841</v>
          </cell>
          <cell r="L1068" t="str">
            <v>D/2025268</v>
          </cell>
        </row>
        <row r="1069">
          <cell r="A1069">
            <v>45876</v>
          </cell>
          <cell r="L1069" t="str">
            <v>D/2025357</v>
          </cell>
        </row>
        <row r="1070">
          <cell r="A1070">
            <v>45876</v>
          </cell>
          <cell r="L1070" t="str">
            <v>D/2025355</v>
          </cell>
        </row>
        <row r="1071">
          <cell r="A1071">
            <v>45910</v>
          </cell>
          <cell r="L1071" t="str">
            <v>D/2025411</v>
          </cell>
        </row>
        <row r="1072">
          <cell r="A1072">
            <v>45910</v>
          </cell>
          <cell r="L1072" t="str">
            <v>D/2025409</v>
          </cell>
        </row>
        <row r="1073">
          <cell r="A1073">
            <v>45863</v>
          </cell>
          <cell r="L1073" t="str">
            <v>D/2025304</v>
          </cell>
        </row>
        <row r="1074">
          <cell r="A1074">
            <v>46006</v>
          </cell>
          <cell r="L1074" t="str">
            <v>D/2025632</v>
          </cell>
        </row>
        <row r="1075">
          <cell r="A1075">
            <v>45936</v>
          </cell>
          <cell r="L1075" t="str">
            <v>A/92025149</v>
          </cell>
        </row>
        <row r="1076">
          <cell r="A1076">
            <v>45917</v>
          </cell>
          <cell r="L1076" t="str">
            <v>A/92025144</v>
          </cell>
        </row>
        <row r="1077">
          <cell r="A1077">
            <v>45854</v>
          </cell>
          <cell r="L1077" t="str">
            <v>R/2025359</v>
          </cell>
        </row>
        <row r="1078">
          <cell r="A1078">
            <v>45673</v>
          </cell>
          <cell r="L1078" t="str">
            <v>D/2025004</v>
          </cell>
        </row>
        <row r="1079">
          <cell r="A1079">
            <v>45693</v>
          </cell>
          <cell r="L1079" t="str">
            <v>D/2025016</v>
          </cell>
        </row>
        <row r="1080">
          <cell r="A1080">
            <v>45721</v>
          </cell>
          <cell r="L1080" t="str">
            <v>D/2025029</v>
          </cell>
        </row>
        <row r="1081">
          <cell r="A1081">
            <v>45762</v>
          </cell>
          <cell r="L1081" t="str">
            <v>D/2025092</v>
          </cell>
        </row>
        <row r="1082">
          <cell r="A1082">
            <v>45783</v>
          </cell>
          <cell r="L1082" t="str">
            <v>D/2025127</v>
          </cell>
        </row>
        <row r="1083">
          <cell r="A1083">
            <v>45811</v>
          </cell>
          <cell r="L1083" t="str">
            <v>D/2025195</v>
          </cell>
        </row>
        <row r="1084">
          <cell r="A1084">
            <v>45856</v>
          </cell>
          <cell r="L1084" t="str">
            <v>D/2025264</v>
          </cell>
        </row>
        <row r="1085">
          <cell r="A1085">
            <v>45876</v>
          </cell>
          <cell r="L1085" t="str">
            <v>D/2025330</v>
          </cell>
        </row>
        <row r="1086">
          <cell r="A1086">
            <v>45910</v>
          </cell>
          <cell r="L1086" t="str">
            <v>D/2025422</v>
          </cell>
        </row>
        <row r="1087">
          <cell r="A1087">
            <v>45932</v>
          </cell>
          <cell r="L1087" t="str">
            <v>D/2025457</v>
          </cell>
        </row>
        <row r="1088">
          <cell r="A1088">
            <v>45968</v>
          </cell>
          <cell r="L1088" t="str">
            <v>R/2025633</v>
          </cell>
        </row>
        <row r="1089">
          <cell r="A1089">
            <v>46006</v>
          </cell>
          <cell r="L1089" t="str">
            <v xml:space="preserve">D/2025616 </v>
          </cell>
        </row>
        <row r="1090">
          <cell r="A1090">
            <v>45896</v>
          </cell>
        </row>
        <row r="1091">
          <cell r="A1091">
            <v>45812</v>
          </cell>
          <cell r="L1091" t="str">
            <v>RA/2025/22</v>
          </cell>
        </row>
        <row r="1092">
          <cell r="A1092">
            <v>45841</v>
          </cell>
          <cell r="L1092" t="str">
            <v>D/2025254</v>
          </cell>
        </row>
        <row r="1093">
          <cell r="A1093">
            <v>45841</v>
          </cell>
          <cell r="L1093" t="str">
            <v>D/2025266</v>
          </cell>
        </row>
        <row r="1094">
          <cell r="A1094">
            <v>46008</v>
          </cell>
          <cell r="L1094" t="str">
            <v>D/2025623</v>
          </cell>
        </row>
        <row r="1095">
          <cell r="A1095">
            <v>45974</v>
          </cell>
          <cell r="L1095" t="str">
            <v>D/2025058</v>
          </cell>
        </row>
        <row r="1096">
          <cell r="A1096">
            <v>45740</v>
          </cell>
          <cell r="L1096" t="str">
            <v>ID/2025/12</v>
          </cell>
        </row>
        <row r="1097">
          <cell r="A1097">
            <v>45687</v>
          </cell>
          <cell r="L1097" t="str">
            <v>ID/2025/04</v>
          </cell>
        </row>
        <row r="1098">
          <cell r="A1098">
            <v>45721</v>
          </cell>
          <cell r="L1098" t="str">
            <v>ID/2025/08</v>
          </cell>
        </row>
        <row r="1099">
          <cell r="A1099">
            <v>45775</v>
          </cell>
          <cell r="L1099" t="str">
            <v>ID/2025/16</v>
          </cell>
        </row>
        <row r="1100">
          <cell r="A1100">
            <v>45810</v>
          </cell>
          <cell r="L1100" t="str">
            <v>ID/2025/21</v>
          </cell>
        </row>
        <row r="1101">
          <cell r="A1101">
            <v>45853</v>
          </cell>
          <cell r="L1101" t="str">
            <v>ID/2025/27</v>
          </cell>
        </row>
        <row r="1102">
          <cell r="A1102">
            <v>45861</v>
          </cell>
          <cell r="L1102" t="str">
            <v>ID/2025/32</v>
          </cell>
        </row>
        <row r="1103">
          <cell r="A1103">
            <v>45919</v>
          </cell>
          <cell r="L1103" t="str">
            <v>ID/2025/47</v>
          </cell>
        </row>
        <row r="1104">
          <cell r="A1104">
            <v>45919</v>
          </cell>
          <cell r="L1104" t="str">
            <v>ID/2025/46</v>
          </cell>
        </row>
        <row r="1105">
          <cell r="A1105">
            <v>46022</v>
          </cell>
          <cell r="L1105" t="str">
            <v>R/2025686</v>
          </cell>
        </row>
        <row r="1106">
          <cell r="A1106">
            <v>45818</v>
          </cell>
        </row>
        <row r="1107">
          <cell r="A1107">
            <v>46009</v>
          </cell>
          <cell r="L1107" t="str">
            <v>VN/2025229</v>
          </cell>
        </row>
        <row r="1108">
          <cell r="A1108">
            <v>45951</v>
          </cell>
          <cell r="L1108" t="str">
            <v>A/92025059</v>
          </cell>
        </row>
        <row r="1109">
          <cell r="A1109">
            <v>45796</v>
          </cell>
          <cell r="L1109" t="str">
            <v>R/2025267</v>
          </cell>
        </row>
        <row r="1110">
          <cell r="A1110">
            <v>45841</v>
          </cell>
          <cell r="L1110" t="str">
            <v>D/2025273</v>
          </cell>
        </row>
        <row r="1111">
          <cell r="A1111">
            <v>45786</v>
          </cell>
          <cell r="L1111" t="str">
            <v>A/92025043</v>
          </cell>
        </row>
        <row r="1112">
          <cell r="A1112">
            <v>45868</v>
          </cell>
          <cell r="L1112" t="str">
            <v>R/2025428</v>
          </cell>
        </row>
        <row r="1113">
          <cell r="A1113">
            <v>45853</v>
          </cell>
          <cell r="L1113" t="str">
            <v>RA/2025/25</v>
          </cell>
        </row>
        <row r="1114">
          <cell r="A1114">
            <v>45798</v>
          </cell>
          <cell r="L1114" t="str">
            <v>R/2025261</v>
          </cell>
        </row>
        <row r="1115">
          <cell r="A1115">
            <v>45896</v>
          </cell>
        </row>
        <row r="1116">
          <cell r="A1116">
            <v>45918</v>
          </cell>
          <cell r="L1116" t="str">
            <v>A/92025142</v>
          </cell>
        </row>
        <row r="1117">
          <cell r="A1117">
            <v>45777</v>
          </cell>
          <cell r="L1117" t="str">
            <v>D/2025122</v>
          </cell>
        </row>
        <row r="1118">
          <cell r="A1118">
            <v>45890</v>
          </cell>
          <cell r="L1118" t="str">
            <v>RA/2025/34</v>
          </cell>
        </row>
        <row r="1119">
          <cell r="A1119">
            <v>46020</v>
          </cell>
          <cell r="L1119" t="str">
            <v>R/2025694</v>
          </cell>
        </row>
        <row r="1120">
          <cell r="A1120">
            <v>45982</v>
          </cell>
          <cell r="L1120" t="str">
            <v>R/2025688</v>
          </cell>
        </row>
        <row r="1121">
          <cell r="A1121">
            <v>45854</v>
          </cell>
          <cell r="L1121" t="str">
            <v>R/2025358</v>
          </cell>
        </row>
        <row r="1122">
          <cell r="A1122">
            <v>45880</v>
          </cell>
          <cell r="L1122" t="str">
            <v>R/2025440</v>
          </cell>
        </row>
        <row r="1123">
          <cell r="A1123">
            <v>45743</v>
          </cell>
          <cell r="L1123" t="str">
            <v>VR/925032</v>
          </cell>
        </row>
        <row r="1124">
          <cell r="A1124">
            <v>45880</v>
          </cell>
        </row>
        <row r="1125">
          <cell r="A1125">
            <v>45989</v>
          </cell>
          <cell r="L1125" t="str">
            <v>D/2025017</v>
          </cell>
        </row>
        <row r="1126">
          <cell r="A1126">
            <v>45790</v>
          </cell>
          <cell r="L1126" t="str">
            <v>VN/2025046</v>
          </cell>
        </row>
        <row r="1127">
          <cell r="A1127">
            <v>45986</v>
          </cell>
          <cell r="L1127" t="str">
            <v>RA/2025/36</v>
          </cell>
        </row>
        <row r="1128">
          <cell r="A1128">
            <v>45924</v>
          </cell>
          <cell r="L1128" t="str">
            <v>D/2025377</v>
          </cell>
        </row>
        <row r="1129">
          <cell r="A1129">
            <v>45826</v>
          </cell>
          <cell r="L1129" t="str">
            <v>D/2025243</v>
          </cell>
        </row>
        <row r="1130">
          <cell r="A1130">
            <v>45974</v>
          </cell>
        </row>
        <row r="1131">
          <cell r="A1131">
            <v>45886</v>
          </cell>
          <cell r="L1131" t="str">
            <v>ID/2025/37</v>
          </cell>
        </row>
        <row r="1132">
          <cell r="A1132">
            <v>45904</v>
          </cell>
          <cell r="L1132" t="str">
            <v>ID/2025/40</v>
          </cell>
        </row>
        <row r="1133">
          <cell r="A1133">
            <v>45826</v>
          </cell>
          <cell r="L1133" t="str">
            <v>D/2025242</v>
          </cell>
        </row>
        <row r="1134">
          <cell r="A1134">
            <v>45698</v>
          </cell>
        </row>
        <row r="1135">
          <cell r="A1135">
            <v>45783</v>
          </cell>
        </row>
        <row r="1136">
          <cell r="A1136">
            <v>45944</v>
          </cell>
          <cell r="L1136" t="str">
            <v>D/2025487</v>
          </cell>
        </row>
        <row r="1137">
          <cell r="A1137">
            <v>45750</v>
          </cell>
          <cell r="L1137" t="str">
            <v>D/2025089</v>
          </cell>
        </row>
        <row r="1138">
          <cell r="A1138">
            <v>45904</v>
          </cell>
          <cell r="L1138" t="str">
            <v>R/2025511</v>
          </cell>
        </row>
        <row r="1139">
          <cell r="A1139">
            <v>45743</v>
          </cell>
          <cell r="L1139" t="str">
            <v>VR/925031</v>
          </cell>
        </row>
        <row r="1140">
          <cell r="A1140">
            <v>45762</v>
          </cell>
          <cell r="L1140" t="str">
            <v>R/2025166</v>
          </cell>
        </row>
        <row r="1141">
          <cell r="A1141">
            <v>45869</v>
          </cell>
          <cell r="L1141" t="str">
            <v>A/92025110</v>
          </cell>
        </row>
        <row r="1142">
          <cell r="A1142">
            <v>45777</v>
          </cell>
          <cell r="L1142" t="str">
            <v>D/2025065</v>
          </cell>
        </row>
        <row r="1143">
          <cell r="A1143">
            <v>45826</v>
          </cell>
          <cell r="L1143" t="str">
            <v>D/2025237</v>
          </cell>
        </row>
        <row r="1144">
          <cell r="A1144">
            <v>45788</v>
          </cell>
          <cell r="L1144" t="str">
            <v>A/92025098</v>
          </cell>
        </row>
        <row r="1145">
          <cell r="A1145">
            <v>45929</v>
          </cell>
          <cell r="L1145" t="str">
            <v>RA/2025/39</v>
          </cell>
        </row>
        <row r="1146">
          <cell r="A1146">
            <v>45890</v>
          </cell>
          <cell r="L1146" t="str">
            <v>D/2025365</v>
          </cell>
        </row>
        <row r="1147">
          <cell r="A1147">
            <v>45701</v>
          </cell>
          <cell r="L1147" t="str">
            <v>R/2025056</v>
          </cell>
        </row>
        <row r="1148">
          <cell r="A1148">
            <v>45777</v>
          </cell>
          <cell r="L1148" t="str">
            <v>A/92025015</v>
          </cell>
        </row>
        <row r="1149">
          <cell r="A1149">
            <v>45842</v>
          </cell>
          <cell r="L1149" t="str">
            <v>D/2025249</v>
          </cell>
        </row>
        <row r="1150">
          <cell r="A1150">
            <v>45854</v>
          </cell>
          <cell r="L1150" t="str">
            <v>R/2025360</v>
          </cell>
        </row>
        <row r="1151">
          <cell r="A1151">
            <v>45910</v>
          </cell>
          <cell r="L1151" t="str">
            <v>D/2025412</v>
          </cell>
        </row>
        <row r="1152">
          <cell r="A1152">
            <v>45996</v>
          </cell>
          <cell r="L1152" t="str">
            <v>VN/2025213-1</v>
          </cell>
        </row>
        <row r="1153">
          <cell r="A1153">
            <v>45659</v>
          </cell>
        </row>
        <row r="1154">
          <cell r="A1154">
            <v>45791</v>
          </cell>
          <cell r="L1154" t="str">
            <v>VR/925065</v>
          </cell>
        </row>
        <row r="1155">
          <cell r="A1155">
            <v>45996</v>
          </cell>
          <cell r="L1155" t="str">
            <v>A/92025196</v>
          </cell>
        </row>
        <row r="1156">
          <cell r="A1156">
            <v>45882</v>
          </cell>
          <cell r="L1156" t="str">
            <v>D/2025368</v>
          </cell>
        </row>
        <row r="1157">
          <cell r="A1157">
            <v>45951</v>
          </cell>
          <cell r="L1157" t="str">
            <v>D/2025388</v>
          </cell>
        </row>
        <row r="1158">
          <cell r="A1158">
            <v>45939</v>
          </cell>
          <cell r="L1158" t="str">
            <v>D/2025476</v>
          </cell>
        </row>
        <row r="1159">
          <cell r="A1159">
            <v>45775</v>
          </cell>
          <cell r="L1159" t="str">
            <v>R/2025190</v>
          </cell>
        </row>
        <row r="1160">
          <cell r="A1160">
            <v>46021</v>
          </cell>
          <cell r="L1160" t="str">
            <v>VN/2025254</v>
          </cell>
        </row>
        <row r="1161">
          <cell r="A1161">
            <v>46014</v>
          </cell>
          <cell r="L1161" t="str">
            <v>D/2025640</v>
          </cell>
        </row>
        <row r="1162">
          <cell r="A1162">
            <v>45991</v>
          </cell>
          <cell r="L1162" t="str">
            <v>A/92025204</v>
          </cell>
        </row>
        <row r="1163">
          <cell r="A1163">
            <v>45974</v>
          </cell>
          <cell r="L1163" t="str">
            <v>A/92025181</v>
          </cell>
        </row>
        <row r="1164">
          <cell r="A1164">
            <v>45944</v>
          </cell>
          <cell r="L1164" t="str">
            <v>A/92025154</v>
          </cell>
        </row>
        <row r="1165">
          <cell r="A1165">
            <v>45729</v>
          </cell>
          <cell r="L1165" t="str">
            <v>A/92025010</v>
          </cell>
        </row>
        <row r="1166">
          <cell r="A1166">
            <v>45741</v>
          </cell>
        </row>
        <row r="1167">
          <cell r="A1167">
            <v>45811</v>
          </cell>
          <cell r="L1167" t="str">
            <v>D/2025191</v>
          </cell>
        </row>
        <row r="1168">
          <cell r="A1168">
            <v>45874</v>
          </cell>
          <cell r="L1168" t="str">
            <v>D/2025327</v>
          </cell>
        </row>
        <row r="1169">
          <cell r="A1169">
            <v>45875</v>
          </cell>
          <cell r="L1169" t="str">
            <v>D/2025337</v>
          </cell>
        </row>
        <row r="1170">
          <cell r="A1170">
            <v>45876</v>
          </cell>
          <cell r="L1170" t="str">
            <v>D/2025358</v>
          </cell>
        </row>
        <row r="1171">
          <cell r="A1171">
            <v>45912</v>
          </cell>
          <cell r="L1171" t="str">
            <v>D/2025434</v>
          </cell>
        </row>
        <row r="1172">
          <cell r="A1172">
            <v>45792</v>
          </cell>
        </row>
        <row r="1173">
          <cell r="A1173">
            <v>45798</v>
          </cell>
          <cell r="L1173" t="str">
            <v>RA/2025/22</v>
          </cell>
        </row>
        <row r="1174">
          <cell r="A1174">
            <v>46007</v>
          </cell>
        </row>
        <row r="1175">
          <cell r="A1175">
            <v>45680</v>
          </cell>
          <cell r="L1175" t="str">
            <v>R/2025017</v>
          </cell>
        </row>
        <row r="1176">
          <cell r="A1176">
            <v>45924</v>
          </cell>
          <cell r="L1176" t="str">
            <v>ID2025-1</v>
          </cell>
        </row>
        <row r="1177">
          <cell r="A1177">
            <v>45946</v>
          </cell>
          <cell r="L1177" t="str">
            <v>ID2025-1</v>
          </cell>
        </row>
        <row r="1178">
          <cell r="A1178">
            <v>45973</v>
          </cell>
          <cell r="L1178" t="str">
            <v>ID2025-1</v>
          </cell>
        </row>
        <row r="1179">
          <cell r="A1179">
            <v>46007</v>
          </cell>
          <cell r="L1179" t="str">
            <v>ID2025-1</v>
          </cell>
        </row>
        <row r="1180">
          <cell r="A1180">
            <v>46021</v>
          </cell>
          <cell r="L1180" t="str">
            <v>D/2025625</v>
          </cell>
        </row>
        <row r="1181">
          <cell r="A1181">
            <v>46021</v>
          </cell>
          <cell r="L1181" t="str">
            <v>D/2025624</v>
          </cell>
        </row>
        <row r="1182">
          <cell r="A1182">
            <v>45959</v>
          </cell>
          <cell r="L1182" t="str">
            <v>VN/2025171</v>
          </cell>
        </row>
        <row r="1183">
          <cell r="A1183">
            <v>45777</v>
          </cell>
          <cell r="L1183">
            <v>220250027</v>
          </cell>
        </row>
        <row r="1184">
          <cell r="A1184">
            <v>45763</v>
          </cell>
          <cell r="L1184" t="str">
            <v>R/2025172</v>
          </cell>
        </row>
        <row r="1185">
          <cell r="A1185">
            <v>45817</v>
          </cell>
        </row>
        <row r="1186">
          <cell r="A1186">
            <v>45819</v>
          </cell>
          <cell r="L1186" t="str">
            <v>D/2025220</v>
          </cell>
        </row>
        <row r="1187">
          <cell r="A1187">
            <v>45825</v>
          </cell>
        </row>
        <row r="1188">
          <cell r="A1188">
            <v>46021</v>
          </cell>
          <cell r="L1188" t="str">
            <v>D/2025613</v>
          </cell>
        </row>
        <row r="1189">
          <cell r="A1189">
            <v>45854</v>
          </cell>
          <cell r="L1189" t="str">
            <v>R/2025384</v>
          </cell>
        </row>
        <row r="1190">
          <cell r="A1190">
            <v>45985</v>
          </cell>
          <cell r="L1190" t="str">
            <v>R/20250039</v>
          </cell>
        </row>
        <row r="1191">
          <cell r="A1191">
            <v>45777</v>
          </cell>
          <cell r="L1191" t="str">
            <v>D/2025105</v>
          </cell>
        </row>
        <row r="1192">
          <cell r="A1192">
            <v>45876</v>
          </cell>
          <cell r="L1192" t="str">
            <v>D/2025342</v>
          </cell>
        </row>
        <row r="1193">
          <cell r="A1193">
            <v>45763</v>
          </cell>
          <cell r="L1193" t="str">
            <v>R/2025163</v>
          </cell>
        </row>
        <row r="1194">
          <cell r="A1194">
            <v>45804</v>
          </cell>
        </row>
        <row r="1195">
          <cell r="A1195">
            <v>46020</v>
          </cell>
          <cell r="L1195" t="str">
            <v>R/2025605</v>
          </cell>
        </row>
        <row r="1196">
          <cell r="A1196">
            <v>45804</v>
          </cell>
        </row>
        <row r="1197">
          <cell r="A1197">
            <v>45912</v>
          </cell>
          <cell r="L1197" t="str">
            <v>VN/2025146</v>
          </cell>
        </row>
        <row r="1198">
          <cell r="A1198">
            <v>45743</v>
          </cell>
        </row>
        <row r="1199">
          <cell r="A1199">
            <v>45931</v>
          </cell>
          <cell r="L1199" t="str">
            <v>ID/2025/51</v>
          </cell>
        </row>
        <row r="1200">
          <cell r="A1200">
            <v>46021</v>
          </cell>
          <cell r="L1200" t="str">
            <v>ID/2025/82</v>
          </cell>
        </row>
        <row r="1201">
          <cell r="A1201">
            <v>46021</v>
          </cell>
          <cell r="L1201" t="str">
            <v>ID/2025/83</v>
          </cell>
        </row>
        <row r="1202">
          <cell r="A1202">
            <v>45979</v>
          </cell>
          <cell r="L1202" t="str">
            <v>D/2025555</v>
          </cell>
        </row>
        <row r="1203">
          <cell r="A1203">
            <v>45803</v>
          </cell>
          <cell r="L1203" t="str">
            <v>D/2025168</v>
          </cell>
        </row>
        <row r="1204">
          <cell r="A1204">
            <v>45883</v>
          </cell>
          <cell r="L1204" t="str">
            <v>R/2025474</v>
          </cell>
        </row>
        <row r="1205">
          <cell r="A1205">
            <v>45680</v>
          </cell>
          <cell r="L1205" t="str">
            <v>VR/925003</v>
          </cell>
        </row>
        <row r="1206">
          <cell r="A1206">
            <v>45876</v>
          </cell>
          <cell r="L1206" t="str">
            <v>R/2025422</v>
          </cell>
        </row>
        <row r="1207">
          <cell r="A1207">
            <v>45890</v>
          </cell>
          <cell r="L1207" t="str">
            <v>D/2025384</v>
          </cell>
        </row>
        <row r="1208">
          <cell r="A1208">
            <v>45677</v>
          </cell>
        </row>
        <row r="1209">
          <cell r="A1209">
            <v>45980</v>
          </cell>
          <cell r="L1209" t="str">
            <v>D/2025558</v>
          </cell>
        </row>
        <row r="1210">
          <cell r="A1210">
            <v>45953</v>
          </cell>
          <cell r="L1210" t="str">
            <v>D/2025513</v>
          </cell>
        </row>
        <row r="1211">
          <cell r="A1211">
            <v>45882</v>
          </cell>
          <cell r="L1211" t="str">
            <v>VN/2025112</v>
          </cell>
        </row>
        <row r="1212">
          <cell r="A1212">
            <v>45876</v>
          </cell>
          <cell r="L1212" t="str">
            <v>D/2025334</v>
          </cell>
        </row>
        <row r="1213">
          <cell r="A1213">
            <v>45958</v>
          </cell>
          <cell r="L1213" t="str">
            <v>D/2025524</v>
          </cell>
        </row>
        <row r="1214">
          <cell r="A1214">
            <v>45841</v>
          </cell>
          <cell r="L1214" t="str">
            <v>D/2025251</v>
          </cell>
        </row>
        <row r="1215">
          <cell r="A1215">
            <v>45784</v>
          </cell>
          <cell r="L1215" t="str">
            <v>R/2025226</v>
          </cell>
        </row>
        <row r="1216">
          <cell r="A1216">
            <v>45917</v>
          </cell>
          <cell r="L1216" t="str">
            <v>A/92025143</v>
          </cell>
        </row>
        <row r="1217">
          <cell r="A1217">
            <v>45856</v>
          </cell>
          <cell r="L1217" t="str">
            <v>A/92025002</v>
          </cell>
        </row>
        <row r="1218">
          <cell r="A1218">
            <v>45970</v>
          </cell>
          <cell r="L1218" t="str">
            <v>A/92025204</v>
          </cell>
        </row>
        <row r="1219">
          <cell r="A1219">
            <v>45825</v>
          </cell>
          <cell r="L1219" t="str">
            <v>D/2025217</v>
          </cell>
        </row>
        <row r="1220">
          <cell r="A1220">
            <v>45923</v>
          </cell>
          <cell r="L1220" t="str">
            <v>D/2025447</v>
          </cell>
        </row>
        <row r="1221">
          <cell r="A1221">
            <v>45827</v>
          </cell>
          <cell r="L1221" t="str">
            <v>D/2025245</v>
          </cell>
        </row>
        <row r="1222">
          <cell r="A1222">
            <v>45882</v>
          </cell>
          <cell r="L1222" t="str">
            <v>R/2025465</v>
          </cell>
        </row>
        <row r="1223">
          <cell r="A1223">
            <v>46007</v>
          </cell>
          <cell r="L1223" t="str">
            <v>D/2025630</v>
          </cell>
        </row>
        <row r="1224">
          <cell r="A1224">
            <v>45961</v>
          </cell>
          <cell r="L1224" t="str">
            <v>D/2025533</v>
          </cell>
        </row>
        <row r="1225">
          <cell r="A1225">
            <v>45806</v>
          </cell>
          <cell r="L1225" t="str">
            <v>D/2025178</v>
          </cell>
        </row>
        <row r="1226">
          <cell r="A1226">
            <v>45890</v>
          </cell>
          <cell r="L1226" t="str">
            <v>D/2025363</v>
          </cell>
        </row>
        <row r="1227">
          <cell r="A1227">
            <v>45853</v>
          </cell>
          <cell r="L1227" t="str">
            <v>RA/2025/26</v>
          </cell>
        </row>
        <row r="1228">
          <cell r="A1228">
            <v>45722</v>
          </cell>
          <cell r="L1228" t="str">
            <v>A/92025010</v>
          </cell>
        </row>
        <row r="1229">
          <cell r="A1229">
            <v>45738</v>
          </cell>
          <cell r="L1229" t="str">
            <v>A/92025010</v>
          </cell>
        </row>
        <row r="1230">
          <cell r="A1230">
            <v>45692</v>
          </cell>
          <cell r="L1230" t="str">
            <v>VR/925008-3</v>
          </cell>
        </row>
        <row r="1231">
          <cell r="A1231">
            <v>45786</v>
          </cell>
          <cell r="L1231" t="str">
            <v>A/92025001</v>
          </cell>
        </row>
        <row r="1232">
          <cell r="A1232">
            <v>45953</v>
          </cell>
          <cell r="L1232" t="str">
            <v>D/2025509</v>
          </cell>
        </row>
        <row r="1233">
          <cell r="A1233">
            <v>45873</v>
          </cell>
          <cell r="L1233" t="str">
            <v>A/92025126</v>
          </cell>
        </row>
        <row r="1234">
          <cell r="A1234">
            <v>45873</v>
          </cell>
          <cell r="L1234" t="str">
            <v>A/92025126</v>
          </cell>
        </row>
        <row r="1235">
          <cell r="A1235">
            <v>45985</v>
          </cell>
          <cell r="L1235" t="str">
            <v>R/20250035</v>
          </cell>
        </row>
        <row r="1236">
          <cell r="A1236">
            <v>45886</v>
          </cell>
          <cell r="L1236" t="str">
            <v>VR/925131</v>
          </cell>
        </row>
        <row r="1237">
          <cell r="A1237">
            <v>45771</v>
          </cell>
          <cell r="L1237" t="str">
            <v>D/2025113</v>
          </cell>
        </row>
        <row r="1238">
          <cell r="A1238">
            <v>45814</v>
          </cell>
          <cell r="L1238" t="str">
            <v>VR/925080-2</v>
          </cell>
        </row>
        <row r="1239">
          <cell r="A1239">
            <v>45832</v>
          </cell>
          <cell r="L1239" t="str">
            <v>R/2025347</v>
          </cell>
        </row>
        <row r="1240">
          <cell r="A1240">
            <v>45810</v>
          </cell>
          <cell r="L1240" t="str">
            <v>R/2025292</v>
          </cell>
        </row>
        <row r="1241">
          <cell r="A1241">
            <v>45699</v>
          </cell>
          <cell r="L1241" t="str">
            <v>R/2025047</v>
          </cell>
        </row>
        <row r="1242">
          <cell r="A1242">
            <v>45882</v>
          </cell>
          <cell r="L1242" t="str">
            <v>R/2025468</v>
          </cell>
        </row>
        <row r="1243">
          <cell r="A1243">
            <v>45777</v>
          </cell>
          <cell r="L1243" t="str">
            <v>R/2025059</v>
          </cell>
        </row>
        <row r="1244">
          <cell r="A1244">
            <v>45854</v>
          </cell>
          <cell r="L1244" t="str">
            <v>R/2025385</v>
          </cell>
        </row>
        <row r="1245">
          <cell r="A1245">
            <v>45854</v>
          </cell>
          <cell r="L1245" t="str">
            <v>R/2025381</v>
          </cell>
        </row>
        <row r="1246">
          <cell r="A1246">
            <v>46010</v>
          </cell>
          <cell r="L1246" t="str">
            <v>R/2025698</v>
          </cell>
        </row>
        <row r="1247">
          <cell r="A1247">
            <v>45826</v>
          </cell>
          <cell r="L1247" t="str">
            <v>VN/2025080</v>
          </cell>
        </row>
        <row r="1248">
          <cell r="A1248">
            <v>45862</v>
          </cell>
          <cell r="L1248" t="str">
            <v>A/92025126</v>
          </cell>
        </row>
        <row r="1249">
          <cell r="A1249">
            <v>45803</v>
          </cell>
          <cell r="L1249" t="str">
            <v>D/2025160</v>
          </cell>
        </row>
        <row r="1250">
          <cell r="A1250">
            <v>45961</v>
          </cell>
          <cell r="L1250" t="str">
            <v>D/2025512</v>
          </cell>
        </row>
        <row r="1251">
          <cell r="A1251">
            <v>45953</v>
          </cell>
          <cell r="L1251" t="str">
            <v>D/2025503</v>
          </cell>
        </row>
        <row r="1252">
          <cell r="A1252">
            <v>45933</v>
          </cell>
          <cell r="L1252" t="str">
            <v>D/2025464</v>
          </cell>
        </row>
        <row r="1253">
          <cell r="A1253">
            <v>45933</v>
          </cell>
          <cell r="L1253" t="str">
            <v>D/2025462</v>
          </cell>
        </row>
        <row r="1254">
          <cell r="A1254">
            <v>45841</v>
          </cell>
          <cell r="L1254" t="str">
            <v>D/2025274</v>
          </cell>
        </row>
        <row r="1255">
          <cell r="A1255">
            <v>45862</v>
          </cell>
          <cell r="L1255" t="str">
            <v>D/2025296</v>
          </cell>
        </row>
        <row r="1256">
          <cell r="A1256">
            <v>45862</v>
          </cell>
          <cell r="L1256" t="str">
            <v>D/2025298</v>
          </cell>
        </row>
        <row r="1257">
          <cell r="A1257">
            <v>45706</v>
          </cell>
          <cell r="L1257" t="str">
            <v>A/92025008</v>
          </cell>
        </row>
        <row r="1258">
          <cell r="A1258">
            <v>45849</v>
          </cell>
          <cell r="L1258" t="str">
            <v>D/2025007</v>
          </cell>
        </row>
        <row r="1259">
          <cell r="A1259">
            <v>45840</v>
          </cell>
          <cell r="L1259" t="str">
            <v>D/2025258</v>
          </cell>
        </row>
        <row r="1260">
          <cell r="A1260">
            <v>45996</v>
          </cell>
          <cell r="L1260" t="str">
            <v>VN/2025206</v>
          </cell>
        </row>
        <row r="1261">
          <cell r="A1261">
            <v>45859</v>
          </cell>
          <cell r="L1261" t="str">
            <v>RA/2025/21</v>
          </cell>
        </row>
        <row r="1262">
          <cell r="A1262">
            <v>45777</v>
          </cell>
          <cell r="L1262" t="str">
            <v>A/92025025</v>
          </cell>
        </row>
        <row r="1263">
          <cell r="A1263">
            <v>45790</v>
          </cell>
          <cell r="L1263" t="str">
            <v>R/2025187</v>
          </cell>
        </row>
        <row r="1264">
          <cell r="A1264">
            <v>45721</v>
          </cell>
          <cell r="L1264" t="str">
            <v>R/2025077</v>
          </cell>
        </row>
        <row r="1265">
          <cell r="A1265">
            <v>45814</v>
          </cell>
          <cell r="L1265" t="str">
            <v>R/2025313</v>
          </cell>
        </row>
        <row r="1266">
          <cell r="A1266">
            <v>45777</v>
          </cell>
          <cell r="L1266" t="str">
            <v>A/92025036</v>
          </cell>
        </row>
        <row r="1267">
          <cell r="A1267">
            <v>45665</v>
          </cell>
        </row>
        <row r="1268">
          <cell r="A1268">
            <v>46013</v>
          </cell>
        </row>
        <row r="1269">
          <cell r="A1269">
            <v>45827</v>
          </cell>
          <cell r="L1269" t="str">
            <v>D/2025246</v>
          </cell>
        </row>
        <row r="1270">
          <cell r="A1270">
            <v>45974</v>
          </cell>
          <cell r="L1270" t="str">
            <v>D/2025550</v>
          </cell>
        </row>
        <row r="1271">
          <cell r="A1271">
            <v>45936</v>
          </cell>
          <cell r="L1271" t="str">
            <v>D/2025469</v>
          </cell>
        </row>
        <row r="1272">
          <cell r="A1272">
            <v>45812</v>
          </cell>
          <cell r="L1272" t="str">
            <v>D/2025207</v>
          </cell>
        </row>
        <row r="1273">
          <cell r="A1273">
            <v>45813</v>
          </cell>
          <cell r="L1273" t="str">
            <v>D/2025214</v>
          </cell>
        </row>
        <row r="1274">
          <cell r="A1274">
            <v>45841</v>
          </cell>
          <cell r="L1274" t="str">
            <v>D/2025269</v>
          </cell>
        </row>
        <row r="1275">
          <cell r="A1275">
            <v>45876</v>
          </cell>
          <cell r="L1275" t="str">
            <v>D/2025356</v>
          </cell>
        </row>
        <row r="1276">
          <cell r="A1276">
            <v>45910</v>
          </cell>
          <cell r="L1276" t="str">
            <v>D/2025410</v>
          </cell>
        </row>
        <row r="1277">
          <cell r="A1277">
            <v>45825</v>
          </cell>
          <cell r="L1277" t="str">
            <v>R/2025363</v>
          </cell>
        </row>
        <row r="1278">
          <cell r="A1278">
            <v>45814</v>
          </cell>
          <cell r="L1278" t="str">
            <v>R/2025310</v>
          </cell>
        </row>
        <row r="1279">
          <cell r="A1279">
            <v>45706</v>
          </cell>
          <cell r="L1279" t="str">
            <v>VR/925012</v>
          </cell>
        </row>
        <row r="1280">
          <cell r="A1280">
            <v>45687</v>
          </cell>
          <cell r="L1280" t="str">
            <v>ID/2025/02</v>
          </cell>
        </row>
        <row r="1281">
          <cell r="A1281">
            <v>45699</v>
          </cell>
          <cell r="L1281" t="str">
            <v>ID/2025/05</v>
          </cell>
        </row>
        <row r="1282">
          <cell r="A1282">
            <v>45721</v>
          </cell>
          <cell r="L1282" t="str">
            <v>ID/2025/09</v>
          </cell>
        </row>
        <row r="1283">
          <cell r="A1283">
            <v>45750</v>
          </cell>
          <cell r="L1283" t="str">
            <v>ID/2025/13</v>
          </cell>
        </row>
        <row r="1284">
          <cell r="A1284">
            <v>45784</v>
          </cell>
          <cell r="L1284" t="str">
            <v>ID/2025/17</v>
          </cell>
        </row>
        <row r="1285">
          <cell r="A1285">
            <v>45813</v>
          </cell>
          <cell r="L1285" t="str">
            <v>ID/2025/22</v>
          </cell>
        </row>
        <row r="1286">
          <cell r="A1286">
            <v>45853</v>
          </cell>
          <cell r="L1286" t="str">
            <v>ID/2025/29</v>
          </cell>
        </row>
        <row r="1287">
          <cell r="A1287">
            <v>45854</v>
          </cell>
          <cell r="L1287" t="str">
            <v>R/2025396</v>
          </cell>
        </row>
        <row r="1288">
          <cell r="A1288">
            <v>45880</v>
          </cell>
          <cell r="L1288" t="str">
            <v>ID/2025/33</v>
          </cell>
        </row>
        <row r="1289">
          <cell r="A1289">
            <v>45904</v>
          </cell>
          <cell r="L1289" t="str">
            <v>ID/2025/42</v>
          </cell>
        </row>
        <row r="1290">
          <cell r="A1290">
            <v>45940</v>
          </cell>
          <cell r="L1290" t="str">
            <v>ID/2025/55</v>
          </cell>
        </row>
        <row r="1291">
          <cell r="A1291">
            <v>45968</v>
          </cell>
          <cell r="L1291" t="str">
            <v>ID/2025/62</v>
          </cell>
        </row>
        <row r="1292">
          <cell r="A1292">
            <v>45973</v>
          </cell>
          <cell r="L1292" t="str">
            <v>ID/2025/66</v>
          </cell>
        </row>
        <row r="1293">
          <cell r="A1293">
            <v>45973</v>
          </cell>
          <cell r="L1293" t="str">
            <v>ID/2025/54</v>
          </cell>
        </row>
        <row r="1294">
          <cell r="A1294">
            <v>45988</v>
          </cell>
          <cell r="L1294" t="str">
            <v>ID/2025/72</v>
          </cell>
        </row>
        <row r="1295">
          <cell r="A1295">
            <v>45996</v>
          </cell>
          <cell r="L1295" t="str">
            <v>ID/2025/75</v>
          </cell>
        </row>
        <row r="1296">
          <cell r="A1296">
            <v>45996</v>
          </cell>
          <cell r="L1296" t="str">
            <v>ID/2025/77</v>
          </cell>
        </row>
        <row r="1297">
          <cell r="A1297">
            <v>46006</v>
          </cell>
          <cell r="L1297" t="str">
            <v>ID/2025/79</v>
          </cell>
        </row>
        <row r="1298">
          <cell r="A1298">
            <v>46006</v>
          </cell>
          <cell r="L1298" t="str">
            <v>ID/2025/78</v>
          </cell>
        </row>
        <row r="1299">
          <cell r="A1299">
            <v>45792</v>
          </cell>
          <cell r="L1299">
            <v>220250047</v>
          </cell>
        </row>
        <row r="1300">
          <cell r="A1300">
            <v>45923</v>
          </cell>
          <cell r="L1300" t="str">
            <v>RA/2025/31</v>
          </cell>
        </row>
        <row r="1301">
          <cell r="A1301">
            <v>45923</v>
          </cell>
          <cell r="L1301" t="str">
            <v>D/2025448</v>
          </cell>
        </row>
        <row r="1302">
          <cell r="A1302">
            <v>46021</v>
          </cell>
          <cell r="L1302" t="str">
            <v>D/2025607</v>
          </cell>
        </row>
        <row r="1303">
          <cell r="A1303">
            <v>45953</v>
          </cell>
          <cell r="L1303" t="str">
            <v>A/92025160</v>
          </cell>
        </row>
        <row r="1304">
          <cell r="A1304">
            <v>45783</v>
          </cell>
          <cell r="L1304" t="str">
            <v>A/92025040</v>
          </cell>
        </row>
        <row r="1305">
          <cell r="A1305">
            <v>45783</v>
          </cell>
          <cell r="L1305" t="str">
            <v>A/92025041</v>
          </cell>
        </row>
        <row r="1306">
          <cell r="A1306">
            <v>45797</v>
          </cell>
          <cell r="L1306" t="str">
            <v>A/92025054</v>
          </cell>
        </row>
        <row r="1307">
          <cell r="A1307">
            <v>45797</v>
          </cell>
          <cell r="L1307" t="str">
            <v>A/92025054</v>
          </cell>
        </row>
        <row r="1308">
          <cell r="A1308">
            <v>45812</v>
          </cell>
          <cell r="L1308" t="str">
            <v>D/2025204</v>
          </cell>
        </row>
        <row r="1309">
          <cell r="A1309">
            <v>45818</v>
          </cell>
          <cell r="L1309" t="str">
            <v>D/2025224</v>
          </cell>
        </row>
        <row r="1310">
          <cell r="A1310">
            <v>45827</v>
          </cell>
          <cell r="L1310" t="str">
            <v>A/92025064</v>
          </cell>
        </row>
        <row r="1311">
          <cell r="A1311">
            <v>45840</v>
          </cell>
          <cell r="L1311" t="str">
            <v>D/2025259</v>
          </cell>
        </row>
        <row r="1312">
          <cell r="A1312">
            <v>45721</v>
          </cell>
          <cell r="L1312" t="str">
            <v>R/2025076</v>
          </cell>
        </row>
        <row r="1313">
          <cell r="A1313">
            <v>45810</v>
          </cell>
          <cell r="L1313" t="str">
            <v>R/20250009</v>
          </cell>
        </row>
        <row r="1314">
          <cell r="A1314">
            <v>45854</v>
          </cell>
          <cell r="L1314" t="str">
            <v>R/2025378</v>
          </cell>
        </row>
        <row r="1315">
          <cell r="A1315">
            <v>45687</v>
          </cell>
          <cell r="L1315" t="str">
            <v>ID/2025/01</v>
          </cell>
        </row>
        <row r="1316">
          <cell r="A1316">
            <v>45700</v>
          </cell>
          <cell r="L1316" t="str">
            <v>DZ2025002</v>
          </cell>
        </row>
        <row r="1317">
          <cell r="A1317">
            <v>45852</v>
          </cell>
        </row>
        <row r="1318">
          <cell r="A1318">
            <v>45910</v>
          </cell>
          <cell r="L1318" t="str">
            <v>D/2025403</v>
          </cell>
        </row>
        <row r="1319">
          <cell r="A1319">
            <v>45940</v>
          </cell>
          <cell r="L1319" t="str">
            <v>R/2025558</v>
          </cell>
        </row>
        <row r="1320">
          <cell r="A1320">
            <v>45726</v>
          </cell>
        </row>
        <row r="1321">
          <cell r="A1321">
            <v>45680</v>
          </cell>
          <cell r="L1321" t="str">
            <v>D/2025007</v>
          </cell>
        </row>
        <row r="1322">
          <cell r="A1322">
            <v>45814</v>
          </cell>
          <cell r="L1322" t="str">
            <v>R/2025289</v>
          </cell>
        </row>
        <row r="1323">
          <cell r="A1323">
            <v>45818</v>
          </cell>
          <cell r="L1323" t="str">
            <v>R/2025322</v>
          </cell>
        </row>
        <row r="1324">
          <cell r="A1324">
            <v>45875</v>
          </cell>
          <cell r="L1324" t="str">
            <v>R/2025434</v>
          </cell>
        </row>
        <row r="1325">
          <cell r="A1325">
            <v>45876</v>
          </cell>
          <cell r="L1325" t="str">
            <v>D/2025348</v>
          </cell>
        </row>
        <row r="1326">
          <cell r="A1326">
            <v>45765</v>
          </cell>
          <cell r="L1326" t="str">
            <v>PKDV/2025032-2</v>
          </cell>
        </row>
        <row r="1327">
          <cell r="A1327">
            <v>45740</v>
          </cell>
          <cell r="L1327" t="str">
            <v>VR/925025</v>
          </cell>
        </row>
        <row r="1328">
          <cell r="A1328">
            <v>45844</v>
          </cell>
          <cell r="L1328" t="str">
            <v>A/92025193</v>
          </cell>
        </row>
        <row r="1329">
          <cell r="A1329">
            <v>45847</v>
          </cell>
          <cell r="L1329" t="str">
            <v>A/92025193</v>
          </cell>
        </row>
        <row r="1330">
          <cell r="A1330">
            <v>45974</v>
          </cell>
          <cell r="L1330" t="str">
            <v>A/92025185</v>
          </cell>
        </row>
        <row r="1331">
          <cell r="A1331">
            <v>46014</v>
          </cell>
          <cell r="L1331" t="str">
            <v>D/2025637</v>
          </cell>
        </row>
        <row r="1332">
          <cell r="A1332">
            <v>46014</v>
          </cell>
          <cell r="L1332" t="str">
            <v>D/2025639</v>
          </cell>
        </row>
        <row r="1333">
          <cell r="A1333">
            <v>45791</v>
          </cell>
          <cell r="L1333" t="str">
            <v>VR/925066-2</v>
          </cell>
        </row>
        <row r="1334">
          <cell r="A1334">
            <v>45790</v>
          </cell>
          <cell r="L1334" t="str">
            <v>A/92025049</v>
          </cell>
        </row>
        <row r="1335">
          <cell r="A1335">
            <v>45841</v>
          </cell>
          <cell r="L1335" t="str">
            <v>A/92025193</v>
          </cell>
        </row>
        <row r="1336">
          <cell r="A1336">
            <v>45842</v>
          </cell>
          <cell r="L1336" t="str">
            <v>A/92025193</v>
          </cell>
        </row>
        <row r="1337">
          <cell r="A1337">
            <v>45844</v>
          </cell>
          <cell r="L1337" t="str">
            <v>A/92025193</v>
          </cell>
        </row>
        <row r="1338">
          <cell r="A1338">
            <v>45845</v>
          </cell>
          <cell r="L1338" t="str">
            <v>A/92025193</v>
          </cell>
        </row>
        <row r="1339">
          <cell r="A1339">
            <v>45846</v>
          </cell>
          <cell r="L1339" t="str">
            <v>A/92025193</v>
          </cell>
        </row>
        <row r="1340">
          <cell r="A1340">
            <v>45848</v>
          </cell>
          <cell r="L1340" t="str">
            <v>A/92025193</v>
          </cell>
        </row>
        <row r="1341">
          <cell r="A1341">
            <v>45850</v>
          </cell>
          <cell r="L1341" t="str">
            <v>A/92025193</v>
          </cell>
        </row>
        <row r="1342">
          <cell r="A1342">
            <v>45783</v>
          </cell>
        </row>
        <row r="1343">
          <cell r="A1343">
            <v>45818</v>
          </cell>
        </row>
        <row r="1344">
          <cell r="A1344">
            <v>45853</v>
          </cell>
        </row>
        <row r="1345">
          <cell r="A1345">
            <v>45880</v>
          </cell>
        </row>
        <row r="1346">
          <cell r="A1346">
            <v>45908</v>
          </cell>
        </row>
        <row r="1347">
          <cell r="A1347">
            <v>45945</v>
          </cell>
        </row>
        <row r="1348">
          <cell r="A1348">
            <v>45968</v>
          </cell>
        </row>
        <row r="1349">
          <cell r="A1349">
            <v>46001</v>
          </cell>
        </row>
        <row r="1350">
          <cell r="A1350">
            <v>45831</v>
          </cell>
          <cell r="L1350" t="str">
            <v>R/2025376</v>
          </cell>
        </row>
        <row r="1351">
          <cell r="A1351">
            <v>45783</v>
          </cell>
        </row>
        <row r="1352">
          <cell r="A1352">
            <v>45818</v>
          </cell>
        </row>
        <row r="1353">
          <cell r="A1353">
            <v>45988</v>
          </cell>
          <cell r="L1353" t="str">
            <v>R/20250037</v>
          </cell>
        </row>
        <row r="1354">
          <cell r="A1354">
            <v>45853</v>
          </cell>
          <cell r="L1354" t="str">
            <v>RA/2025/24</v>
          </cell>
        </row>
        <row r="1355">
          <cell r="A1355">
            <v>45804</v>
          </cell>
          <cell r="L1355" t="str">
            <v>D/2025144</v>
          </cell>
        </row>
        <row r="1356">
          <cell r="A1356">
            <v>45659</v>
          </cell>
        </row>
        <row r="1357">
          <cell r="A1357">
            <v>45695</v>
          </cell>
        </row>
        <row r="1358">
          <cell r="A1358">
            <v>45722</v>
          </cell>
        </row>
        <row r="1359">
          <cell r="A1359">
            <v>45756</v>
          </cell>
        </row>
        <row r="1360">
          <cell r="A1360">
            <v>45825</v>
          </cell>
          <cell r="L1360" t="str">
            <v>VN/2025065-2</v>
          </cell>
        </row>
        <row r="1361">
          <cell r="A1361">
            <v>45961</v>
          </cell>
          <cell r="L1361" t="str">
            <v>A/92025175</v>
          </cell>
        </row>
        <row r="1362">
          <cell r="A1362">
            <v>45777</v>
          </cell>
          <cell r="L1362" t="str">
            <v>D/2025062</v>
          </cell>
        </row>
        <row r="1363">
          <cell r="A1363">
            <v>45671</v>
          </cell>
          <cell r="L1363" t="str">
            <v>D/2025005</v>
          </cell>
        </row>
        <row r="1364">
          <cell r="A1364">
            <v>45851</v>
          </cell>
          <cell r="L1364" t="str">
            <v>A/92025193</v>
          </cell>
        </row>
        <row r="1365">
          <cell r="A1365">
            <v>45810</v>
          </cell>
          <cell r="L1365" t="str">
            <v>R/2025273</v>
          </cell>
        </row>
        <row r="1366">
          <cell r="A1366">
            <v>45702</v>
          </cell>
          <cell r="L1366" t="str">
            <v>VR/925008-3</v>
          </cell>
        </row>
        <row r="1367">
          <cell r="A1367">
            <v>45904</v>
          </cell>
          <cell r="L1367" t="str">
            <v>R/2025491</v>
          </cell>
        </row>
        <row r="1368">
          <cell r="A1368">
            <v>45747</v>
          </cell>
          <cell r="L1368" t="str">
            <v>A/92025028</v>
          </cell>
        </row>
        <row r="1369">
          <cell r="A1369">
            <v>45813</v>
          </cell>
          <cell r="L1369" t="str">
            <v>DZ2025037</v>
          </cell>
        </row>
        <row r="1370">
          <cell r="A1370">
            <v>45747</v>
          </cell>
          <cell r="L1370" t="str">
            <v>A/92025029</v>
          </cell>
        </row>
        <row r="1371">
          <cell r="A1371">
            <v>45706</v>
          </cell>
          <cell r="L1371" t="str">
            <v>VR/925011</v>
          </cell>
        </row>
        <row r="1372">
          <cell r="A1372">
            <v>45919</v>
          </cell>
          <cell r="L1372" t="str">
            <v>VR/925142</v>
          </cell>
        </row>
        <row r="1373">
          <cell r="A1373">
            <v>45922</v>
          </cell>
        </row>
        <row r="1374">
          <cell r="A1374">
            <v>45688</v>
          </cell>
          <cell r="L1374" t="str">
            <v>R/2025001</v>
          </cell>
        </row>
        <row r="1375">
          <cell r="A1375">
            <v>45922</v>
          </cell>
        </row>
        <row r="1376">
          <cell r="A1376">
            <v>45747</v>
          </cell>
          <cell r="L1376" t="str">
            <v>A/92025030</v>
          </cell>
        </row>
        <row r="1377">
          <cell r="A1377">
            <v>45810</v>
          </cell>
          <cell r="L1377" t="str">
            <v>R/2025275</v>
          </cell>
        </row>
        <row r="1378">
          <cell r="A1378">
            <v>45951</v>
          </cell>
          <cell r="L1378" t="str">
            <v>D/2025499</v>
          </cell>
        </row>
        <row r="1379">
          <cell r="A1379">
            <v>45777</v>
          </cell>
          <cell r="L1379" t="str">
            <v>D/2025095</v>
          </cell>
        </row>
        <row r="1380">
          <cell r="A1380">
            <v>45790</v>
          </cell>
          <cell r="L1380" t="str">
            <v>R/2025222</v>
          </cell>
        </row>
        <row r="1381">
          <cell r="A1381">
            <v>45896</v>
          </cell>
        </row>
        <row r="1382">
          <cell r="A1382">
            <v>45869</v>
          </cell>
          <cell r="L1382" t="str">
            <v>D/2025308</v>
          </cell>
        </row>
        <row r="1383">
          <cell r="A1383">
            <v>45944</v>
          </cell>
          <cell r="L1383" t="str">
            <v>VR/925165-4</v>
          </cell>
        </row>
        <row r="1384">
          <cell r="A1384">
            <v>45811</v>
          </cell>
          <cell r="L1384" t="str">
            <v>R/2025317</v>
          </cell>
        </row>
        <row r="1385">
          <cell r="A1385">
            <v>45996</v>
          </cell>
          <cell r="L1385" t="str">
            <v>D/2025572</v>
          </cell>
        </row>
        <row r="1386">
          <cell r="A1386">
            <v>45996</v>
          </cell>
          <cell r="L1386" t="str">
            <v>D/2025587</v>
          </cell>
        </row>
        <row r="1387">
          <cell r="A1387">
            <v>45982</v>
          </cell>
          <cell r="L1387" t="str">
            <v>D/2025571</v>
          </cell>
        </row>
        <row r="1388">
          <cell r="A1388">
            <v>45981</v>
          </cell>
          <cell r="L1388" t="str">
            <v>A/92025192</v>
          </cell>
        </row>
        <row r="1389">
          <cell r="A1389">
            <v>45953</v>
          </cell>
          <cell r="L1389" t="str">
            <v>D/2025511</v>
          </cell>
        </row>
        <row r="1390">
          <cell r="A1390">
            <v>45932</v>
          </cell>
          <cell r="L1390" t="str">
            <v>D/2025455</v>
          </cell>
        </row>
        <row r="1391">
          <cell r="A1391">
            <v>45811</v>
          </cell>
          <cell r="L1391" t="str">
            <v>D/2025203</v>
          </cell>
        </row>
        <row r="1392">
          <cell r="A1392">
            <v>45841</v>
          </cell>
          <cell r="L1392" t="str">
            <v>A/92025193</v>
          </cell>
        </row>
        <row r="1393">
          <cell r="A1393">
            <v>45851</v>
          </cell>
          <cell r="L1393" t="str">
            <v>A/92025193</v>
          </cell>
        </row>
        <row r="1394">
          <cell r="A1394">
            <v>45856</v>
          </cell>
          <cell r="L1394" t="str">
            <v>D/2025301</v>
          </cell>
        </row>
        <row r="1395">
          <cell r="A1395">
            <v>45875</v>
          </cell>
          <cell r="L1395" t="str">
            <v>D/2025340</v>
          </cell>
        </row>
        <row r="1396">
          <cell r="A1396">
            <v>45910</v>
          </cell>
          <cell r="L1396" t="str">
            <v>D/2025407</v>
          </cell>
        </row>
        <row r="1397">
          <cell r="A1397">
            <v>45910</v>
          </cell>
          <cell r="L1397" t="str">
            <v>D/2025404</v>
          </cell>
        </row>
        <row r="1398">
          <cell r="A1398">
            <v>45687</v>
          </cell>
          <cell r="L1398" t="str">
            <v>R/2025017</v>
          </cell>
        </row>
        <row r="1399">
          <cell r="A1399">
            <v>45798</v>
          </cell>
          <cell r="L1399" t="str">
            <v>R/2025241</v>
          </cell>
        </row>
        <row r="1400">
          <cell r="A1400">
            <v>45880</v>
          </cell>
          <cell r="L1400" t="str">
            <v>R/2025441</v>
          </cell>
        </row>
        <row r="1401">
          <cell r="A1401">
            <v>45951</v>
          </cell>
          <cell r="L1401" t="str">
            <v>A/92025129</v>
          </cell>
        </row>
        <row r="1402">
          <cell r="A1402">
            <v>45840</v>
          </cell>
          <cell r="L1402" t="str">
            <v>A/92025064</v>
          </cell>
        </row>
        <row r="1403">
          <cell r="A1403">
            <v>45862</v>
          </cell>
          <cell r="L1403" t="str">
            <v>A/92025102</v>
          </cell>
        </row>
        <row r="1404">
          <cell r="A1404">
            <v>45981</v>
          </cell>
          <cell r="L1404" t="str">
            <v>D/2025059</v>
          </cell>
        </row>
        <row r="1405">
          <cell r="A1405">
            <v>45987</v>
          </cell>
          <cell r="L1405" t="str">
            <v>VN/2025196</v>
          </cell>
        </row>
        <row r="1406">
          <cell r="A1406">
            <v>45912</v>
          </cell>
          <cell r="L1406" t="str">
            <v>VN/2025139-2</v>
          </cell>
        </row>
        <row r="1407">
          <cell r="A1407">
            <v>46021</v>
          </cell>
          <cell r="L1407" t="str">
            <v>A/92025207</v>
          </cell>
        </row>
        <row r="1408">
          <cell r="A1408">
            <v>45777</v>
          </cell>
          <cell r="L1408" t="str">
            <v>A/92025038</v>
          </cell>
        </row>
        <row r="1409">
          <cell r="A1409">
            <v>45846</v>
          </cell>
          <cell r="L1409" t="str">
            <v>A/92025100</v>
          </cell>
        </row>
        <row r="1410">
          <cell r="A1410">
            <v>45992</v>
          </cell>
          <cell r="L1410" t="str">
            <v>R/20250038</v>
          </cell>
        </row>
        <row r="1411">
          <cell r="A1411">
            <v>45869</v>
          </cell>
          <cell r="L1411" t="str">
            <v>D/2025314</v>
          </cell>
        </row>
        <row r="1412">
          <cell r="A1412">
            <v>45813</v>
          </cell>
          <cell r="L1412" t="str">
            <v>VN/2025070</v>
          </cell>
        </row>
        <row r="1413">
          <cell r="A1413">
            <v>45882</v>
          </cell>
          <cell r="L1413" t="str">
            <v>R/2025466</v>
          </cell>
        </row>
        <row r="1414">
          <cell r="A1414">
            <v>45883</v>
          </cell>
          <cell r="L1414" t="str">
            <v>VR/925129</v>
          </cell>
        </row>
        <row r="1415">
          <cell r="A1415">
            <v>45869</v>
          </cell>
          <cell r="L1415" t="str">
            <v>A/92025115</v>
          </cell>
        </row>
        <row r="1416">
          <cell r="A1416">
            <v>45664</v>
          </cell>
        </row>
        <row r="1417">
          <cell r="A1417">
            <v>45912</v>
          </cell>
          <cell r="L1417" t="str">
            <v>A/92025139</v>
          </cell>
        </row>
        <row r="1418">
          <cell r="A1418">
            <v>45789</v>
          </cell>
          <cell r="L1418" t="str">
            <v>D/2025140</v>
          </cell>
        </row>
        <row r="1419">
          <cell r="A1419">
            <v>45763</v>
          </cell>
          <cell r="L1419" t="str">
            <v>R/2025171</v>
          </cell>
        </row>
        <row r="1420">
          <cell r="A1420">
            <v>46001</v>
          </cell>
          <cell r="L1420" t="str">
            <v>D/2025060</v>
          </cell>
        </row>
        <row r="1421">
          <cell r="A1421">
            <v>45796</v>
          </cell>
          <cell r="L1421" t="str">
            <v>R/2025234</v>
          </cell>
        </row>
        <row r="1422">
          <cell r="A1422">
            <v>45783</v>
          </cell>
          <cell r="L1422" t="str">
            <v>A/92025012</v>
          </cell>
        </row>
        <row r="1423">
          <cell r="A1423">
            <v>45763</v>
          </cell>
          <cell r="L1423" t="str">
            <v>A/92025022</v>
          </cell>
        </row>
        <row r="1424">
          <cell r="A1424">
            <v>45790</v>
          </cell>
          <cell r="L1424" t="str">
            <v>R/2025204</v>
          </cell>
        </row>
        <row r="1425">
          <cell r="A1425">
            <v>45777</v>
          </cell>
          <cell r="L1425" t="str">
            <v>D/2025115</v>
          </cell>
        </row>
        <row r="1426">
          <cell r="A1426">
            <v>45966</v>
          </cell>
          <cell r="L1426" t="str">
            <v>R/2025621</v>
          </cell>
        </row>
        <row r="1427">
          <cell r="A1427">
            <v>45996</v>
          </cell>
          <cell r="L1427" t="str">
            <v>D/2025569</v>
          </cell>
        </row>
        <row r="1428">
          <cell r="A1428">
            <v>45951</v>
          </cell>
          <cell r="L1428" t="str">
            <v>VN/2025119-5</v>
          </cell>
        </row>
        <row r="1429">
          <cell r="A1429">
            <v>45664</v>
          </cell>
        </row>
        <row r="1430">
          <cell r="A1430">
            <v>45974</v>
          </cell>
          <cell r="L1430" t="str">
            <v>A/92025187</v>
          </cell>
        </row>
        <row r="1431">
          <cell r="A1431">
            <v>45841</v>
          </cell>
          <cell r="L1431" t="str">
            <v>D/2025256</v>
          </cell>
        </row>
        <row r="1432">
          <cell r="A1432">
            <v>45986</v>
          </cell>
          <cell r="L1432" t="str">
            <v>R/20250029</v>
          </cell>
        </row>
        <row r="1433">
          <cell r="A1433">
            <v>45762</v>
          </cell>
        </row>
        <row r="1434">
          <cell r="A1434">
            <v>45812</v>
          </cell>
          <cell r="L1434" t="str">
            <v>A/92025085</v>
          </cell>
        </row>
        <row r="1435">
          <cell r="A1435">
            <v>45730</v>
          </cell>
          <cell r="L1435" t="str">
            <v>R/2025112</v>
          </cell>
        </row>
        <row r="1436">
          <cell r="A1436">
            <v>45860</v>
          </cell>
          <cell r="L1436" t="str">
            <v>R/2025326</v>
          </cell>
        </row>
        <row r="1437">
          <cell r="A1437">
            <v>45845</v>
          </cell>
          <cell r="L1437" t="str">
            <v>D/2025005</v>
          </cell>
        </row>
        <row r="1438">
          <cell r="A1438">
            <v>45866</v>
          </cell>
          <cell r="L1438" t="str">
            <v>D/2025009</v>
          </cell>
        </row>
        <row r="1439">
          <cell r="A1439">
            <v>45952</v>
          </cell>
          <cell r="L1439" t="str">
            <v>D/2025010</v>
          </cell>
        </row>
        <row r="1440">
          <cell r="A1440">
            <v>45701</v>
          </cell>
          <cell r="L1440" t="str">
            <v>R/2025060</v>
          </cell>
        </row>
        <row r="1441">
          <cell r="A1441">
            <v>45771</v>
          </cell>
          <cell r="L1441" t="str">
            <v>R/2025192</v>
          </cell>
        </row>
        <row r="1442">
          <cell r="A1442">
            <v>45987</v>
          </cell>
          <cell r="L1442" t="str">
            <v>A/92025194</v>
          </cell>
        </row>
        <row r="1443">
          <cell r="A1443">
            <v>45841</v>
          </cell>
          <cell r="L1443" t="str">
            <v>A/92025094</v>
          </cell>
        </row>
        <row r="1444">
          <cell r="A1444">
            <v>45798</v>
          </cell>
          <cell r="L1444" t="str">
            <v>R/2025240</v>
          </cell>
        </row>
        <row r="1445">
          <cell r="A1445">
            <v>45819</v>
          </cell>
          <cell r="L1445" t="str">
            <v>R/2025117</v>
          </cell>
        </row>
        <row r="1446">
          <cell r="A1446">
            <v>45701</v>
          </cell>
          <cell r="L1446" t="str">
            <v>R/2025061</v>
          </cell>
        </row>
        <row r="1447">
          <cell r="A1447">
            <v>45966</v>
          </cell>
          <cell r="L1447" t="str">
            <v>R/2025611</v>
          </cell>
        </row>
        <row r="1448">
          <cell r="A1448">
            <v>45758</v>
          </cell>
          <cell r="L1448" t="str">
            <v>A/92025035</v>
          </cell>
        </row>
        <row r="1449">
          <cell r="A1449">
            <v>45687</v>
          </cell>
          <cell r="L1449" t="str">
            <v>RA/2025/04</v>
          </cell>
        </row>
        <row r="1450">
          <cell r="A1450">
            <v>45721</v>
          </cell>
          <cell r="L1450" t="str">
            <v>R/2025102</v>
          </cell>
        </row>
        <row r="1451">
          <cell r="A1451">
            <v>45862</v>
          </cell>
          <cell r="L1451" t="str">
            <v>R/2025414</v>
          </cell>
        </row>
        <row r="1452">
          <cell r="A1452">
            <v>45951</v>
          </cell>
          <cell r="L1452" t="str">
            <v>A/92025158</v>
          </cell>
        </row>
        <row r="1453">
          <cell r="A1453">
            <v>45806</v>
          </cell>
          <cell r="L1453" t="str">
            <v>D/2025146</v>
          </cell>
        </row>
        <row r="1454">
          <cell r="A1454">
            <v>45792</v>
          </cell>
          <cell r="L1454" t="str">
            <v>R/2025230</v>
          </cell>
        </row>
        <row r="1455">
          <cell r="A1455">
            <v>45968</v>
          </cell>
          <cell r="L1455" t="str">
            <v>VR/925177</v>
          </cell>
        </row>
        <row r="1456">
          <cell r="A1456">
            <v>45918</v>
          </cell>
          <cell r="L1456" t="str">
            <v>D/2025440</v>
          </cell>
        </row>
        <row r="1457">
          <cell r="A1457">
            <v>45818</v>
          </cell>
          <cell r="L1457" t="str">
            <v>A/92025096</v>
          </cell>
        </row>
        <row r="1458">
          <cell r="A1458">
            <v>46006</v>
          </cell>
          <cell r="L1458" t="str">
            <v>VN/2025218</v>
          </cell>
        </row>
        <row r="1459">
          <cell r="A1459">
            <v>45854</v>
          </cell>
          <cell r="L1459" t="str">
            <v>R/2025372</v>
          </cell>
        </row>
        <row r="1460">
          <cell r="A1460">
            <v>45854</v>
          </cell>
          <cell r="L1460" t="str">
            <v>R/2025387</v>
          </cell>
        </row>
        <row r="1461">
          <cell r="A1461">
            <v>45945</v>
          </cell>
          <cell r="L1461" t="str">
            <v>R/2025595</v>
          </cell>
        </row>
        <row r="1462">
          <cell r="A1462">
            <v>45992</v>
          </cell>
          <cell r="L1462" t="str">
            <v>R/2025692</v>
          </cell>
        </row>
        <row r="1463">
          <cell r="A1463">
            <v>45961</v>
          </cell>
          <cell r="L1463" t="str">
            <v>A/92025174</v>
          </cell>
        </row>
        <row r="1464">
          <cell r="A1464">
            <v>45854</v>
          </cell>
          <cell r="L1464" t="str">
            <v>A/92025141</v>
          </cell>
        </row>
        <row r="1465">
          <cell r="A1465">
            <v>45813</v>
          </cell>
          <cell r="L1465" t="str">
            <v>VN/2025071</v>
          </cell>
        </row>
        <row r="1466">
          <cell r="A1466">
            <v>45939</v>
          </cell>
          <cell r="L1466" t="str">
            <v>D/2025478</v>
          </cell>
        </row>
        <row r="1467">
          <cell r="A1467">
            <v>45925</v>
          </cell>
          <cell r="L1467" t="str">
            <v>D/2025445</v>
          </cell>
        </row>
        <row r="1468">
          <cell r="A1468">
            <v>45953</v>
          </cell>
          <cell r="L1468" t="str">
            <v>A/92025161</v>
          </cell>
        </row>
        <row r="1469">
          <cell r="A1469">
            <v>45777</v>
          </cell>
          <cell r="L1469" t="str">
            <v>R/2025191</v>
          </cell>
        </row>
        <row r="1470">
          <cell r="A1470">
            <v>45933</v>
          </cell>
          <cell r="L1470" t="str">
            <v>A/92025123</v>
          </cell>
        </row>
        <row r="1471">
          <cell r="A1471">
            <v>45888</v>
          </cell>
          <cell r="L1471" t="str">
            <v>D/2025352</v>
          </cell>
        </row>
        <row r="1472">
          <cell r="A1472">
            <v>45938</v>
          </cell>
          <cell r="L1472" t="str">
            <v>D/2025474</v>
          </cell>
        </row>
        <row r="1473">
          <cell r="A1473">
            <v>45862</v>
          </cell>
          <cell r="L1473" t="str">
            <v>D/2025057</v>
          </cell>
        </row>
        <row r="1474">
          <cell r="A1474">
            <v>46020</v>
          </cell>
          <cell r="L1474" t="str">
            <v>RA/2025/40</v>
          </cell>
        </row>
        <row r="1475">
          <cell r="A1475">
            <v>46014</v>
          </cell>
          <cell r="L1475" t="str">
            <v>R/20250023</v>
          </cell>
        </row>
        <row r="1476">
          <cell r="A1476">
            <v>45659</v>
          </cell>
        </row>
        <row r="1477">
          <cell r="A1477">
            <v>45699</v>
          </cell>
          <cell r="L1477" t="str">
            <v>R/2025050</v>
          </cell>
        </row>
        <row r="1478">
          <cell r="A1478">
            <v>45979</v>
          </cell>
        </row>
        <row r="1479">
          <cell r="A1479">
            <v>46021</v>
          </cell>
          <cell r="L1479" t="str">
            <v>D/2025579</v>
          </cell>
        </row>
        <row r="1480">
          <cell r="A1480">
            <v>45980</v>
          </cell>
          <cell r="L1480" t="str">
            <v>D/2025564</v>
          </cell>
        </row>
        <row r="1481">
          <cell r="A1481">
            <v>45783</v>
          </cell>
          <cell r="L1481" t="str">
            <v>D/2025128</v>
          </cell>
        </row>
        <row r="1482">
          <cell r="A1482">
            <v>45827</v>
          </cell>
          <cell r="L1482" t="str">
            <v>A/92025068</v>
          </cell>
        </row>
        <row r="1483">
          <cell r="A1483">
            <v>45859</v>
          </cell>
          <cell r="L1483" t="str">
            <v>A/92025126</v>
          </cell>
        </row>
        <row r="1484">
          <cell r="A1484">
            <v>45859</v>
          </cell>
          <cell r="L1484" t="str">
            <v>A/92025108</v>
          </cell>
        </row>
        <row r="1485">
          <cell r="A1485">
            <v>45859</v>
          </cell>
          <cell r="L1485" t="str">
            <v>A/92025108</v>
          </cell>
        </row>
        <row r="1486">
          <cell r="A1486">
            <v>45859</v>
          </cell>
          <cell r="L1486" t="str">
            <v>A/92025108</v>
          </cell>
        </row>
        <row r="1487">
          <cell r="A1487">
            <v>45862</v>
          </cell>
          <cell r="L1487" t="str">
            <v>A/92025103</v>
          </cell>
        </row>
        <row r="1488">
          <cell r="A1488">
            <v>45874</v>
          </cell>
          <cell r="L1488" t="str">
            <v>D/2025335</v>
          </cell>
        </row>
        <row r="1489">
          <cell r="A1489">
            <v>45883</v>
          </cell>
          <cell r="L1489" t="str">
            <v>A/92025068</v>
          </cell>
        </row>
        <row r="1490">
          <cell r="A1490">
            <v>45890</v>
          </cell>
          <cell r="L1490" t="str">
            <v>D/2025383</v>
          </cell>
        </row>
        <row r="1491">
          <cell r="A1491">
            <v>45701</v>
          </cell>
          <cell r="L1491" t="str">
            <v>R/2025062</v>
          </cell>
        </row>
        <row r="1492">
          <cell r="A1492">
            <v>45706</v>
          </cell>
          <cell r="L1492" t="str">
            <v>R/2025067</v>
          </cell>
        </row>
        <row r="1493">
          <cell r="A1493">
            <v>45790</v>
          </cell>
          <cell r="L1493" t="str">
            <v>R/2025184</v>
          </cell>
        </row>
        <row r="1494">
          <cell r="A1494">
            <v>45790</v>
          </cell>
          <cell r="L1494" t="str">
            <v>R/2025220</v>
          </cell>
        </row>
        <row r="1495">
          <cell r="A1495">
            <v>45868</v>
          </cell>
          <cell r="L1495" t="str">
            <v>R/2025427</v>
          </cell>
        </row>
        <row r="1496">
          <cell r="A1496">
            <v>45876</v>
          </cell>
          <cell r="L1496" t="str">
            <v>RA/2025/31</v>
          </cell>
        </row>
        <row r="1497">
          <cell r="A1497">
            <v>45979</v>
          </cell>
        </row>
        <row r="1498">
          <cell r="A1498">
            <v>46009</v>
          </cell>
          <cell r="L1498" t="str">
            <v>R/2025729</v>
          </cell>
        </row>
        <row r="1499">
          <cell r="A1499">
            <v>45692</v>
          </cell>
        </row>
        <row r="1500">
          <cell r="A1500">
            <v>46010</v>
          </cell>
          <cell r="L1500" t="str">
            <v>R/2025729</v>
          </cell>
        </row>
        <row r="1501">
          <cell r="A1501">
            <v>46007</v>
          </cell>
          <cell r="L1501" t="str">
            <v>D/2025633</v>
          </cell>
        </row>
        <row r="1502">
          <cell r="A1502">
            <v>45721</v>
          </cell>
          <cell r="L1502" t="str">
            <v>R/2025090</v>
          </cell>
        </row>
        <row r="1503">
          <cell r="A1503">
            <v>45700</v>
          </cell>
          <cell r="L1503" t="str">
            <v>D/2025010</v>
          </cell>
        </row>
        <row r="1504">
          <cell r="A1504">
            <v>46001</v>
          </cell>
          <cell r="L1504" t="str">
            <v>A/92025203</v>
          </cell>
        </row>
        <row r="1505">
          <cell r="A1505">
            <v>45951</v>
          </cell>
          <cell r="L1505" t="str">
            <v>D/2025488</v>
          </cell>
        </row>
        <row r="1506">
          <cell r="A1506">
            <v>45954</v>
          </cell>
          <cell r="L1506" t="str">
            <v>A/92025167</v>
          </cell>
        </row>
        <row r="1507">
          <cell r="A1507">
            <v>45886</v>
          </cell>
          <cell r="L1507" t="str">
            <v>R/2025482</v>
          </cell>
        </row>
        <row r="1508">
          <cell r="A1508">
            <v>45895</v>
          </cell>
          <cell r="L1508" t="str">
            <v>VN/2025128</v>
          </cell>
        </row>
        <row r="1509">
          <cell r="A1509">
            <v>45974</v>
          </cell>
          <cell r="L1509" t="str">
            <v>VN/2025180-1</v>
          </cell>
        </row>
        <row r="1510">
          <cell r="A1510">
            <v>45694</v>
          </cell>
          <cell r="L1510" t="str">
            <v>R/2025036</v>
          </cell>
        </row>
        <row r="1511">
          <cell r="A1511">
            <v>45810</v>
          </cell>
          <cell r="L1511" t="str">
            <v>R/2025274</v>
          </cell>
        </row>
        <row r="1512">
          <cell r="A1512">
            <v>45665</v>
          </cell>
          <cell r="L1512" t="str">
            <v>D/2025001</v>
          </cell>
        </row>
        <row r="1513">
          <cell r="A1513">
            <v>45701</v>
          </cell>
          <cell r="L1513" t="str">
            <v>D/2025019</v>
          </cell>
        </row>
        <row r="1514">
          <cell r="A1514">
            <v>45727</v>
          </cell>
          <cell r="L1514" t="str">
            <v>D/2025045</v>
          </cell>
        </row>
        <row r="1515">
          <cell r="A1515">
            <v>45973</v>
          </cell>
          <cell r="L1515" t="str">
            <v>A/92025166</v>
          </cell>
        </row>
        <row r="1516">
          <cell r="A1516">
            <v>46020</v>
          </cell>
          <cell r="L1516" t="str">
            <v>R/2025695</v>
          </cell>
        </row>
        <row r="1517">
          <cell r="A1517">
            <v>45736</v>
          </cell>
          <cell r="L1517" t="str">
            <v>R/20250003</v>
          </cell>
        </row>
        <row r="1518">
          <cell r="A1518">
            <v>45777</v>
          </cell>
          <cell r="L1518" t="str">
            <v>R/2025059</v>
          </cell>
        </row>
        <row r="1519">
          <cell r="A1519">
            <v>45882</v>
          </cell>
          <cell r="L1519" t="str">
            <v>R/2025471</v>
          </cell>
        </row>
        <row r="1520">
          <cell r="A1520">
            <v>45841</v>
          </cell>
          <cell r="L1520" t="str">
            <v>A/92025093</v>
          </cell>
        </row>
        <row r="1521">
          <cell r="A1521">
            <v>45876</v>
          </cell>
          <cell r="L1521" t="str">
            <v>D/2025359</v>
          </cell>
        </row>
        <row r="1522">
          <cell r="A1522">
            <v>45818</v>
          </cell>
          <cell r="L1522" t="str">
            <v>D/2025225</v>
          </cell>
        </row>
        <row r="1523">
          <cell r="A1523">
            <v>45922</v>
          </cell>
        </row>
        <row r="1524">
          <cell r="A1524">
            <v>45922</v>
          </cell>
        </row>
        <row r="1525">
          <cell r="A1525">
            <v>45786</v>
          </cell>
          <cell r="L1525" t="str">
            <v>A/92025042</v>
          </cell>
        </row>
        <row r="1526">
          <cell r="A1526">
            <v>45868</v>
          </cell>
          <cell r="L1526" t="str">
            <v>A/92025074</v>
          </cell>
        </row>
        <row r="1527">
          <cell r="A1527">
            <v>45659</v>
          </cell>
        </row>
        <row r="1528">
          <cell r="A1528">
            <v>45729</v>
          </cell>
          <cell r="L1528" t="str">
            <v>R/2025114</v>
          </cell>
        </row>
        <row r="1529">
          <cell r="A1529">
            <v>45853</v>
          </cell>
          <cell r="L1529" t="str">
            <v>VR/925093</v>
          </cell>
        </row>
        <row r="1530">
          <cell r="A1530">
            <v>45757</v>
          </cell>
          <cell r="L1530" t="str">
            <v>D/2025098</v>
          </cell>
        </row>
        <row r="1531">
          <cell r="A1531">
            <v>45826</v>
          </cell>
          <cell r="L1531" t="str">
            <v>A/92025073</v>
          </cell>
        </row>
        <row r="1532">
          <cell r="A1532">
            <v>45988</v>
          </cell>
          <cell r="L1532" t="str">
            <v>R/2025673</v>
          </cell>
        </row>
        <row r="1533">
          <cell r="A1533">
            <v>45890</v>
          </cell>
          <cell r="L1533" t="str">
            <v>R/2025484</v>
          </cell>
        </row>
        <row r="1534">
          <cell r="A1534">
            <v>46009</v>
          </cell>
          <cell r="L1534" t="str">
            <v>VR/925202</v>
          </cell>
        </row>
        <row r="1535">
          <cell r="A1535">
            <v>46006</v>
          </cell>
          <cell r="L1535" t="str">
            <v>D/2025627</v>
          </cell>
        </row>
        <row r="1536">
          <cell r="A1536">
            <v>46022</v>
          </cell>
          <cell r="L1536" t="str">
            <v>R/20250031</v>
          </cell>
        </row>
        <row r="1537">
          <cell r="A1537">
            <v>46009</v>
          </cell>
          <cell r="L1537" t="str">
            <v>R/2025728</v>
          </cell>
        </row>
        <row r="1538">
          <cell r="A1538">
            <v>45989</v>
          </cell>
          <cell r="L1538" t="str">
            <v>VR/925179</v>
          </cell>
        </row>
        <row r="1539">
          <cell r="A1539">
            <v>45964</v>
          </cell>
          <cell r="L1539" t="str">
            <v>R/2025612</v>
          </cell>
        </row>
        <row r="1540">
          <cell r="A1540">
            <v>45810</v>
          </cell>
          <cell r="L1540" t="str">
            <v>VN/2025053</v>
          </cell>
        </row>
        <row r="1541">
          <cell r="A1541">
            <v>45699</v>
          </cell>
          <cell r="L1541" t="str">
            <v>VR/925007</v>
          </cell>
        </row>
        <row r="1542">
          <cell r="A1542">
            <v>45966</v>
          </cell>
          <cell r="L1542" t="str">
            <v>R/2025623</v>
          </cell>
        </row>
        <row r="1543">
          <cell r="A1543">
            <v>45961</v>
          </cell>
          <cell r="L1543" t="str">
            <v>A/92025176</v>
          </cell>
        </row>
        <row r="1544">
          <cell r="A1544">
            <v>45954</v>
          </cell>
          <cell r="L1544" t="str">
            <v>A/92025169</v>
          </cell>
        </row>
        <row r="1545">
          <cell r="A1545">
            <v>45859</v>
          </cell>
          <cell r="L1545" t="str">
            <v>D/2025303</v>
          </cell>
        </row>
        <row r="1546">
          <cell r="A1546">
            <v>45868</v>
          </cell>
          <cell r="L1546" t="str">
            <v>R/2025421</v>
          </cell>
        </row>
        <row r="1547">
          <cell r="A1547">
            <v>45820</v>
          </cell>
          <cell r="L1547" t="str">
            <v>D/2025142</v>
          </cell>
        </row>
        <row r="1548">
          <cell r="A1548">
            <v>45880</v>
          </cell>
          <cell r="L1548" t="str">
            <v>DZ2025044</v>
          </cell>
        </row>
        <row r="1549">
          <cell r="A1549">
            <v>45924</v>
          </cell>
          <cell r="L1549" t="str">
            <v>D/2025389</v>
          </cell>
        </row>
        <row r="1550">
          <cell r="A1550">
            <v>45996</v>
          </cell>
          <cell r="L1550" t="str">
            <v>VN/2025211-1</v>
          </cell>
        </row>
        <row r="1551">
          <cell r="A1551">
            <v>45985</v>
          </cell>
          <cell r="L1551" t="str">
            <v>D/2025574</v>
          </cell>
        </row>
        <row r="1552">
          <cell r="A1552">
            <v>45895</v>
          </cell>
          <cell r="L1552" t="str">
            <v>VN/2025129</v>
          </cell>
        </row>
        <row r="1553">
          <cell r="A1553">
            <v>45936</v>
          </cell>
          <cell r="L1553" t="str">
            <v>R/2025583</v>
          </cell>
        </row>
        <row r="1554">
          <cell r="A1554">
            <v>45811</v>
          </cell>
          <cell r="L1554" t="str">
            <v>R/2025316</v>
          </cell>
        </row>
        <row r="1555">
          <cell r="A1555">
            <v>45973</v>
          </cell>
          <cell r="L1555" t="str">
            <v>R/2025616</v>
          </cell>
        </row>
        <row r="1556">
          <cell r="A1556">
            <v>46020</v>
          </cell>
          <cell r="L1556" t="str">
            <v>R/20250041</v>
          </cell>
        </row>
        <row r="1557">
          <cell r="A1557">
            <v>45887</v>
          </cell>
          <cell r="L1557" t="str">
            <v>D/2025366</v>
          </cell>
        </row>
        <row r="1558">
          <cell r="A1558">
            <v>45813</v>
          </cell>
          <cell r="L1558" t="str">
            <v>R/2025331</v>
          </cell>
        </row>
        <row r="1559">
          <cell r="A1559">
            <v>45996</v>
          </cell>
          <cell r="L1559" t="str">
            <v>D/2025582</v>
          </cell>
        </row>
        <row r="1560">
          <cell r="A1560">
            <v>45832</v>
          </cell>
          <cell r="L1560" t="str">
            <v>R/2025341</v>
          </cell>
        </row>
        <row r="1561">
          <cell r="A1561">
            <v>45790</v>
          </cell>
          <cell r="L1561" t="str">
            <v>VN/2025047-4</v>
          </cell>
        </row>
        <row r="1562">
          <cell r="A1562">
            <v>45799</v>
          </cell>
          <cell r="L1562" t="str">
            <v>R/2025259</v>
          </cell>
        </row>
        <row r="1563">
          <cell r="A1563">
            <v>45789</v>
          </cell>
          <cell r="L1563">
            <v>220250045</v>
          </cell>
        </row>
        <row r="1564">
          <cell r="A1564">
            <v>45919</v>
          </cell>
          <cell r="L1564" t="str">
            <v>R/2025539</v>
          </cell>
        </row>
        <row r="1565">
          <cell r="A1565">
            <v>45775</v>
          </cell>
        </row>
        <row r="1566">
          <cell r="A1566">
            <v>45775</v>
          </cell>
        </row>
        <row r="1567">
          <cell r="A1567">
            <v>45741</v>
          </cell>
          <cell r="L1567" t="str">
            <v>PKDV/2025023</v>
          </cell>
        </row>
        <row r="1568">
          <cell r="A1568">
            <v>45887</v>
          </cell>
          <cell r="L1568" t="str">
            <v>DZ2025110</v>
          </cell>
        </row>
        <row r="1569">
          <cell r="A1569">
            <v>45975</v>
          </cell>
          <cell r="L1569" t="str">
            <v>VN/2025179-2</v>
          </cell>
        </row>
        <row r="1570">
          <cell r="A1570">
            <v>45777</v>
          </cell>
          <cell r="L1570" t="str">
            <v>D/2025087</v>
          </cell>
        </row>
        <row r="1571">
          <cell r="A1571">
            <v>45910</v>
          </cell>
          <cell r="L1571" t="str">
            <v>D/2025424</v>
          </cell>
        </row>
        <row r="1572">
          <cell r="A1572">
            <v>45821</v>
          </cell>
          <cell r="L1572" t="str">
            <v>R/2025368</v>
          </cell>
        </row>
        <row r="1573">
          <cell r="A1573">
            <v>45838</v>
          </cell>
          <cell r="L1573" t="str">
            <v>R/20250014</v>
          </cell>
        </row>
        <row r="1574">
          <cell r="A1574">
            <v>45747</v>
          </cell>
          <cell r="L1574" t="str">
            <v>A/92025027</v>
          </cell>
        </row>
        <row r="1575">
          <cell r="A1575">
            <v>45838</v>
          </cell>
          <cell r="L1575" t="str">
            <v>R/2025367</v>
          </cell>
        </row>
        <row r="1576">
          <cell r="A1576">
            <v>45846</v>
          </cell>
          <cell r="L1576" t="str">
            <v>VN/2025090</v>
          </cell>
        </row>
        <row r="1577">
          <cell r="A1577">
            <v>45868</v>
          </cell>
          <cell r="L1577" t="str">
            <v>VN/2025093</v>
          </cell>
        </row>
        <row r="1578">
          <cell r="A1578">
            <v>45743</v>
          </cell>
          <cell r="L1578" t="str">
            <v>R/2025123</v>
          </cell>
        </row>
        <row r="1579">
          <cell r="A1579">
            <v>45716</v>
          </cell>
        </row>
        <row r="1580">
          <cell r="A1580">
            <v>45771</v>
          </cell>
        </row>
        <row r="1581">
          <cell r="A1581">
            <v>45987</v>
          </cell>
          <cell r="L1581" t="str">
            <v>VN/2025197</v>
          </cell>
        </row>
        <row r="1582">
          <cell r="A1582">
            <v>45838</v>
          </cell>
          <cell r="L1582" t="str">
            <v>R/2025343</v>
          </cell>
        </row>
        <row r="1583">
          <cell r="A1583">
            <v>45828</v>
          </cell>
          <cell r="L1583" t="str">
            <v>A/92025079</v>
          </cell>
        </row>
        <row r="1584">
          <cell r="A1584">
            <v>45826</v>
          </cell>
          <cell r="L1584" t="str">
            <v>VN/2025081</v>
          </cell>
        </row>
        <row r="1585">
          <cell r="A1585">
            <v>45659</v>
          </cell>
        </row>
        <row r="1586">
          <cell r="A1586">
            <v>45800</v>
          </cell>
          <cell r="L1586" t="str">
            <v>R/2025269</v>
          </cell>
        </row>
        <row r="1587">
          <cell r="A1587">
            <v>45979</v>
          </cell>
          <cell r="L1587" t="str">
            <v>VN/2025185</v>
          </cell>
        </row>
        <row r="1588">
          <cell r="A1588">
            <v>45917</v>
          </cell>
          <cell r="L1588" t="str">
            <v>VN/2025148</v>
          </cell>
        </row>
        <row r="1589">
          <cell r="A1589">
            <v>45931</v>
          </cell>
          <cell r="L1589" t="str">
            <v>ID/2025/49</v>
          </cell>
        </row>
        <row r="1590">
          <cell r="A1590">
            <v>45896</v>
          </cell>
          <cell r="L1590" t="str">
            <v>D/2025398</v>
          </cell>
        </row>
        <row r="1591">
          <cell r="A1591">
            <v>45938</v>
          </cell>
          <cell r="L1591" t="str">
            <v>R/2025565</v>
          </cell>
        </row>
        <row r="1592">
          <cell r="A1592">
            <v>46008</v>
          </cell>
          <cell r="L1592" t="str">
            <v>VN/2025227</v>
          </cell>
        </row>
        <row r="1593">
          <cell r="A1593">
            <v>45996</v>
          </cell>
          <cell r="L1593" t="str">
            <v>D/2025588</v>
          </cell>
        </row>
        <row r="1594">
          <cell r="A1594">
            <v>45982</v>
          </cell>
          <cell r="L1594" t="str">
            <v>D/2025566</v>
          </cell>
        </row>
        <row r="1595">
          <cell r="A1595">
            <v>45961</v>
          </cell>
          <cell r="L1595" t="str">
            <v>D/2025534</v>
          </cell>
        </row>
        <row r="1596">
          <cell r="A1596">
            <v>45960</v>
          </cell>
          <cell r="L1596" t="str">
            <v>D/2025526</v>
          </cell>
        </row>
        <row r="1597">
          <cell r="A1597">
            <v>45945</v>
          </cell>
          <cell r="L1597" t="str">
            <v>D/2025484</v>
          </cell>
        </row>
        <row r="1598">
          <cell r="A1598">
            <v>45777</v>
          </cell>
          <cell r="L1598" t="str">
            <v>D/2025088</v>
          </cell>
        </row>
        <row r="1599">
          <cell r="A1599">
            <v>45729</v>
          </cell>
          <cell r="L1599" t="str">
            <v>D/2025051</v>
          </cell>
        </row>
        <row r="1600">
          <cell r="A1600">
            <v>45744</v>
          </cell>
          <cell r="L1600" t="str">
            <v>DZ2025114</v>
          </cell>
        </row>
        <row r="1601">
          <cell r="A1601">
            <v>45744</v>
          </cell>
          <cell r="L1601" t="str">
            <v>DZ2025115</v>
          </cell>
        </row>
        <row r="1602">
          <cell r="A1602">
            <v>45824</v>
          </cell>
          <cell r="L1602" t="str">
            <v>D/2025024</v>
          </cell>
        </row>
        <row r="1603">
          <cell r="A1603">
            <v>45824</v>
          </cell>
          <cell r="L1603" t="str">
            <v>D/2025034</v>
          </cell>
        </row>
        <row r="1604">
          <cell r="A1604">
            <v>45824</v>
          </cell>
          <cell r="L1604" t="str">
            <v>D/2025070</v>
          </cell>
        </row>
        <row r="1605">
          <cell r="A1605">
            <v>45824</v>
          </cell>
          <cell r="L1605" t="str">
            <v>D/2025121</v>
          </cell>
        </row>
        <row r="1606">
          <cell r="A1606">
            <v>45824</v>
          </cell>
          <cell r="L1606" t="str">
            <v>D/2025183</v>
          </cell>
        </row>
        <row r="1607">
          <cell r="A1607">
            <v>45841</v>
          </cell>
          <cell r="L1607" t="str">
            <v>D/2025253</v>
          </cell>
        </row>
        <row r="1608">
          <cell r="A1608">
            <v>45891</v>
          </cell>
          <cell r="L1608" t="str">
            <v>A/92025190</v>
          </cell>
        </row>
        <row r="1609">
          <cell r="A1609">
            <v>45891</v>
          </cell>
          <cell r="L1609" t="str">
            <v>A/92025202</v>
          </cell>
        </row>
        <row r="1610">
          <cell r="A1610">
            <v>45891</v>
          </cell>
          <cell r="L1610" t="str">
            <v>A/92025128</v>
          </cell>
        </row>
        <row r="1611">
          <cell r="A1611">
            <v>45897</v>
          </cell>
          <cell r="L1611" t="str">
            <v>DZ2025084</v>
          </cell>
        </row>
        <row r="1612">
          <cell r="A1612">
            <v>45692</v>
          </cell>
          <cell r="L1612" t="str">
            <v>R/2025026</v>
          </cell>
        </row>
        <row r="1613">
          <cell r="A1613">
            <v>45706</v>
          </cell>
          <cell r="L1613" t="str">
            <v>R/2025119</v>
          </cell>
        </row>
        <row r="1614">
          <cell r="A1614">
            <v>45730</v>
          </cell>
          <cell r="L1614" t="str">
            <v>R/2025070</v>
          </cell>
        </row>
        <row r="1615">
          <cell r="A1615">
            <v>45749</v>
          </cell>
          <cell r="L1615" t="str">
            <v>R/2025154</v>
          </cell>
        </row>
        <row r="1616">
          <cell r="A1616">
            <v>45757</v>
          </cell>
          <cell r="L1616" t="str">
            <v>RA/2025/16</v>
          </cell>
        </row>
        <row r="1617">
          <cell r="A1617">
            <v>45762</v>
          </cell>
          <cell r="L1617" t="str">
            <v>DZ2025007</v>
          </cell>
        </row>
        <row r="1618">
          <cell r="A1618">
            <v>45777</v>
          </cell>
          <cell r="L1618" t="str">
            <v>R/2025054</v>
          </cell>
        </row>
        <row r="1619">
          <cell r="A1619">
            <v>45799</v>
          </cell>
          <cell r="L1619" t="str">
            <v>R/2025251</v>
          </cell>
        </row>
        <row r="1620">
          <cell r="A1620">
            <v>45801</v>
          </cell>
        </row>
        <row r="1621">
          <cell r="A1621">
            <v>45810</v>
          </cell>
          <cell r="L1621" t="str">
            <v>VR/925079</v>
          </cell>
        </row>
        <row r="1622">
          <cell r="A1622">
            <v>45818</v>
          </cell>
        </row>
        <row r="1623">
          <cell r="A1623">
            <v>45833</v>
          </cell>
          <cell r="L1623" t="str">
            <v>RA/2025/20</v>
          </cell>
        </row>
        <row r="1624">
          <cell r="A1624">
            <v>45835</v>
          </cell>
          <cell r="L1624" t="str">
            <v>RA/2025/21</v>
          </cell>
        </row>
        <row r="1625">
          <cell r="A1625">
            <v>45839</v>
          </cell>
          <cell r="L1625" t="str">
            <v>R/2025353</v>
          </cell>
        </row>
        <row r="1626">
          <cell r="A1626">
            <v>45853</v>
          </cell>
          <cell r="L1626" t="str">
            <v>R/2025340</v>
          </cell>
        </row>
        <row r="1627">
          <cell r="A1627">
            <v>45854</v>
          </cell>
          <cell r="L1627" t="str">
            <v>R/2025350</v>
          </cell>
        </row>
        <row r="1628">
          <cell r="A1628">
            <v>45855</v>
          </cell>
          <cell r="L1628" t="str">
            <v>R/2025398</v>
          </cell>
        </row>
        <row r="1629">
          <cell r="A1629">
            <v>45876</v>
          </cell>
          <cell r="L1629" t="str">
            <v>DZ2025053</v>
          </cell>
        </row>
        <row r="1630">
          <cell r="A1630">
            <v>45881</v>
          </cell>
          <cell r="L1630" t="str">
            <v>R/2025458</v>
          </cell>
        </row>
        <row r="1631">
          <cell r="A1631">
            <v>45889</v>
          </cell>
        </row>
        <row r="1632">
          <cell r="A1632">
            <v>45904</v>
          </cell>
          <cell r="L1632" t="str">
            <v>R/2025488</v>
          </cell>
        </row>
        <row r="1633">
          <cell r="A1633">
            <v>45904</v>
          </cell>
          <cell r="L1633" t="str">
            <v>R/2025487</v>
          </cell>
        </row>
        <row r="1634">
          <cell r="A1634">
            <v>45908</v>
          </cell>
          <cell r="L1634" t="str">
            <v>R/2025515</v>
          </cell>
        </row>
        <row r="1635">
          <cell r="A1635">
            <v>45925</v>
          </cell>
          <cell r="L1635" t="str">
            <v>DZ2025067-A</v>
          </cell>
        </row>
        <row r="1636">
          <cell r="A1636">
            <v>45925</v>
          </cell>
          <cell r="L1636" t="str">
            <v>DZ2025065-A</v>
          </cell>
        </row>
        <row r="1637">
          <cell r="A1637">
            <v>45938</v>
          </cell>
          <cell r="L1637" t="str">
            <v>DZ2025070-A</v>
          </cell>
        </row>
        <row r="1638">
          <cell r="A1638">
            <v>45939</v>
          </cell>
          <cell r="L1638" t="str">
            <v>R/2025571</v>
          </cell>
        </row>
        <row r="1639">
          <cell r="A1639">
            <v>45968</v>
          </cell>
          <cell r="L1639" t="str">
            <v>DZ2025094</v>
          </cell>
        </row>
        <row r="1640">
          <cell r="A1640">
            <v>45968</v>
          </cell>
          <cell r="L1640" t="str">
            <v>DZ2025093</v>
          </cell>
        </row>
        <row r="1641">
          <cell r="A1641">
            <v>45974</v>
          </cell>
          <cell r="L1641" t="str">
            <v>R/2025654</v>
          </cell>
        </row>
        <row r="1642">
          <cell r="A1642">
            <v>45980</v>
          </cell>
          <cell r="L1642" t="str">
            <v>DZ2025087</v>
          </cell>
        </row>
        <row r="1643">
          <cell r="A1643">
            <v>45980</v>
          </cell>
          <cell r="L1643" t="str">
            <v>DZ2025088</v>
          </cell>
        </row>
        <row r="1644">
          <cell r="A1644">
            <v>45980</v>
          </cell>
          <cell r="L1644" t="str">
            <v>DZ2025089</v>
          </cell>
        </row>
        <row r="1645">
          <cell r="A1645">
            <v>45980</v>
          </cell>
          <cell r="L1645" t="str">
            <v>DZ2025086</v>
          </cell>
        </row>
        <row r="1646">
          <cell r="A1646">
            <v>45980</v>
          </cell>
          <cell r="L1646" t="str">
            <v>DZ2025091</v>
          </cell>
        </row>
        <row r="1647">
          <cell r="A1647">
            <v>45980</v>
          </cell>
          <cell r="L1647" t="str">
            <v>DZ2025092</v>
          </cell>
        </row>
        <row r="1648">
          <cell r="A1648">
            <v>46003</v>
          </cell>
          <cell r="L1648" t="str">
            <v>R/2025709</v>
          </cell>
        </row>
        <row r="1649">
          <cell r="A1649">
            <v>46008</v>
          </cell>
        </row>
        <row r="1650">
          <cell r="A1650">
            <v>45811</v>
          </cell>
          <cell r="L1650" t="str">
            <v>DZ2025032</v>
          </cell>
        </row>
        <row r="1651">
          <cell r="A1651">
            <v>45678</v>
          </cell>
          <cell r="L1651" t="str">
            <v>ID/2025/01</v>
          </cell>
        </row>
        <row r="1652">
          <cell r="A1652">
            <v>45679</v>
          </cell>
          <cell r="L1652" t="str">
            <v>R/2025019</v>
          </cell>
        </row>
        <row r="1653">
          <cell r="A1653">
            <v>45880</v>
          </cell>
          <cell r="L1653" t="str">
            <v>RA/2025/32</v>
          </cell>
        </row>
        <row r="1654">
          <cell r="A1654">
            <v>45925</v>
          </cell>
          <cell r="L1654" t="str">
            <v>R/20250021</v>
          </cell>
        </row>
        <row r="1655">
          <cell r="A1655">
            <v>45972</v>
          </cell>
          <cell r="L1655" t="str">
            <v>R/20250027</v>
          </cell>
        </row>
        <row r="1656">
          <cell r="A1656">
            <v>45832</v>
          </cell>
          <cell r="L1656" t="str">
            <v>R/2025341</v>
          </cell>
        </row>
        <row r="1657">
          <cell r="A1657">
            <v>45904</v>
          </cell>
          <cell r="L1657" t="str">
            <v>R/2025500</v>
          </cell>
        </row>
        <row r="1658">
          <cell r="A1658">
            <v>45814</v>
          </cell>
          <cell r="L1658" t="str">
            <v>R/2025305</v>
          </cell>
        </row>
        <row r="1659">
          <cell r="A1659">
            <v>45896</v>
          </cell>
          <cell r="L1659" t="str">
            <v>D/2025400</v>
          </cell>
        </row>
        <row r="1660">
          <cell r="A1660">
            <v>45784</v>
          </cell>
          <cell r="L1660" t="str">
            <v>A/92025045</v>
          </cell>
        </row>
        <row r="1661">
          <cell r="A1661">
            <v>45818</v>
          </cell>
        </row>
        <row r="1662">
          <cell r="A1662">
            <v>45700</v>
          </cell>
          <cell r="L1662" t="str">
            <v>R/2025044</v>
          </cell>
        </row>
        <row r="1663">
          <cell r="A1663">
            <v>45904</v>
          </cell>
          <cell r="L1663" t="str">
            <v>ID/2025/39</v>
          </cell>
        </row>
        <row r="1664">
          <cell r="A1664">
            <v>45985</v>
          </cell>
          <cell r="L1664" t="str">
            <v>R/2025690</v>
          </cell>
        </row>
        <row r="1665">
          <cell r="A1665">
            <v>45873</v>
          </cell>
          <cell r="L1665" t="str">
            <v>D/2025328</v>
          </cell>
        </row>
        <row r="1666">
          <cell r="A1666">
            <v>45887</v>
          </cell>
          <cell r="L1666" t="str">
            <v>D/2025380</v>
          </cell>
        </row>
        <row r="1667">
          <cell r="A1667">
            <v>45811</v>
          </cell>
          <cell r="L1667" t="str">
            <v>DZ2025030</v>
          </cell>
        </row>
        <row r="1668">
          <cell r="A1668">
            <v>45951</v>
          </cell>
          <cell r="L1668" t="str">
            <v>VR/925152-4</v>
          </cell>
        </row>
        <row r="1669">
          <cell r="A1669">
            <v>45806</v>
          </cell>
          <cell r="L1669">
            <v>220250049</v>
          </cell>
        </row>
        <row r="1670">
          <cell r="A1670">
            <v>45933</v>
          </cell>
          <cell r="L1670" t="str">
            <v>A/92025148</v>
          </cell>
        </row>
        <row r="1671">
          <cell r="A1671">
            <v>45974</v>
          </cell>
          <cell r="L1671" t="str">
            <v>R/2025645</v>
          </cell>
        </row>
        <row r="1672">
          <cell r="A1672">
            <v>45974</v>
          </cell>
          <cell r="L1672" t="str">
            <v>A/92025183</v>
          </cell>
        </row>
        <row r="1673">
          <cell r="A1673">
            <v>45664</v>
          </cell>
        </row>
        <row r="1674">
          <cell r="A1674">
            <v>45973</v>
          </cell>
          <cell r="L1674" t="str">
            <v>R/2025631</v>
          </cell>
        </row>
        <row r="1675">
          <cell r="A1675">
            <v>45974</v>
          </cell>
          <cell r="L1675" t="str">
            <v>A/92025188</v>
          </cell>
        </row>
        <row r="1676">
          <cell r="A1676">
            <v>45888</v>
          </cell>
          <cell r="L1676" t="str">
            <v>D/2025385</v>
          </cell>
        </row>
        <row r="1677">
          <cell r="A1677">
            <v>45925</v>
          </cell>
          <cell r="L1677" t="str">
            <v>DZ2025064-A</v>
          </cell>
        </row>
        <row r="1678">
          <cell r="A1678">
            <v>45856</v>
          </cell>
          <cell r="L1678" t="str">
            <v>A/92025010</v>
          </cell>
        </row>
        <row r="1679">
          <cell r="A1679">
            <v>45881</v>
          </cell>
          <cell r="L1679" t="str">
            <v>A/92025010</v>
          </cell>
        </row>
        <row r="1680">
          <cell r="A1680">
            <v>45788</v>
          </cell>
          <cell r="L1680" t="str">
            <v>A/92025106</v>
          </cell>
        </row>
        <row r="1681">
          <cell r="A1681">
            <v>45855</v>
          </cell>
          <cell r="L1681" t="str">
            <v>R/2025410</v>
          </cell>
        </row>
        <row r="1682">
          <cell r="A1682">
            <v>45744</v>
          </cell>
        </row>
        <row r="1683">
          <cell r="A1683">
            <v>45744</v>
          </cell>
        </row>
        <row r="1684">
          <cell r="A1684">
            <v>45951</v>
          </cell>
          <cell r="L1684" t="str">
            <v>A/92025155</v>
          </cell>
        </row>
        <row r="1685">
          <cell r="A1685">
            <v>45876</v>
          </cell>
          <cell r="L1685" t="str">
            <v>D/2025333</v>
          </cell>
        </row>
        <row r="1686">
          <cell r="A1686">
            <v>45868</v>
          </cell>
          <cell r="L1686" t="str">
            <v>A/92025069</v>
          </cell>
        </row>
        <row r="1687">
          <cell r="A1687">
            <v>45777</v>
          </cell>
          <cell r="L1687" t="str">
            <v>R/2025182</v>
          </cell>
        </row>
        <row r="1688">
          <cell r="A1688">
            <v>45688</v>
          </cell>
          <cell r="L1688" t="str">
            <v>R/2025007</v>
          </cell>
        </row>
        <row r="1689">
          <cell r="A1689">
            <v>46002</v>
          </cell>
          <cell r="L1689" t="str">
            <v>R/20250033</v>
          </cell>
        </row>
        <row r="1690">
          <cell r="A1690">
            <v>45931</v>
          </cell>
          <cell r="L1690" t="str">
            <v>D/2025011</v>
          </cell>
        </row>
        <row r="1691">
          <cell r="A1691">
            <v>45931</v>
          </cell>
          <cell r="L1691" t="str">
            <v>A/92025152</v>
          </cell>
        </row>
        <row r="1692">
          <cell r="A1692">
            <v>45937</v>
          </cell>
          <cell r="L1692" t="str">
            <v>A/92025151</v>
          </cell>
        </row>
        <row r="1693">
          <cell r="A1693">
            <v>45937</v>
          </cell>
          <cell r="L1693" t="str">
            <v>A/92025151</v>
          </cell>
        </row>
        <row r="1694">
          <cell r="A1694">
            <v>45937</v>
          </cell>
          <cell r="L1694" t="str">
            <v>A/92025151</v>
          </cell>
        </row>
        <row r="1695">
          <cell r="A1695">
            <v>45937</v>
          </cell>
          <cell r="L1695" t="str">
            <v>A/92025151</v>
          </cell>
        </row>
        <row r="1696">
          <cell r="A1696">
            <v>45937</v>
          </cell>
          <cell r="L1696" t="str">
            <v>A/92025151</v>
          </cell>
        </row>
        <row r="1697">
          <cell r="A1697">
            <v>45937</v>
          </cell>
          <cell r="L1697" t="str">
            <v>A/92025151</v>
          </cell>
        </row>
        <row r="1698">
          <cell r="A1698">
            <v>45937</v>
          </cell>
          <cell r="L1698" t="str">
            <v>A/92025151</v>
          </cell>
        </row>
        <row r="1699">
          <cell r="A1699">
            <v>45937</v>
          </cell>
          <cell r="L1699" t="str">
            <v>A/92025151</v>
          </cell>
        </row>
        <row r="1700">
          <cell r="A1700">
            <v>45937</v>
          </cell>
          <cell r="L1700" t="str">
            <v>A/92025151</v>
          </cell>
        </row>
        <row r="1701">
          <cell r="A1701">
            <v>45777</v>
          </cell>
          <cell r="L1701" t="str">
            <v>R/2025189</v>
          </cell>
        </row>
        <row r="1702">
          <cell r="A1702">
            <v>45841</v>
          </cell>
          <cell r="L1702" t="str">
            <v>VN/2025077</v>
          </cell>
        </row>
        <row r="1703">
          <cell r="A1703">
            <v>45868</v>
          </cell>
          <cell r="L1703" t="str">
            <v>VN/2025092</v>
          </cell>
        </row>
        <row r="1704">
          <cell r="A1704">
            <v>45855</v>
          </cell>
          <cell r="L1704" t="str">
            <v>R/2025195</v>
          </cell>
        </row>
        <row r="1705">
          <cell r="A1705">
            <v>45852</v>
          </cell>
          <cell r="L1705" t="str">
            <v>R/2025392</v>
          </cell>
        </row>
        <row r="1706">
          <cell r="A1706">
            <v>45981</v>
          </cell>
          <cell r="L1706" t="str">
            <v>D/2025291</v>
          </cell>
        </row>
        <row r="1707">
          <cell r="A1707">
            <v>45777</v>
          </cell>
          <cell r="L1707" t="str">
            <v>D/2025023</v>
          </cell>
        </row>
        <row r="1708">
          <cell r="A1708">
            <v>45996</v>
          </cell>
          <cell r="L1708" t="str">
            <v>VN/2025211-2</v>
          </cell>
        </row>
        <row r="1709">
          <cell r="A1709">
            <v>45769</v>
          </cell>
          <cell r="L1709" t="str">
            <v>D/2025108</v>
          </cell>
        </row>
        <row r="1710">
          <cell r="A1710">
            <v>45800</v>
          </cell>
          <cell r="L1710" t="str">
            <v>R/2025253</v>
          </cell>
        </row>
        <row r="1711">
          <cell r="A1711">
            <v>45789</v>
          </cell>
          <cell r="L1711">
            <v>220250043</v>
          </cell>
        </row>
        <row r="1712">
          <cell r="A1712">
            <v>45695</v>
          </cell>
          <cell r="L1712" t="str">
            <v>R/2025033</v>
          </cell>
        </row>
        <row r="1713">
          <cell r="A1713">
            <v>45792</v>
          </cell>
          <cell r="L1713" t="str">
            <v>PKDV/2025044</v>
          </cell>
        </row>
        <row r="1714">
          <cell r="A1714">
            <v>45882</v>
          </cell>
          <cell r="L1714" t="str">
            <v>D/2025324</v>
          </cell>
        </row>
        <row r="1715">
          <cell r="A1715">
            <v>45880</v>
          </cell>
          <cell r="L1715" t="str">
            <v>R/2025467</v>
          </cell>
        </row>
        <row r="1716">
          <cell r="A1716">
            <v>45974</v>
          </cell>
          <cell r="L1716" t="str">
            <v>VN/2025180-2</v>
          </cell>
        </row>
        <row r="1717">
          <cell r="A1717">
            <v>45996</v>
          </cell>
          <cell r="L1717" t="str">
            <v>D/2025573</v>
          </cell>
        </row>
        <row r="1718">
          <cell r="A1718">
            <v>45953</v>
          </cell>
          <cell r="L1718" t="str">
            <v>D/2025504</v>
          </cell>
        </row>
        <row r="1719">
          <cell r="A1719">
            <v>45790</v>
          </cell>
          <cell r="L1719" t="str">
            <v>R/2025221</v>
          </cell>
        </row>
        <row r="1720">
          <cell r="A1720">
            <v>45904</v>
          </cell>
          <cell r="L1720" t="str">
            <v>VR/925137-1</v>
          </cell>
        </row>
        <row r="1721">
          <cell r="A1721">
            <v>45992</v>
          </cell>
          <cell r="L1721" t="str">
            <v>R/2025683</v>
          </cell>
        </row>
        <row r="1722">
          <cell r="A1722">
            <v>45922</v>
          </cell>
        </row>
        <row r="1723">
          <cell r="A1723">
            <v>45922</v>
          </cell>
        </row>
        <row r="1724">
          <cell r="A1724">
            <v>45782</v>
          </cell>
          <cell r="L1724" t="str">
            <v>R/2025212</v>
          </cell>
        </row>
        <row r="1725">
          <cell r="A1725">
            <v>45896</v>
          </cell>
        </row>
        <row r="1726">
          <cell r="A1726">
            <v>45818</v>
          </cell>
        </row>
        <row r="1727">
          <cell r="A1727">
            <v>45945</v>
          </cell>
        </row>
        <row r="1728">
          <cell r="A1728">
            <v>45937</v>
          </cell>
          <cell r="L1728" t="str">
            <v>A/92025151</v>
          </cell>
        </row>
        <row r="1729">
          <cell r="A1729">
            <v>45937</v>
          </cell>
          <cell r="L1729" t="str">
            <v>A/92025151</v>
          </cell>
        </row>
        <row r="1730">
          <cell r="A1730">
            <v>45756</v>
          </cell>
        </row>
        <row r="1731">
          <cell r="A1731">
            <v>45783</v>
          </cell>
        </row>
        <row r="1732">
          <cell r="A1732">
            <v>45908</v>
          </cell>
        </row>
        <row r="1733">
          <cell r="A1733">
            <v>45968</v>
          </cell>
        </row>
        <row r="1734">
          <cell r="A1734">
            <v>45853</v>
          </cell>
        </row>
        <row r="1735">
          <cell r="A1735">
            <v>45845</v>
          </cell>
          <cell r="L1735" t="str">
            <v>D/2025004</v>
          </cell>
        </row>
        <row r="1736">
          <cell r="A1736">
            <v>45868</v>
          </cell>
          <cell r="L1736" t="str">
            <v>RA/2025/28a</v>
          </cell>
        </row>
        <row r="1737">
          <cell r="A1737">
            <v>45996</v>
          </cell>
          <cell r="L1737" t="str">
            <v>D/2025595</v>
          </cell>
        </row>
        <row r="1738">
          <cell r="A1738">
            <v>45974</v>
          </cell>
          <cell r="L1738" t="str">
            <v>D/2025552</v>
          </cell>
        </row>
        <row r="1739">
          <cell r="A1739">
            <v>45936</v>
          </cell>
          <cell r="L1739" t="str">
            <v>D/2025467</v>
          </cell>
        </row>
        <row r="1740">
          <cell r="A1740">
            <v>45693</v>
          </cell>
          <cell r="L1740" t="str">
            <v>D/2025011</v>
          </cell>
        </row>
        <row r="1741">
          <cell r="A1741">
            <v>45721</v>
          </cell>
          <cell r="L1741" t="str">
            <v>D/2025026</v>
          </cell>
        </row>
        <row r="1742">
          <cell r="A1742">
            <v>45783</v>
          </cell>
          <cell r="L1742" t="str">
            <v>D/2025136</v>
          </cell>
        </row>
        <row r="1743">
          <cell r="A1743">
            <v>45762</v>
          </cell>
          <cell r="L1743" t="str">
            <v>D/2025090</v>
          </cell>
        </row>
        <row r="1744">
          <cell r="A1744">
            <v>45811</v>
          </cell>
          <cell r="L1744" t="str">
            <v>D/2025199</v>
          </cell>
        </row>
        <row r="1745">
          <cell r="A1745">
            <v>45876</v>
          </cell>
          <cell r="L1745" t="str">
            <v>D/2025322</v>
          </cell>
        </row>
        <row r="1746">
          <cell r="A1746">
            <v>45882</v>
          </cell>
          <cell r="L1746" t="str">
            <v>D/2025379</v>
          </cell>
        </row>
        <row r="1747">
          <cell r="A1747">
            <v>45910</v>
          </cell>
          <cell r="L1747" t="str">
            <v>D/2025414</v>
          </cell>
        </row>
        <row r="1748">
          <cell r="A1748">
            <v>45665</v>
          </cell>
          <cell r="L1748" t="str">
            <v>D/2025002</v>
          </cell>
        </row>
        <row r="1749">
          <cell r="A1749">
            <v>45743</v>
          </cell>
          <cell r="L1749" t="str">
            <v>R/2025138</v>
          </cell>
        </row>
        <row r="1750">
          <cell r="A1750">
            <v>45854</v>
          </cell>
          <cell r="L1750" t="str">
            <v>R/2025197</v>
          </cell>
        </row>
        <row r="1751">
          <cell r="A1751">
            <v>45953</v>
          </cell>
          <cell r="L1751" t="str">
            <v>A/92025162</v>
          </cell>
        </row>
        <row r="1752">
          <cell r="A1752">
            <v>45968</v>
          </cell>
          <cell r="L1752" t="str">
            <v>VR/925173</v>
          </cell>
        </row>
        <row r="1753">
          <cell r="A1753">
            <v>45968</v>
          </cell>
          <cell r="L1753" t="str">
            <v>VR/925175</v>
          </cell>
        </row>
        <row r="1754">
          <cell r="A1754">
            <v>45706</v>
          </cell>
          <cell r="L1754" t="str">
            <v>R/2025073</v>
          </cell>
        </row>
        <row r="1755">
          <cell r="A1755">
            <v>45747</v>
          </cell>
          <cell r="L1755" t="str">
            <v>R/2025141</v>
          </cell>
        </row>
        <row r="1756">
          <cell r="A1756">
            <v>45882</v>
          </cell>
          <cell r="L1756" t="str">
            <v>DZ2025017</v>
          </cell>
        </row>
        <row r="1757">
          <cell r="A1757">
            <v>45925</v>
          </cell>
          <cell r="L1757" t="str">
            <v>DZ2025066-A</v>
          </cell>
        </row>
        <row r="1758">
          <cell r="A1758">
            <v>46001</v>
          </cell>
        </row>
        <row r="1759">
          <cell r="A1759">
            <v>45763</v>
          </cell>
          <cell r="L1759" t="str">
            <v>R/2025185</v>
          </cell>
        </row>
        <row r="1760">
          <cell r="A1760">
            <v>45799</v>
          </cell>
          <cell r="L1760" t="str">
            <v>R/2025258</v>
          </cell>
        </row>
        <row r="1761">
          <cell r="A1761">
            <v>46021</v>
          </cell>
          <cell r="L1761" t="str">
            <v>D/2025609</v>
          </cell>
        </row>
        <row r="1762">
          <cell r="A1762">
            <v>45664</v>
          </cell>
        </row>
        <row r="1763">
          <cell r="A1763">
            <v>45665</v>
          </cell>
        </row>
        <row r="1764">
          <cell r="A1764">
            <v>45820</v>
          </cell>
          <cell r="L1764" t="str">
            <v>D/2025228</v>
          </cell>
        </row>
        <row r="1765">
          <cell r="A1765">
            <v>45820</v>
          </cell>
          <cell r="L1765" t="str">
            <v>D/2025141</v>
          </cell>
        </row>
        <row r="1766">
          <cell r="A1766">
            <v>45854</v>
          </cell>
          <cell r="L1766" t="str">
            <v>R/2025380</v>
          </cell>
        </row>
        <row r="1767">
          <cell r="A1767">
            <v>45953</v>
          </cell>
          <cell r="L1767" t="str">
            <v>A/92025163</v>
          </cell>
        </row>
        <row r="1768">
          <cell r="A1768">
            <v>45747</v>
          </cell>
          <cell r="L1768" t="str">
            <v>D/2025067</v>
          </cell>
        </row>
        <row r="1769">
          <cell r="A1769">
            <v>45937</v>
          </cell>
          <cell r="L1769" t="str">
            <v>A/92025151</v>
          </cell>
        </row>
        <row r="1770">
          <cell r="A1770">
            <v>45832</v>
          </cell>
          <cell r="L1770" t="str">
            <v>R/2025369</v>
          </cell>
        </row>
        <row r="1771">
          <cell r="A1771">
            <v>45792</v>
          </cell>
          <cell r="L1771" t="str">
            <v>VR/925059</v>
          </cell>
        </row>
        <row r="1772">
          <cell r="A1772">
            <v>45748</v>
          </cell>
          <cell r="L1772" t="str">
            <v>R/2025148</v>
          </cell>
        </row>
        <row r="1773">
          <cell r="A1773">
            <v>45992</v>
          </cell>
          <cell r="L1773" t="str">
            <v>R/2025680</v>
          </cell>
        </row>
        <row r="1774">
          <cell r="A1774">
            <v>45924</v>
          </cell>
          <cell r="L1774" t="str">
            <v>VR/925145</v>
          </cell>
        </row>
        <row r="1775">
          <cell r="A1775">
            <v>45804</v>
          </cell>
          <cell r="L1775" t="str">
            <v>R/2025257</v>
          </cell>
        </row>
        <row r="1776">
          <cell r="A1776">
            <v>45861</v>
          </cell>
          <cell r="L1776" t="str">
            <v>VR/925112</v>
          </cell>
        </row>
        <row r="1777">
          <cell r="A1777">
            <v>45882</v>
          </cell>
          <cell r="L1777" t="str">
            <v>VR/925128</v>
          </cell>
        </row>
        <row r="1778">
          <cell r="A1778">
            <v>45819</v>
          </cell>
          <cell r="L1778" t="str">
            <v>VR/925085</v>
          </cell>
        </row>
        <row r="1779">
          <cell r="A1779">
            <v>45740</v>
          </cell>
          <cell r="L1779" t="str">
            <v>VR/925024</v>
          </cell>
        </row>
        <row r="1780">
          <cell r="A1780">
            <v>45929</v>
          </cell>
          <cell r="L1780" t="str">
            <v>R/2025534</v>
          </cell>
        </row>
        <row r="1781">
          <cell r="A1781">
            <v>45931</v>
          </cell>
          <cell r="L1781" t="str">
            <v>R/2025554</v>
          </cell>
        </row>
        <row r="1782">
          <cell r="A1782">
            <v>45777</v>
          </cell>
          <cell r="L1782" t="str">
            <v>R/2025051</v>
          </cell>
        </row>
        <row r="1783">
          <cell r="A1783">
            <v>45763</v>
          </cell>
          <cell r="L1783" t="str">
            <v>VR/925037</v>
          </cell>
        </row>
        <row r="1784">
          <cell r="A1784">
            <v>45996</v>
          </cell>
          <cell r="L1784" t="str">
            <v>D/2025590</v>
          </cell>
        </row>
        <row r="1785">
          <cell r="A1785">
            <v>45937</v>
          </cell>
          <cell r="L1785" t="str">
            <v>D/2025471</v>
          </cell>
        </row>
        <row r="1786">
          <cell r="A1786">
            <v>45882</v>
          </cell>
          <cell r="L1786" t="str">
            <v>D/2025325</v>
          </cell>
        </row>
        <row r="1787">
          <cell r="A1787">
            <v>45981</v>
          </cell>
          <cell r="L1787" t="str">
            <v>A/92025205</v>
          </cell>
        </row>
        <row r="1788">
          <cell r="A1788">
            <v>45961</v>
          </cell>
          <cell r="L1788" t="str">
            <v>D/2025535</v>
          </cell>
        </row>
        <row r="1789">
          <cell r="A1789">
            <v>45741</v>
          </cell>
        </row>
        <row r="1790">
          <cell r="A1790">
            <v>45820</v>
          </cell>
          <cell r="L1790" t="str">
            <v>D/2025177</v>
          </cell>
        </row>
        <row r="1791">
          <cell r="A1791">
            <v>45869</v>
          </cell>
          <cell r="L1791" t="str">
            <v>DZ2025100</v>
          </cell>
        </row>
        <row r="1792">
          <cell r="A1792">
            <v>45876</v>
          </cell>
          <cell r="L1792" t="str">
            <v>D/2025320</v>
          </cell>
        </row>
        <row r="1793">
          <cell r="A1793">
            <v>45876</v>
          </cell>
          <cell r="L1793" t="str">
            <v>DZ2025103</v>
          </cell>
        </row>
        <row r="1794">
          <cell r="A1794">
            <v>45917</v>
          </cell>
          <cell r="L1794" t="str">
            <v>D/2025437</v>
          </cell>
        </row>
        <row r="1795">
          <cell r="A1795">
            <v>45709</v>
          </cell>
          <cell r="L1795" t="str">
            <v>R/2025084</v>
          </cell>
        </row>
        <row r="1796">
          <cell r="A1796">
            <v>45730</v>
          </cell>
          <cell r="L1796" t="str">
            <v>R/2025118</v>
          </cell>
        </row>
        <row r="1797">
          <cell r="A1797">
            <v>45784</v>
          </cell>
          <cell r="L1797" t="str">
            <v>R/2025161</v>
          </cell>
        </row>
        <row r="1798">
          <cell r="A1798">
            <v>45789</v>
          </cell>
          <cell r="L1798" t="str">
            <v>R/2025173</v>
          </cell>
        </row>
        <row r="1799">
          <cell r="A1799">
            <v>45790</v>
          </cell>
          <cell r="L1799" t="str">
            <v>R/2025218</v>
          </cell>
        </row>
        <row r="1800">
          <cell r="A1800">
            <v>45798</v>
          </cell>
          <cell r="L1800" t="str">
            <v>R/2025247</v>
          </cell>
        </row>
        <row r="1801">
          <cell r="A1801">
            <v>45810</v>
          </cell>
          <cell r="L1801" t="str">
            <v>R/2025287</v>
          </cell>
        </row>
        <row r="1802">
          <cell r="A1802">
            <v>45813</v>
          </cell>
          <cell r="L1802" t="str">
            <v>R/2025312</v>
          </cell>
        </row>
        <row r="1803">
          <cell r="A1803">
            <v>45862</v>
          </cell>
          <cell r="L1803" t="str">
            <v>R/2025411</v>
          </cell>
        </row>
        <row r="1804">
          <cell r="A1804">
            <v>45886</v>
          </cell>
          <cell r="L1804" t="str">
            <v>R/2025481</v>
          </cell>
        </row>
        <row r="1805">
          <cell r="A1805">
            <v>45951</v>
          </cell>
          <cell r="L1805" t="str">
            <v>VR/925167-2</v>
          </cell>
        </row>
        <row r="1806">
          <cell r="A1806">
            <v>45968</v>
          </cell>
          <cell r="L1806" t="str">
            <v>R/2025650</v>
          </cell>
        </row>
        <row r="1807">
          <cell r="A1807">
            <v>45968</v>
          </cell>
          <cell r="L1807" t="str">
            <v>R/2025649</v>
          </cell>
        </row>
        <row r="1808">
          <cell r="A1808">
            <v>46003</v>
          </cell>
          <cell r="L1808" t="str">
            <v>DZ2025083A</v>
          </cell>
        </row>
        <row r="1809">
          <cell r="A1809">
            <v>46021</v>
          </cell>
          <cell r="L1809" t="str">
            <v>R/2025719</v>
          </cell>
        </row>
        <row r="1810">
          <cell r="A1810">
            <v>45798</v>
          </cell>
          <cell r="L1810" t="str">
            <v>R/2025261</v>
          </cell>
        </row>
        <row r="1811">
          <cell r="A1811">
            <v>45832</v>
          </cell>
          <cell r="L1811" t="str">
            <v>R/2025364</v>
          </cell>
        </row>
        <row r="1812">
          <cell r="A1812">
            <v>45734</v>
          </cell>
          <cell r="L1812" t="str">
            <v>D/2025052</v>
          </cell>
        </row>
        <row r="1813">
          <cell r="A1813">
            <v>45792</v>
          </cell>
          <cell r="L1813" t="str">
            <v>R/2025227</v>
          </cell>
        </row>
        <row r="1814">
          <cell r="A1814">
            <v>45747</v>
          </cell>
          <cell r="L1814" t="str">
            <v>D/2025073</v>
          </cell>
        </row>
        <row r="1815">
          <cell r="A1815">
            <v>45721</v>
          </cell>
          <cell r="L1815" t="str">
            <v>D/2025025</v>
          </cell>
        </row>
        <row r="1816">
          <cell r="A1816">
            <v>45681</v>
          </cell>
          <cell r="L1816" t="str">
            <v>R/2025022</v>
          </cell>
        </row>
        <row r="1817">
          <cell r="A1817">
            <v>45757</v>
          </cell>
          <cell r="L1817" t="str">
            <v>R/2025083</v>
          </cell>
        </row>
        <row r="1818">
          <cell r="A1818">
            <v>45882</v>
          </cell>
          <cell r="L1818" t="str">
            <v>VR/925126</v>
          </cell>
        </row>
        <row r="1819">
          <cell r="A1819">
            <v>45945</v>
          </cell>
          <cell r="L1819" t="str">
            <v>R/2025593</v>
          </cell>
        </row>
        <row r="1820">
          <cell r="A1820">
            <v>45862</v>
          </cell>
          <cell r="L1820" t="str">
            <v>D/2025283</v>
          </cell>
        </row>
        <row r="1821">
          <cell r="A1821">
            <v>45747</v>
          </cell>
          <cell r="L1821" t="str">
            <v>R/2025128</v>
          </cell>
        </row>
        <row r="1822">
          <cell r="A1822">
            <v>45685</v>
          </cell>
        </row>
        <row r="1823">
          <cell r="A1823">
            <v>45698</v>
          </cell>
        </row>
        <row r="1824">
          <cell r="A1824">
            <v>45783</v>
          </cell>
        </row>
        <row r="1825">
          <cell r="A1825">
            <v>45727</v>
          </cell>
        </row>
        <row r="1826">
          <cell r="A1826">
            <v>45756</v>
          </cell>
        </row>
        <row r="1827">
          <cell r="A1827">
            <v>45877</v>
          </cell>
          <cell r="L1827" t="str">
            <v>DZ2025109</v>
          </cell>
        </row>
        <row r="1828">
          <cell r="A1828">
            <v>45856</v>
          </cell>
          <cell r="L1828" t="str">
            <v>D/2025260</v>
          </cell>
        </row>
        <row r="1829">
          <cell r="A1829">
            <v>45985</v>
          </cell>
          <cell r="L1829" t="str">
            <v>R/2025691</v>
          </cell>
        </row>
        <row r="1830">
          <cell r="A1830">
            <v>45938</v>
          </cell>
          <cell r="L1830" t="str">
            <v>VN/2025155</v>
          </cell>
        </row>
        <row r="1831">
          <cell r="A1831">
            <v>45911</v>
          </cell>
          <cell r="L1831" t="str">
            <v>D/2025432</v>
          </cell>
        </row>
        <row r="1832">
          <cell r="A1832">
            <v>45863</v>
          </cell>
          <cell r="L1832" t="str">
            <v>D/2025306</v>
          </cell>
        </row>
        <row r="1833">
          <cell r="A1833">
            <v>45904</v>
          </cell>
          <cell r="L1833" t="str">
            <v>R/2025496</v>
          </cell>
        </row>
        <row r="1834">
          <cell r="A1834">
            <v>45684</v>
          </cell>
          <cell r="L1834" t="str">
            <v>R/2025013</v>
          </cell>
        </row>
        <row r="1835">
          <cell r="A1835">
            <v>45953</v>
          </cell>
          <cell r="L1835" t="str">
            <v>D/2025505</v>
          </cell>
        </row>
        <row r="1836">
          <cell r="A1836">
            <v>45886</v>
          </cell>
          <cell r="L1836" t="str">
            <v>ID/2025/38</v>
          </cell>
        </row>
        <row r="1837">
          <cell r="A1837">
            <v>45923</v>
          </cell>
          <cell r="L1837" t="str">
            <v>RA/2025/31</v>
          </cell>
        </row>
        <row r="1838">
          <cell r="A1838">
            <v>45709</v>
          </cell>
          <cell r="L1838" t="str">
            <v>R/2025079</v>
          </cell>
        </row>
        <row r="1839">
          <cell r="A1839">
            <v>45986</v>
          </cell>
        </row>
        <row r="1840">
          <cell r="A1840">
            <v>45854</v>
          </cell>
          <cell r="L1840" t="str">
            <v>A/92025105</v>
          </cell>
        </row>
        <row r="1841">
          <cell r="A1841">
            <v>45945</v>
          </cell>
          <cell r="L1841" t="str">
            <v>D/2025015</v>
          </cell>
        </row>
        <row r="1842">
          <cell r="A1842">
            <v>45986</v>
          </cell>
        </row>
        <row r="1843">
          <cell r="A1843">
            <v>45882</v>
          </cell>
          <cell r="L1843" t="str">
            <v>D/2025373</v>
          </cell>
        </row>
        <row r="1844">
          <cell r="A1844">
            <v>45810</v>
          </cell>
          <cell r="L1844" t="str">
            <v>R/2025277</v>
          </cell>
        </row>
        <row r="1845">
          <cell r="A1845">
            <v>45763</v>
          </cell>
          <cell r="L1845" t="str">
            <v>A/92025024</v>
          </cell>
        </row>
        <row r="1846">
          <cell r="A1846">
            <v>45924</v>
          </cell>
          <cell r="L1846" t="str">
            <v>R/2025544</v>
          </cell>
        </row>
        <row r="1847">
          <cell r="A1847">
            <v>45777</v>
          </cell>
          <cell r="L1847" t="str">
            <v>D/2025117</v>
          </cell>
        </row>
        <row r="1848">
          <cell r="A1848">
            <v>45820</v>
          </cell>
          <cell r="L1848" t="str">
            <v>D/2025175</v>
          </cell>
        </row>
        <row r="1849">
          <cell r="A1849">
            <v>45985</v>
          </cell>
          <cell r="L1849" t="str">
            <v>R/20250036</v>
          </cell>
        </row>
        <row r="1850">
          <cell r="A1850">
            <v>45953</v>
          </cell>
          <cell r="L1850" t="str">
            <v>VN/2025169</v>
          </cell>
        </row>
        <row r="1851">
          <cell r="A1851">
            <v>45936</v>
          </cell>
          <cell r="L1851" t="str">
            <v>D/2025468</v>
          </cell>
        </row>
        <row r="1852">
          <cell r="A1852">
            <v>45981</v>
          </cell>
          <cell r="L1852" t="str">
            <v>VN/2025187</v>
          </cell>
        </row>
        <row r="1853">
          <cell r="A1853">
            <v>45938</v>
          </cell>
          <cell r="L1853" t="str">
            <v>R/2025580</v>
          </cell>
        </row>
        <row r="1854">
          <cell r="A1854">
            <v>45953</v>
          </cell>
        </row>
        <row r="1855">
          <cell r="A1855">
            <v>45968</v>
          </cell>
          <cell r="L1855" t="str">
            <v>VR/925176</v>
          </cell>
        </row>
        <row r="1856">
          <cell r="A1856">
            <v>45936</v>
          </cell>
          <cell r="L1856" t="str">
            <v>ID/2025/52</v>
          </cell>
        </row>
        <row r="1857">
          <cell r="A1857">
            <v>45846</v>
          </cell>
          <cell r="L1857" t="str">
            <v>A/92025054</v>
          </cell>
        </row>
        <row r="1858">
          <cell r="A1858">
            <v>45868</v>
          </cell>
          <cell r="L1858" t="str">
            <v>RA/2025/29</v>
          </cell>
        </row>
        <row r="1859">
          <cell r="A1859">
            <v>45861</v>
          </cell>
          <cell r="L1859" t="str">
            <v>R/2025412</v>
          </cell>
        </row>
        <row r="1860">
          <cell r="A1860">
            <v>45882</v>
          </cell>
          <cell r="L1860" t="str">
            <v>R/2025473</v>
          </cell>
        </row>
        <row r="1861">
          <cell r="A1861">
            <v>45841</v>
          </cell>
          <cell r="L1861" t="str">
            <v>A/92025026</v>
          </cell>
        </row>
        <row r="1862">
          <cell r="A1862">
            <v>45804</v>
          </cell>
          <cell r="L1862" t="str">
            <v>RA/2025/16</v>
          </cell>
        </row>
        <row r="1863">
          <cell r="A1863">
            <v>45762</v>
          </cell>
          <cell r="L1863" t="str">
            <v>D/2025085</v>
          </cell>
        </row>
        <row r="1864">
          <cell r="A1864">
            <v>45974</v>
          </cell>
          <cell r="L1864" t="str">
            <v>A/92025186</v>
          </cell>
        </row>
        <row r="1865">
          <cell r="A1865">
            <v>45805</v>
          </cell>
          <cell r="L1865" t="str">
            <v>DZ2025010</v>
          </cell>
        </row>
        <row r="1866">
          <cell r="A1866">
            <v>45876</v>
          </cell>
          <cell r="L1866" t="str">
            <v>DZ2025010</v>
          </cell>
        </row>
        <row r="1867">
          <cell r="A1867">
            <v>45674</v>
          </cell>
          <cell r="L1867" t="str">
            <v>DZ2025001</v>
          </cell>
        </row>
        <row r="1868">
          <cell r="A1868">
            <v>45801</v>
          </cell>
          <cell r="L1868" t="str">
            <v>PKDV/2025039-1</v>
          </cell>
        </row>
        <row r="1869">
          <cell r="A1869">
            <v>45868</v>
          </cell>
          <cell r="L1869" t="str">
            <v>VR/925111-2</v>
          </cell>
        </row>
        <row r="1870">
          <cell r="A1870">
            <v>45862</v>
          </cell>
          <cell r="L1870" t="str">
            <v>A/92025087</v>
          </cell>
        </row>
        <row r="1871">
          <cell r="A1871">
            <v>45985</v>
          </cell>
          <cell r="L1871" t="str">
            <v>R/20250034</v>
          </cell>
        </row>
        <row r="1872">
          <cell r="A1872">
            <v>45740</v>
          </cell>
          <cell r="L1872" t="str">
            <v>R/2025134</v>
          </cell>
        </row>
        <row r="1873">
          <cell r="A1873">
            <v>45790</v>
          </cell>
          <cell r="L1873" t="str">
            <v>VN/2025048-4</v>
          </cell>
        </row>
        <row r="1874">
          <cell r="A1874">
            <v>45813</v>
          </cell>
          <cell r="L1874" t="str">
            <v>D/2025116</v>
          </cell>
        </row>
        <row r="1875">
          <cell r="A1875">
            <v>45876</v>
          </cell>
          <cell r="L1875" t="str">
            <v>D/2025349</v>
          </cell>
        </row>
        <row r="1876">
          <cell r="A1876">
            <v>45876</v>
          </cell>
          <cell r="L1876" t="str">
            <v>D/2025344</v>
          </cell>
        </row>
        <row r="1877">
          <cell r="A1877">
            <v>45721</v>
          </cell>
          <cell r="L1877" t="str">
            <v>R/2025098</v>
          </cell>
        </row>
        <row r="1878">
          <cell r="A1878">
            <v>45687</v>
          </cell>
        </row>
        <row r="1879">
          <cell r="A1879">
            <v>45691</v>
          </cell>
        </row>
        <row r="1880">
          <cell r="A1880">
            <v>45925</v>
          </cell>
          <cell r="L1880" t="str">
            <v>R/2025536</v>
          </cell>
        </row>
        <row r="1881">
          <cell r="A1881">
            <v>45985</v>
          </cell>
        </row>
        <row r="1882">
          <cell r="A1882">
            <v>45744</v>
          </cell>
        </row>
        <row r="1883">
          <cell r="A1883">
            <v>45853</v>
          </cell>
          <cell r="L1883" t="str">
            <v>VR/925089</v>
          </cell>
        </row>
        <row r="1884">
          <cell r="A1884">
            <v>45951</v>
          </cell>
          <cell r="L1884" t="str">
            <v>VN/2025119-7</v>
          </cell>
        </row>
        <row r="1885">
          <cell r="A1885">
            <v>45918</v>
          </cell>
          <cell r="L1885" t="str">
            <v>RA/2025/38</v>
          </cell>
        </row>
        <row r="1886">
          <cell r="A1886">
            <v>45798</v>
          </cell>
          <cell r="L1886" t="str">
            <v>R/2025260</v>
          </cell>
        </row>
        <row r="1887">
          <cell r="A1887">
            <v>45830</v>
          </cell>
          <cell r="L1887" t="str">
            <v>PKDV/2025040-2</v>
          </cell>
        </row>
        <row r="1888">
          <cell r="A1888">
            <v>45841</v>
          </cell>
          <cell r="L1888" t="str">
            <v>VN/2025079</v>
          </cell>
        </row>
        <row r="1889">
          <cell r="A1889">
            <v>45832</v>
          </cell>
          <cell r="L1889" t="str">
            <v>A/92025104</v>
          </cell>
        </row>
        <row r="1890">
          <cell r="A1890">
            <v>45973</v>
          </cell>
          <cell r="L1890" t="str">
            <v>R/2025632</v>
          </cell>
        </row>
        <row r="1891">
          <cell r="A1891">
            <v>45790</v>
          </cell>
          <cell r="L1891" t="str">
            <v>VR/925062</v>
          </cell>
        </row>
        <row r="1892">
          <cell r="A1892">
            <v>45853</v>
          </cell>
          <cell r="L1892" t="str">
            <v>VR/925096</v>
          </cell>
        </row>
        <row r="1893">
          <cell r="A1893">
            <v>45937</v>
          </cell>
          <cell r="L1893" t="str">
            <v>A/92025151</v>
          </cell>
        </row>
        <row r="1894">
          <cell r="A1894">
            <v>45882</v>
          </cell>
          <cell r="L1894" t="str">
            <v>A/92025124</v>
          </cell>
        </row>
        <row r="1895">
          <cell r="A1895">
            <v>45880</v>
          </cell>
          <cell r="L1895" t="str">
            <v>R/2025443</v>
          </cell>
        </row>
        <row r="1896">
          <cell r="A1896">
            <v>45890</v>
          </cell>
        </row>
        <row r="1897">
          <cell r="A1897">
            <v>45989</v>
          </cell>
        </row>
        <row r="1898">
          <cell r="A1898">
            <v>46009</v>
          </cell>
          <cell r="L1898" t="str">
            <v>VN/2025230</v>
          </cell>
        </row>
        <row r="1899">
          <cell r="A1899">
            <v>45960</v>
          </cell>
          <cell r="L1899" t="str">
            <v>D/2025530</v>
          </cell>
        </row>
        <row r="1900">
          <cell r="A1900">
            <v>45869</v>
          </cell>
          <cell r="L1900" t="str">
            <v>D/2025312</v>
          </cell>
        </row>
        <row r="1901">
          <cell r="A1901">
            <v>45876</v>
          </cell>
          <cell r="L1901" t="str">
            <v>D/2025350</v>
          </cell>
        </row>
        <row r="1902">
          <cell r="A1902">
            <v>45699</v>
          </cell>
          <cell r="L1902" t="str">
            <v>R/2025040</v>
          </cell>
        </row>
        <row r="1903">
          <cell r="A1903">
            <v>45810</v>
          </cell>
          <cell r="L1903" t="str">
            <v>R/2025286</v>
          </cell>
        </row>
        <row r="1904">
          <cell r="A1904">
            <v>45861</v>
          </cell>
          <cell r="L1904" t="str">
            <v>R/2025223</v>
          </cell>
        </row>
        <row r="1905">
          <cell r="A1905">
            <v>45861</v>
          </cell>
          <cell r="L1905" t="str">
            <v>R/2025325</v>
          </cell>
        </row>
        <row r="1906">
          <cell r="A1906">
            <v>45880</v>
          </cell>
          <cell r="L1906" t="str">
            <v>R/2025447</v>
          </cell>
        </row>
        <row r="1907">
          <cell r="A1907">
            <v>45869</v>
          </cell>
        </row>
        <row r="1908">
          <cell r="A1908">
            <v>45869</v>
          </cell>
        </row>
        <row r="1909">
          <cell r="A1909">
            <v>45793</v>
          </cell>
          <cell r="L1909" t="str">
            <v>R/2025235</v>
          </cell>
        </row>
        <row r="1910">
          <cell r="A1910">
            <v>45953</v>
          </cell>
          <cell r="L1910" t="str">
            <v>D/2025506</v>
          </cell>
        </row>
        <row r="1911">
          <cell r="A1911">
            <v>45951</v>
          </cell>
          <cell r="L1911" t="str">
            <v>A/92025058</v>
          </cell>
        </row>
        <row r="1912">
          <cell r="A1912">
            <v>45882</v>
          </cell>
          <cell r="L1912" t="str">
            <v>R/2025455</v>
          </cell>
        </row>
        <row r="1913">
          <cell r="A1913">
            <v>45876</v>
          </cell>
          <cell r="L1913" t="str">
            <v>R/2025455</v>
          </cell>
        </row>
        <row r="1914">
          <cell r="A1914">
            <v>45882</v>
          </cell>
          <cell r="L1914" t="str">
            <v>R/2025455</v>
          </cell>
        </row>
        <row r="1915">
          <cell r="A1915">
            <v>45799</v>
          </cell>
          <cell r="L1915" t="str">
            <v>R/2025276</v>
          </cell>
        </row>
        <row r="1916">
          <cell r="A1916">
            <v>45790</v>
          </cell>
          <cell r="L1916" t="str">
            <v>A/92025111</v>
          </cell>
        </row>
        <row r="1917">
          <cell r="A1917">
            <v>45936</v>
          </cell>
          <cell r="L1917" t="str">
            <v>A/92025150</v>
          </cell>
        </row>
        <row r="1918">
          <cell r="A1918">
            <v>45862</v>
          </cell>
          <cell r="L1918" t="str">
            <v>A/92025088</v>
          </cell>
        </row>
        <row r="1919">
          <cell r="A1919">
            <v>45693</v>
          </cell>
          <cell r="L1919" t="str">
            <v>D/2025013</v>
          </cell>
        </row>
        <row r="1920">
          <cell r="A1920">
            <v>45870</v>
          </cell>
        </row>
        <row r="1921">
          <cell r="A1921">
            <v>45923</v>
          </cell>
        </row>
        <row r="1922">
          <cell r="A1922">
            <v>45832</v>
          </cell>
          <cell r="L1922" t="str">
            <v>R/2025364</v>
          </cell>
        </row>
        <row r="1923">
          <cell r="A1923">
            <v>45880</v>
          </cell>
          <cell r="L1923" t="str">
            <v>R/2025449</v>
          </cell>
        </row>
        <row r="1924">
          <cell r="A1924">
            <v>45880</v>
          </cell>
          <cell r="L1924" t="str">
            <v>R/2025450</v>
          </cell>
        </row>
        <row r="1925">
          <cell r="A1925">
            <v>45904</v>
          </cell>
          <cell r="L1925" t="str">
            <v>R/2025495</v>
          </cell>
        </row>
        <row r="1926">
          <cell r="A1926">
            <v>45763</v>
          </cell>
          <cell r="L1926" t="str">
            <v>R/2025145</v>
          </cell>
        </row>
        <row r="1927">
          <cell r="A1927">
            <v>45996</v>
          </cell>
          <cell r="L1927" t="str">
            <v>VR/925194</v>
          </cell>
        </row>
        <row r="1928">
          <cell r="A1928">
            <v>45938</v>
          </cell>
          <cell r="L1928" t="str">
            <v>DZ2025069-A</v>
          </cell>
        </row>
        <row r="1929">
          <cell r="A1929">
            <v>45763</v>
          </cell>
          <cell r="L1929" t="str">
            <v>R/2025170</v>
          </cell>
        </row>
        <row r="1930">
          <cell r="A1930">
            <v>45886</v>
          </cell>
          <cell r="L1930" t="str">
            <v>R/2025483</v>
          </cell>
        </row>
        <row r="1931">
          <cell r="A1931">
            <v>45695</v>
          </cell>
        </row>
        <row r="1932">
          <cell r="A1932">
            <v>45959</v>
          </cell>
          <cell r="L1932" t="str">
            <v>R/2025641</v>
          </cell>
        </row>
        <row r="1933">
          <cell r="A1933">
            <v>45917</v>
          </cell>
          <cell r="L1933" t="str">
            <v>A/92025145</v>
          </cell>
        </row>
        <row r="1934">
          <cell r="A1934">
            <v>45986</v>
          </cell>
          <cell r="L1934" t="str">
            <v>R/20250032</v>
          </cell>
        </row>
        <row r="1935">
          <cell r="A1935">
            <v>45945</v>
          </cell>
          <cell r="L1935" t="str">
            <v>R/2025555</v>
          </cell>
        </row>
        <row r="1936">
          <cell r="A1936">
            <v>45722</v>
          </cell>
        </row>
        <row r="1937">
          <cell r="A1937">
            <v>45852</v>
          </cell>
          <cell r="L1937" t="str">
            <v>R/2025391</v>
          </cell>
        </row>
        <row r="1938">
          <cell r="A1938">
            <v>45937</v>
          </cell>
          <cell r="L1938" t="str">
            <v>A/92025151</v>
          </cell>
        </row>
        <row r="1939">
          <cell r="A1939">
            <v>45863</v>
          </cell>
          <cell r="L1939" t="str">
            <v>R/2025406</v>
          </cell>
        </row>
        <row r="1940">
          <cell r="A1940">
            <v>45741</v>
          </cell>
          <cell r="L1940" t="str">
            <v>A/92025019</v>
          </cell>
        </row>
        <row r="1941">
          <cell r="A1941">
            <v>45741</v>
          </cell>
          <cell r="L1941" t="str">
            <v>A/92025019</v>
          </cell>
        </row>
        <row r="1942">
          <cell r="A1942">
            <v>45741</v>
          </cell>
          <cell r="L1942" t="str">
            <v>A/92025019</v>
          </cell>
        </row>
        <row r="1943">
          <cell r="A1943">
            <v>45741</v>
          </cell>
          <cell r="L1943" t="str">
            <v>A/92025019</v>
          </cell>
        </row>
        <row r="1944">
          <cell r="A1944">
            <v>45741</v>
          </cell>
          <cell r="L1944" t="str">
            <v>A/92025019</v>
          </cell>
        </row>
        <row r="1945">
          <cell r="A1945">
            <v>45741</v>
          </cell>
          <cell r="L1945" t="str">
            <v>A/92025019</v>
          </cell>
        </row>
        <row r="1946">
          <cell r="A1946">
            <v>45741</v>
          </cell>
          <cell r="L1946" t="str">
            <v>A/92025019</v>
          </cell>
        </row>
        <row r="1947">
          <cell r="A1947">
            <v>45741</v>
          </cell>
          <cell r="L1947" t="str">
            <v>A/92025019</v>
          </cell>
        </row>
        <row r="1948">
          <cell r="A1948">
            <v>45730</v>
          </cell>
          <cell r="L1948" t="str">
            <v>R/2025113</v>
          </cell>
        </row>
        <row r="1949">
          <cell r="A1949">
            <v>45762</v>
          </cell>
          <cell r="L1949" t="str">
            <v>R/2025167</v>
          </cell>
        </row>
        <row r="1950">
          <cell r="A1950">
            <v>45790</v>
          </cell>
          <cell r="L1950" t="str">
            <v>R/2025224</v>
          </cell>
        </row>
        <row r="1951">
          <cell r="A1951">
            <v>45861</v>
          </cell>
          <cell r="L1951" t="str">
            <v>R/2025324</v>
          </cell>
        </row>
        <row r="1952">
          <cell r="A1952">
            <v>46020</v>
          </cell>
          <cell r="L1952" t="str">
            <v>A/92025217</v>
          </cell>
        </row>
        <row r="1953">
          <cell r="A1953">
            <v>45863</v>
          </cell>
          <cell r="L1953" t="str">
            <v>A/92025106</v>
          </cell>
        </row>
        <row r="1954">
          <cell r="A1954">
            <v>45846</v>
          </cell>
          <cell r="L1954" t="str">
            <v>D/2025262</v>
          </cell>
        </row>
        <row r="1955">
          <cell r="A1955">
            <v>45897</v>
          </cell>
          <cell r="L1955" t="str">
            <v>VN/2025137</v>
          </cell>
        </row>
        <row r="1956">
          <cell r="A1956">
            <v>46021</v>
          </cell>
          <cell r="L1956" t="str">
            <v>D/2025610</v>
          </cell>
        </row>
        <row r="1957">
          <cell r="A1957">
            <v>46022</v>
          </cell>
          <cell r="L1957" t="str">
            <v>VN/2025256</v>
          </cell>
        </row>
        <row r="1958">
          <cell r="A1958">
            <v>45982</v>
          </cell>
          <cell r="L1958" t="str">
            <v>R/2025671</v>
          </cell>
        </row>
        <row r="1959">
          <cell r="A1959">
            <v>45964</v>
          </cell>
          <cell r="L1959" t="str">
            <v>R/2025613</v>
          </cell>
        </row>
        <row r="1960">
          <cell r="A1960">
            <v>45841</v>
          </cell>
          <cell r="L1960" t="str">
            <v>A/92025193</v>
          </cell>
        </row>
        <row r="1961">
          <cell r="A1961">
            <v>45973</v>
          </cell>
          <cell r="L1961" t="str">
            <v>VR/925182</v>
          </cell>
        </row>
        <row r="1962">
          <cell r="A1962">
            <v>45688</v>
          </cell>
        </row>
        <row r="1963">
          <cell r="A1963">
            <v>45775</v>
          </cell>
          <cell r="L1963" t="str">
            <v>VN/2025034</v>
          </cell>
        </row>
        <row r="1964">
          <cell r="A1964">
            <v>45762</v>
          </cell>
          <cell r="L1964" t="str">
            <v>R/2025147</v>
          </cell>
        </row>
        <row r="1965">
          <cell r="A1965">
            <v>45762</v>
          </cell>
          <cell r="L1965" t="str">
            <v>R/2025146</v>
          </cell>
        </row>
        <row r="1966">
          <cell r="A1966">
            <v>45748</v>
          </cell>
          <cell r="L1966" t="str">
            <v>PKDV/2025031-2</v>
          </cell>
        </row>
        <row r="1967">
          <cell r="A1967">
            <v>45861</v>
          </cell>
          <cell r="L1967" t="str">
            <v>R/2025419</v>
          </cell>
        </row>
        <row r="1968">
          <cell r="A1968">
            <v>45945</v>
          </cell>
          <cell r="L1968" t="str">
            <v>D/2025481</v>
          </cell>
        </row>
        <row r="1969">
          <cell r="A1969">
            <v>45699</v>
          </cell>
          <cell r="L1969" t="str">
            <v>R/2025042</v>
          </cell>
        </row>
        <row r="1970">
          <cell r="A1970">
            <v>45981</v>
          </cell>
          <cell r="L1970" t="str">
            <v>D/2025293</v>
          </cell>
        </row>
        <row r="1971">
          <cell r="A1971">
            <v>46013</v>
          </cell>
          <cell r="L1971" t="str">
            <v>VN/2025232</v>
          </cell>
        </row>
        <row r="1972">
          <cell r="A1972">
            <v>45868</v>
          </cell>
          <cell r="L1972" t="str">
            <v>R/2025430</v>
          </cell>
        </row>
        <row r="1973">
          <cell r="A1973">
            <v>45882</v>
          </cell>
          <cell r="L1973" t="str">
            <v>VR/925125</v>
          </cell>
        </row>
        <row r="1974">
          <cell r="A1974">
            <v>45876</v>
          </cell>
          <cell r="L1974" t="str">
            <v>DZ2025101</v>
          </cell>
        </row>
        <row r="1975">
          <cell r="A1975">
            <v>45876</v>
          </cell>
          <cell r="L1975" t="str">
            <v>DZ2025102</v>
          </cell>
        </row>
        <row r="1976">
          <cell r="A1976">
            <v>45882</v>
          </cell>
          <cell r="L1976" t="str">
            <v>DZ2025008</v>
          </cell>
        </row>
        <row r="1977">
          <cell r="A1977">
            <v>45861</v>
          </cell>
          <cell r="L1977" t="str">
            <v>R/2025416</v>
          </cell>
        </row>
        <row r="1978">
          <cell r="A1978">
            <v>45897</v>
          </cell>
          <cell r="L1978" t="str">
            <v>VN/2025113-2</v>
          </cell>
        </row>
        <row r="1979">
          <cell r="A1979">
            <v>45736</v>
          </cell>
          <cell r="L1979" t="str">
            <v>VR/925026</v>
          </cell>
        </row>
        <row r="1980">
          <cell r="A1980">
            <v>45734</v>
          </cell>
          <cell r="L1980" t="str">
            <v>A/92025017</v>
          </cell>
        </row>
        <row r="1981">
          <cell r="A1981">
            <v>45882</v>
          </cell>
          <cell r="L1981" t="str">
            <v>D/2025319</v>
          </cell>
        </row>
        <row r="1982">
          <cell r="A1982">
            <v>45735</v>
          </cell>
          <cell r="L1982" t="str">
            <v>A/92025018</v>
          </cell>
        </row>
        <row r="1983">
          <cell r="A1983">
            <v>45735</v>
          </cell>
          <cell r="L1983" t="str">
            <v>A/92025018</v>
          </cell>
        </row>
        <row r="1984">
          <cell r="A1984">
            <v>45735</v>
          </cell>
          <cell r="L1984" t="str">
            <v>A/92025018</v>
          </cell>
        </row>
        <row r="1985">
          <cell r="A1985">
            <v>45735</v>
          </cell>
          <cell r="L1985" t="str">
            <v>A/92025018</v>
          </cell>
        </row>
        <row r="1986">
          <cell r="A1986">
            <v>45735</v>
          </cell>
          <cell r="L1986" t="str">
            <v>A/92025018</v>
          </cell>
        </row>
        <row r="1987">
          <cell r="A1987">
            <v>45735</v>
          </cell>
          <cell r="L1987" t="str">
            <v>A/92025018</v>
          </cell>
        </row>
        <row r="1988">
          <cell r="A1988">
            <v>45735</v>
          </cell>
          <cell r="L1988" t="str">
            <v>A/92025018</v>
          </cell>
        </row>
        <row r="1989">
          <cell r="A1989">
            <v>45735</v>
          </cell>
          <cell r="L1989" t="str">
            <v>A/92025018</v>
          </cell>
        </row>
        <row r="1990">
          <cell r="A1990">
            <v>46001</v>
          </cell>
          <cell r="L1990" t="str">
            <v>D/2025617</v>
          </cell>
        </row>
        <row r="1991">
          <cell r="A1991">
            <v>45818</v>
          </cell>
          <cell r="L1991" t="str">
            <v>R/2025328</v>
          </cell>
        </row>
        <row r="1992">
          <cell r="A1992">
            <v>45886</v>
          </cell>
          <cell r="L1992" t="str">
            <v>R/2025477</v>
          </cell>
        </row>
        <row r="1993">
          <cell r="A1993">
            <v>45924</v>
          </cell>
          <cell r="L1993" t="str">
            <v>R/2025526</v>
          </cell>
        </row>
        <row r="1994">
          <cell r="A1994">
            <v>45939</v>
          </cell>
          <cell r="L1994" t="str">
            <v>R/2025568</v>
          </cell>
        </row>
        <row r="1995">
          <cell r="A1995">
            <v>45968</v>
          </cell>
          <cell r="L1995" t="str">
            <v>R/2025639</v>
          </cell>
        </row>
        <row r="1996">
          <cell r="A1996">
            <v>46009</v>
          </cell>
          <cell r="L1996" t="str">
            <v>R/2025721</v>
          </cell>
        </row>
        <row r="1997">
          <cell r="A1997">
            <v>45734</v>
          </cell>
          <cell r="L1997" t="str">
            <v>D/2025044</v>
          </cell>
        </row>
        <row r="1998">
          <cell r="A1998">
            <v>45947</v>
          </cell>
          <cell r="L1998" t="str">
            <v>R/2025587</v>
          </cell>
        </row>
        <row r="1999">
          <cell r="A1999">
            <v>45742</v>
          </cell>
          <cell r="L1999" t="str">
            <v>R/2025131</v>
          </cell>
        </row>
        <row r="2000">
          <cell r="A2000">
            <v>45951</v>
          </cell>
          <cell r="L2000" t="str">
            <v>A/92025060</v>
          </cell>
        </row>
        <row r="2001">
          <cell r="A2001">
            <v>46010</v>
          </cell>
          <cell r="L2001" t="str">
            <v>R/2025724</v>
          </cell>
        </row>
        <row r="2002">
          <cell r="A2002">
            <v>45952</v>
          </cell>
          <cell r="L2002" t="str">
            <v>A/92025109</v>
          </cell>
        </row>
        <row r="2003">
          <cell r="A2003">
            <v>45803</v>
          </cell>
          <cell r="L2003" t="str">
            <v>D/2025169</v>
          </cell>
        </row>
        <row r="2004">
          <cell r="A2004">
            <v>45730</v>
          </cell>
          <cell r="L2004" t="str">
            <v>RA/2025/05</v>
          </cell>
        </row>
        <row r="2005">
          <cell r="A2005">
            <v>45777</v>
          </cell>
          <cell r="L2005" t="str">
            <v>VR/925055-1</v>
          </cell>
        </row>
        <row r="2006">
          <cell r="A2006">
            <v>46021</v>
          </cell>
          <cell r="L2006" t="str">
            <v>VR/925205</v>
          </cell>
        </row>
        <row r="2007">
          <cell r="A2007">
            <v>46021</v>
          </cell>
          <cell r="L2007" t="str">
            <v>VN/2025247</v>
          </cell>
        </row>
        <row r="2008">
          <cell r="A2008">
            <v>46007</v>
          </cell>
          <cell r="L2008" t="str">
            <v>A/92025209</v>
          </cell>
        </row>
        <row r="2009">
          <cell r="A2009">
            <v>45988</v>
          </cell>
          <cell r="L2009" t="str">
            <v>A/92025082</v>
          </cell>
        </row>
        <row r="2010">
          <cell r="A2010">
            <v>45810</v>
          </cell>
          <cell r="L2010" t="str">
            <v>R/2025279</v>
          </cell>
        </row>
        <row r="2011">
          <cell r="A2011">
            <v>45961</v>
          </cell>
          <cell r="L2011" t="str">
            <v>A/92025179</v>
          </cell>
        </row>
        <row r="2012">
          <cell r="A2012">
            <v>45868</v>
          </cell>
          <cell r="L2012" t="str">
            <v>VR/925115-1</v>
          </cell>
        </row>
        <row r="2013">
          <cell r="A2013">
            <v>45932</v>
          </cell>
          <cell r="L2013" t="str">
            <v>D/2025454</v>
          </cell>
        </row>
        <row r="2014">
          <cell r="A2014">
            <v>46013</v>
          </cell>
          <cell r="L2014" t="str">
            <v>VN/2025233</v>
          </cell>
        </row>
        <row r="2015">
          <cell r="A2015">
            <v>45664</v>
          </cell>
        </row>
        <row r="2016">
          <cell r="A2016">
            <v>45777</v>
          </cell>
          <cell r="L2016" t="str">
            <v>D/2025032</v>
          </cell>
        </row>
        <row r="2017">
          <cell r="A2017">
            <v>45827</v>
          </cell>
          <cell r="L2017" t="str">
            <v>A/92025117</v>
          </cell>
        </row>
        <row r="2018">
          <cell r="A2018">
            <v>45827</v>
          </cell>
          <cell r="L2018" t="str">
            <v>A/92025076</v>
          </cell>
        </row>
        <row r="2019">
          <cell r="A2019">
            <v>45827</v>
          </cell>
          <cell r="L2019" t="str">
            <v>A/92025138</v>
          </cell>
        </row>
        <row r="2020">
          <cell r="A2020">
            <v>45863</v>
          </cell>
          <cell r="L2020" t="str">
            <v>DZ2025085</v>
          </cell>
        </row>
        <row r="2021">
          <cell r="A2021">
            <v>45911</v>
          </cell>
          <cell r="L2021" t="str">
            <v>DZ2025061</v>
          </cell>
        </row>
        <row r="2022">
          <cell r="A2022">
            <v>45796</v>
          </cell>
          <cell r="L2022" t="str">
            <v>DZ2025020</v>
          </cell>
        </row>
        <row r="2023">
          <cell r="A2023">
            <v>45833</v>
          </cell>
          <cell r="L2023" t="str">
            <v>RA/2025/20</v>
          </cell>
        </row>
        <row r="2024">
          <cell r="A2024">
            <v>45854</v>
          </cell>
          <cell r="L2024" t="str">
            <v>RA/2025/27</v>
          </cell>
        </row>
        <row r="2025">
          <cell r="A2025">
            <v>45880</v>
          </cell>
          <cell r="L2025" t="str">
            <v>R/2025439</v>
          </cell>
        </row>
        <row r="2026">
          <cell r="A2026">
            <v>45904</v>
          </cell>
          <cell r="L2026" t="str">
            <v>DZ2025037</v>
          </cell>
        </row>
        <row r="2027">
          <cell r="A2027">
            <v>45932</v>
          </cell>
          <cell r="L2027" t="str">
            <v>R/2025556</v>
          </cell>
        </row>
        <row r="2028">
          <cell r="A2028">
            <v>45932</v>
          </cell>
          <cell r="L2028" t="str">
            <v>R/2025557</v>
          </cell>
        </row>
        <row r="2029">
          <cell r="A2029">
            <v>45944</v>
          </cell>
          <cell r="L2029" t="str">
            <v>DZ2025037</v>
          </cell>
        </row>
        <row r="2030">
          <cell r="A2030">
            <v>45966</v>
          </cell>
          <cell r="L2030" t="str">
            <v>R/2025602</v>
          </cell>
        </row>
        <row r="2031">
          <cell r="A2031">
            <v>45811</v>
          </cell>
          <cell r="L2031" t="str">
            <v>DZ2025031</v>
          </cell>
        </row>
        <row r="2032">
          <cell r="A2032">
            <v>45875</v>
          </cell>
          <cell r="L2032" t="str">
            <v>VN/2025108</v>
          </cell>
        </row>
        <row r="2033">
          <cell r="A2033">
            <v>45709</v>
          </cell>
        </row>
        <row r="2034">
          <cell r="A2034">
            <v>45938</v>
          </cell>
          <cell r="L2034" t="str">
            <v>DZ2025068-A</v>
          </cell>
        </row>
        <row r="2035">
          <cell r="A2035">
            <v>45911</v>
          </cell>
          <cell r="L2035" t="str">
            <v>A/92025140</v>
          </cell>
        </row>
        <row r="2036">
          <cell r="A2036">
            <v>45699</v>
          </cell>
          <cell r="L2036" t="str">
            <v>R/2025037</v>
          </cell>
        </row>
        <row r="2037">
          <cell r="A2037">
            <v>45680</v>
          </cell>
        </row>
        <row r="2038">
          <cell r="A2038">
            <v>45868</v>
          </cell>
          <cell r="L2038" t="str">
            <v>RA/2025/28</v>
          </cell>
        </row>
        <row r="2039">
          <cell r="A2039">
            <v>45951</v>
          </cell>
          <cell r="L2039" t="str">
            <v>R/2025561</v>
          </cell>
        </row>
        <row r="2040">
          <cell r="A2040">
            <v>45874</v>
          </cell>
          <cell r="L2040" t="str">
            <v>D/2025336</v>
          </cell>
        </row>
        <row r="2041">
          <cell r="A2041">
            <v>45743</v>
          </cell>
          <cell r="L2041" t="str">
            <v>VN/2025019</v>
          </cell>
        </row>
        <row r="2042">
          <cell r="A2042">
            <v>46021</v>
          </cell>
          <cell r="L2042" t="str">
            <v>A/92025221</v>
          </cell>
        </row>
        <row r="2043">
          <cell r="A2043">
            <v>45996</v>
          </cell>
          <cell r="L2043" t="str">
            <v>VN/2025205</v>
          </cell>
        </row>
        <row r="2044">
          <cell r="A2044">
            <v>45931</v>
          </cell>
          <cell r="L2044" t="str">
            <v>VR/925157</v>
          </cell>
        </row>
        <row r="2045">
          <cell r="A2045">
            <v>45953</v>
          </cell>
          <cell r="L2045" t="str">
            <v>D/2025508</v>
          </cell>
        </row>
        <row r="2046">
          <cell r="A2046">
            <v>45709</v>
          </cell>
        </row>
        <row r="2047">
          <cell r="A2047">
            <v>45681</v>
          </cell>
          <cell r="L2047" t="str">
            <v>R/2025018</v>
          </cell>
        </row>
        <row r="2048">
          <cell r="A2048">
            <v>46021</v>
          </cell>
          <cell r="L2048" t="str">
            <v>VN/2025248</v>
          </cell>
        </row>
        <row r="2049">
          <cell r="A2049">
            <v>45777</v>
          </cell>
          <cell r="L2049" t="str">
            <v>D/2025112</v>
          </cell>
        </row>
        <row r="2050">
          <cell r="A2050">
            <v>45810</v>
          </cell>
          <cell r="L2050" t="str">
            <v>VR/925076-2</v>
          </cell>
        </row>
        <row r="2051">
          <cell r="A2051">
            <v>45740</v>
          </cell>
          <cell r="L2051" t="str">
            <v>R/20250005</v>
          </cell>
        </row>
        <row r="2052">
          <cell r="A2052">
            <v>45951</v>
          </cell>
          <cell r="L2052" t="str">
            <v>R/2025604</v>
          </cell>
        </row>
        <row r="2053">
          <cell r="A2053">
            <v>46008</v>
          </cell>
          <cell r="L2053" t="str">
            <v>VN/2025224-1</v>
          </cell>
        </row>
        <row r="2054">
          <cell r="A2054">
            <v>45819</v>
          </cell>
          <cell r="L2054" t="str">
            <v>D/2025226</v>
          </cell>
        </row>
        <row r="2055">
          <cell r="A2055">
            <v>45789</v>
          </cell>
          <cell r="L2055" t="str">
            <v>A/92025050</v>
          </cell>
        </row>
        <row r="2056">
          <cell r="A2056">
            <v>45797</v>
          </cell>
          <cell r="L2056" t="str">
            <v>A/92025050</v>
          </cell>
        </row>
        <row r="2057">
          <cell r="A2057">
            <v>45797</v>
          </cell>
          <cell r="L2057" t="str">
            <v>A/92025050</v>
          </cell>
        </row>
        <row r="2058">
          <cell r="A2058">
            <v>45803</v>
          </cell>
          <cell r="L2058" t="str">
            <v>A/92025050</v>
          </cell>
        </row>
        <row r="2059">
          <cell r="A2059">
            <v>45803</v>
          </cell>
          <cell r="L2059" t="str">
            <v>A/92025050</v>
          </cell>
        </row>
        <row r="2060">
          <cell r="A2060">
            <v>45824</v>
          </cell>
          <cell r="L2060" t="str">
            <v>A/92025066</v>
          </cell>
        </row>
        <row r="2061">
          <cell r="A2061">
            <v>45824</v>
          </cell>
          <cell r="L2061" t="str">
            <v>A/92025066</v>
          </cell>
        </row>
        <row r="2062">
          <cell r="A2062">
            <v>45832</v>
          </cell>
          <cell r="L2062" t="str">
            <v>R/2025370</v>
          </cell>
        </row>
        <row r="2063">
          <cell r="A2063">
            <v>46022</v>
          </cell>
        </row>
        <row r="2064">
          <cell r="A2064">
            <v>45777</v>
          </cell>
          <cell r="L2064" t="str">
            <v>R/2025191</v>
          </cell>
        </row>
        <row r="2065">
          <cell r="A2065">
            <v>45790</v>
          </cell>
          <cell r="L2065" t="str">
            <v>R/2025204</v>
          </cell>
        </row>
        <row r="2066">
          <cell r="A2066">
            <v>45862</v>
          </cell>
          <cell r="L2066" t="str">
            <v>R/2025413</v>
          </cell>
        </row>
        <row r="2067">
          <cell r="A2067">
            <v>45973</v>
          </cell>
          <cell r="L2067" t="str">
            <v>VR/925183-3</v>
          </cell>
        </row>
        <row r="2068">
          <cell r="A2068">
            <v>46014</v>
          </cell>
          <cell r="L2068" t="str">
            <v>A/92025212</v>
          </cell>
        </row>
        <row r="2069">
          <cell r="A2069">
            <v>45826</v>
          </cell>
          <cell r="L2069" t="str">
            <v>A/92025072</v>
          </cell>
        </row>
        <row r="2070">
          <cell r="A2070">
            <v>45811</v>
          </cell>
          <cell r="L2070" t="str">
            <v>D/2025184</v>
          </cell>
        </row>
        <row r="2071">
          <cell r="A2071">
            <v>45974</v>
          </cell>
          <cell r="L2071" t="str">
            <v>D/2025553</v>
          </cell>
        </row>
        <row r="2072">
          <cell r="A2072">
            <v>45876</v>
          </cell>
          <cell r="L2072" t="str">
            <v>DZ2025047</v>
          </cell>
        </row>
        <row r="2073">
          <cell r="A2073">
            <v>45876</v>
          </cell>
          <cell r="L2073" t="str">
            <v>DZ2025048</v>
          </cell>
        </row>
        <row r="2074">
          <cell r="A2074">
            <v>45735</v>
          </cell>
          <cell r="L2074" t="str">
            <v>A/92025010</v>
          </cell>
        </row>
        <row r="2075">
          <cell r="A2075">
            <v>45841</v>
          </cell>
          <cell r="L2075" t="str">
            <v>A/92025086</v>
          </cell>
        </row>
        <row r="2076">
          <cell r="A2076">
            <v>45762</v>
          </cell>
          <cell r="L2076" t="str">
            <v>PKDV/2025026</v>
          </cell>
        </row>
        <row r="2077">
          <cell r="A2077">
            <v>45951</v>
          </cell>
          <cell r="L2077" t="str">
            <v>VN/2025119-6</v>
          </cell>
        </row>
        <row r="2078">
          <cell r="A2078">
            <v>45951</v>
          </cell>
          <cell r="L2078" t="str">
            <v>D/2025477</v>
          </cell>
        </row>
        <row r="2079">
          <cell r="A2079">
            <v>45810</v>
          </cell>
          <cell r="L2079" t="str">
            <v>R/2025293</v>
          </cell>
        </row>
        <row r="2080">
          <cell r="A2080">
            <v>45789</v>
          </cell>
          <cell r="L2080" t="str">
            <v>A/92025050</v>
          </cell>
        </row>
        <row r="2081">
          <cell r="A2081">
            <v>45789</v>
          </cell>
          <cell r="L2081" t="str">
            <v>A/92025050</v>
          </cell>
        </row>
        <row r="2082">
          <cell r="A2082">
            <v>45789</v>
          </cell>
          <cell r="L2082" t="str">
            <v>A/92025050</v>
          </cell>
        </row>
        <row r="2083">
          <cell r="A2083">
            <v>45789</v>
          </cell>
          <cell r="L2083" t="str">
            <v>A/92025050</v>
          </cell>
        </row>
        <row r="2084">
          <cell r="A2084">
            <v>45789</v>
          </cell>
          <cell r="L2084" t="str">
            <v>A/92025050</v>
          </cell>
        </row>
        <row r="2085">
          <cell r="A2085">
            <v>45789</v>
          </cell>
          <cell r="L2085" t="str">
            <v>A/92025050</v>
          </cell>
        </row>
        <row r="2086">
          <cell r="A2086">
            <v>45789</v>
          </cell>
          <cell r="L2086" t="str">
            <v>A/92025050</v>
          </cell>
        </row>
        <row r="2087">
          <cell r="A2087">
            <v>45789</v>
          </cell>
          <cell r="L2087" t="str">
            <v>A/92025050</v>
          </cell>
        </row>
        <row r="2088">
          <cell r="A2088">
            <v>45790</v>
          </cell>
          <cell r="L2088" t="str">
            <v>A/92025050</v>
          </cell>
        </row>
        <row r="2089">
          <cell r="A2089">
            <v>45868</v>
          </cell>
          <cell r="L2089" t="str">
            <v>A/92025084</v>
          </cell>
        </row>
        <row r="2090">
          <cell r="A2090">
            <v>45868</v>
          </cell>
          <cell r="L2090" t="str">
            <v>A/92025084</v>
          </cell>
        </row>
        <row r="2091">
          <cell r="A2091">
            <v>45868</v>
          </cell>
          <cell r="L2091" t="str">
            <v>A/92025084</v>
          </cell>
        </row>
        <row r="2092">
          <cell r="A2092">
            <v>45910</v>
          </cell>
          <cell r="L2092" t="str">
            <v>D/2025406</v>
          </cell>
        </row>
        <row r="2093">
          <cell r="A2093">
            <v>45701</v>
          </cell>
          <cell r="L2093" t="str">
            <v>VR/925010-3</v>
          </cell>
        </row>
        <row r="2094">
          <cell r="A2094">
            <v>45861</v>
          </cell>
          <cell r="L2094" t="str">
            <v>R/2025244</v>
          </cell>
        </row>
        <row r="2095">
          <cell r="A2095">
            <v>45919</v>
          </cell>
          <cell r="L2095" t="str">
            <v>R/2025546</v>
          </cell>
        </row>
        <row r="2096">
          <cell r="A2096">
            <v>45813</v>
          </cell>
          <cell r="L2096">
            <v>220250050</v>
          </cell>
        </row>
        <row r="2097">
          <cell r="A2097">
            <v>45938</v>
          </cell>
          <cell r="L2097" t="str">
            <v>R/2025478</v>
          </cell>
        </row>
        <row r="2098">
          <cell r="A2098">
            <v>45866</v>
          </cell>
          <cell r="L2098" t="str">
            <v>DZ2025010</v>
          </cell>
        </row>
        <row r="2099">
          <cell r="A2099">
            <v>45931</v>
          </cell>
          <cell r="L2099" t="str">
            <v>VR/925147-4</v>
          </cell>
        </row>
        <row r="2100">
          <cell r="A2100">
            <v>45869</v>
          </cell>
          <cell r="L2100" t="str">
            <v>DZ2025010</v>
          </cell>
        </row>
        <row r="2101">
          <cell r="A2101">
            <v>45882</v>
          </cell>
          <cell r="L2101" t="str">
            <v>D/2025370</v>
          </cell>
        </row>
        <row r="2102">
          <cell r="A2102">
            <v>45745</v>
          </cell>
          <cell r="L2102" t="str">
            <v>A/92025107</v>
          </cell>
        </row>
        <row r="2103">
          <cell r="A2103">
            <v>45896</v>
          </cell>
          <cell r="L2103" t="str">
            <v>A/92025130</v>
          </cell>
        </row>
        <row r="2104">
          <cell r="A2104">
            <v>45896</v>
          </cell>
          <cell r="L2104" t="str">
            <v>A/92025130</v>
          </cell>
        </row>
        <row r="2105">
          <cell r="A2105">
            <v>45896</v>
          </cell>
          <cell r="L2105" t="str">
            <v>A/92025130</v>
          </cell>
        </row>
        <row r="2106">
          <cell r="A2106">
            <v>45896</v>
          </cell>
          <cell r="L2106" t="str">
            <v>A/92025130</v>
          </cell>
        </row>
        <row r="2107">
          <cell r="A2107">
            <v>45896</v>
          </cell>
          <cell r="L2107" t="str">
            <v>A/92025130</v>
          </cell>
        </row>
        <row r="2108">
          <cell r="A2108">
            <v>45896</v>
          </cell>
          <cell r="L2108" t="str">
            <v>A/92025130</v>
          </cell>
        </row>
        <row r="2109">
          <cell r="A2109">
            <v>45896</v>
          </cell>
          <cell r="L2109" t="str">
            <v>A/92025130</v>
          </cell>
        </row>
        <row r="2110">
          <cell r="A2110">
            <v>45896</v>
          </cell>
          <cell r="L2110" t="str">
            <v>A/92025130</v>
          </cell>
        </row>
        <row r="2111">
          <cell r="A2111">
            <v>45896</v>
          </cell>
          <cell r="L2111" t="str">
            <v>A/92025130</v>
          </cell>
        </row>
        <row r="2112">
          <cell r="A2112">
            <v>45896</v>
          </cell>
          <cell r="L2112" t="str">
            <v>A/92025130</v>
          </cell>
        </row>
        <row r="2113">
          <cell r="A2113">
            <v>45896</v>
          </cell>
          <cell r="L2113" t="str">
            <v>A/92025130</v>
          </cell>
        </row>
        <row r="2114">
          <cell r="A2114">
            <v>45818</v>
          </cell>
          <cell r="L2114" t="str">
            <v>D/2025219</v>
          </cell>
        </row>
        <row r="2115">
          <cell r="A2115">
            <v>45700</v>
          </cell>
          <cell r="L2115" t="str">
            <v>D/2025017</v>
          </cell>
        </row>
        <row r="2116">
          <cell r="A2116">
            <v>45797</v>
          </cell>
          <cell r="L2116" t="str">
            <v>D/2025143</v>
          </cell>
        </row>
        <row r="2117">
          <cell r="A2117">
            <v>45727</v>
          </cell>
          <cell r="L2117" t="str">
            <v>D/2025047</v>
          </cell>
        </row>
        <row r="2118">
          <cell r="A2118">
            <v>45757</v>
          </cell>
          <cell r="L2118" t="str">
            <v>D/2025097</v>
          </cell>
        </row>
        <row r="2119">
          <cell r="A2119">
            <v>45859</v>
          </cell>
          <cell r="L2119" t="str">
            <v>D/2025278</v>
          </cell>
        </row>
        <row r="2120">
          <cell r="A2120">
            <v>45910</v>
          </cell>
          <cell r="L2120" t="str">
            <v>D/2025425</v>
          </cell>
        </row>
        <row r="2121">
          <cell r="A2121">
            <v>45796</v>
          </cell>
          <cell r="L2121" t="str">
            <v>VR/925069-4</v>
          </cell>
        </row>
        <row r="2122">
          <cell r="A2122">
            <v>45790</v>
          </cell>
          <cell r="L2122" t="str">
            <v>DZ2025010</v>
          </cell>
        </row>
        <row r="2123">
          <cell r="A2123">
            <v>45811</v>
          </cell>
          <cell r="L2123" t="str">
            <v>DZ2025034</v>
          </cell>
        </row>
        <row r="2124">
          <cell r="A2124">
            <v>45825</v>
          </cell>
          <cell r="L2124" t="str">
            <v>DZ2025010</v>
          </cell>
        </row>
        <row r="2125">
          <cell r="A2125">
            <v>46010</v>
          </cell>
          <cell r="L2125" t="str">
            <v>VN/2025202</v>
          </cell>
        </row>
        <row r="2126">
          <cell r="A2126">
            <v>45882</v>
          </cell>
          <cell r="L2126" t="str">
            <v>VN/2025114</v>
          </cell>
        </row>
        <row r="2127">
          <cell r="A2127">
            <v>45826</v>
          </cell>
          <cell r="L2127" t="str">
            <v>A/92025070</v>
          </cell>
        </row>
        <row r="2128">
          <cell r="A2128">
            <v>45839</v>
          </cell>
          <cell r="L2128" t="str">
            <v>DZ2025010</v>
          </cell>
        </row>
        <row r="2129">
          <cell r="A2129">
            <v>45802</v>
          </cell>
          <cell r="L2129" t="str">
            <v>VR/925066-6</v>
          </cell>
        </row>
        <row r="2130">
          <cell r="A2130">
            <v>45953</v>
          </cell>
          <cell r="L2130" t="str">
            <v>VN/2025166</v>
          </cell>
        </row>
        <row r="2131">
          <cell r="A2131">
            <v>45786</v>
          </cell>
          <cell r="L2131" t="str">
            <v>VN/2025043</v>
          </cell>
        </row>
        <row r="2132">
          <cell r="A2132">
            <v>45671</v>
          </cell>
        </row>
        <row r="2133">
          <cell r="A2133">
            <v>45721</v>
          </cell>
          <cell r="L2133" t="str">
            <v>R/2025094</v>
          </cell>
        </row>
        <row r="2134">
          <cell r="A2134">
            <v>45996</v>
          </cell>
          <cell r="L2134" t="str">
            <v>VN/2025207</v>
          </cell>
        </row>
        <row r="2135">
          <cell r="A2135">
            <v>45986</v>
          </cell>
          <cell r="L2135" t="str">
            <v>D/2025570</v>
          </cell>
        </row>
        <row r="2136">
          <cell r="A2136">
            <v>45946</v>
          </cell>
          <cell r="L2136" t="str">
            <v>D/2025486</v>
          </cell>
        </row>
        <row r="2137">
          <cell r="A2137">
            <v>45880</v>
          </cell>
          <cell r="L2137" t="str">
            <v>DZ2025049</v>
          </cell>
        </row>
        <row r="2138">
          <cell r="A2138">
            <v>45841</v>
          </cell>
          <cell r="L2138" t="str">
            <v>VN/2025078</v>
          </cell>
        </row>
        <row r="2139">
          <cell r="A2139">
            <v>45824</v>
          </cell>
          <cell r="L2139" t="str">
            <v>A/92025066</v>
          </cell>
        </row>
        <row r="2140">
          <cell r="A2140">
            <v>45824</v>
          </cell>
          <cell r="L2140" t="str">
            <v>A/92025066</v>
          </cell>
        </row>
        <row r="2141">
          <cell r="A2141">
            <v>45824</v>
          </cell>
          <cell r="L2141" t="str">
            <v>A/92025066</v>
          </cell>
        </row>
        <row r="2142">
          <cell r="A2142">
            <v>45824</v>
          </cell>
          <cell r="L2142" t="str">
            <v>A/92025066</v>
          </cell>
        </row>
        <row r="2143">
          <cell r="A2143">
            <v>45825</v>
          </cell>
          <cell r="L2143" t="str">
            <v>VN/2025065-1</v>
          </cell>
        </row>
        <row r="2144">
          <cell r="A2144">
            <v>45854</v>
          </cell>
          <cell r="L2144" t="str">
            <v>DZ2025040</v>
          </cell>
        </row>
        <row r="2145">
          <cell r="A2145">
            <v>45785</v>
          </cell>
          <cell r="L2145" t="str">
            <v>A/92025098</v>
          </cell>
        </row>
        <row r="2146">
          <cell r="A2146">
            <v>45853</v>
          </cell>
          <cell r="L2146" t="str">
            <v>R/2025388</v>
          </cell>
        </row>
        <row r="2147">
          <cell r="A2147">
            <v>45951</v>
          </cell>
          <cell r="L2147" t="str">
            <v>D2025/436</v>
          </cell>
        </row>
        <row r="2148">
          <cell r="A2148">
            <v>45951</v>
          </cell>
          <cell r="L2148" t="str">
            <v>A/92025063</v>
          </cell>
        </row>
        <row r="2149">
          <cell r="A2149">
            <v>45790</v>
          </cell>
          <cell r="L2149" t="str">
            <v>VN/2025050</v>
          </cell>
        </row>
        <row r="2150">
          <cell r="A2150">
            <v>45792</v>
          </cell>
          <cell r="L2150" t="str">
            <v>RA/2025/14</v>
          </cell>
        </row>
        <row r="2151">
          <cell r="A2151">
            <v>45806</v>
          </cell>
          <cell r="L2151" t="str">
            <v>A/92025051</v>
          </cell>
        </row>
        <row r="2152">
          <cell r="A2152">
            <v>46022</v>
          </cell>
          <cell r="L2152" t="str">
            <v>VN/2025220</v>
          </cell>
        </row>
        <row r="2153">
          <cell r="A2153">
            <v>45787</v>
          </cell>
          <cell r="L2153" t="str">
            <v>A/92025098</v>
          </cell>
        </row>
        <row r="2154">
          <cell r="A2154">
            <v>45897</v>
          </cell>
          <cell r="L2154" t="str">
            <v>VN/2025136</v>
          </cell>
        </row>
        <row r="2155">
          <cell r="A2155">
            <v>45960</v>
          </cell>
          <cell r="L2155" t="str">
            <v>A/92025172</v>
          </cell>
        </row>
        <row r="2156">
          <cell r="A2156">
            <v>45777</v>
          </cell>
          <cell r="L2156" t="str">
            <v>D/2025033</v>
          </cell>
        </row>
        <row r="2157">
          <cell r="A2157">
            <v>45777</v>
          </cell>
          <cell r="L2157" t="str">
            <v>D/2025031</v>
          </cell>
        </row>
        <row r="2158">
          <cell r="A2158">
            <v>45863</v>
          </cell>
          <cell r="L2158" t="str">
            <v>A/92025109</v>
          </cell>
        </row>
        <row r="2159">
          <cell r="A2159">
            <v>45863</v>
          </cell>
          <cell r="L2159" t="str">
            <v>A/92025109</v>
          </cell>
        </row>
        <row r="2160">
          <cell r="A2160">
            <v>45863</v>
          </cell>
          <cell r="L2160" t="str">
            <v>A/92025109</v>
          </cell>
        </row>
        <row r="2161">
          <cell r="A2161">
            <v>45863</v>
          </cell>
          <cell r="L2161" t="str">
            <v>A/92025109</v>
          </cell>
        </row>
        <row r="2162">
          <cell r="A2162">
            <v>45863</v>
          </cell>
          <cell r="L2162" t="str">
            <v>A/92025109</v>
          </cell>
        </row>
        <row r="2163">
          <cell r="A2163">
            <v>45863</v>
          </cell>
          <cell r="L2163" t="str">
            <v>A/92025109</v>
          </cell>
        </row>
        <row r="2164">
          <cell r="A2164">
            <v>45863</v>
          </cell>
          <cell r="L2164" t="str">
            <v>A/92025109</v>
          </cell>
        </row>
        <row r="2165">
          <cell r="A2165">
            <v>45863</v>
          </cell>
          <cell r="L2165" t="str">
            <v>A/92025109</v>
          </cell>
        </row>
        <row r="2166">
          <cell r="A2166">
            <v>45863</v>
          </cell>
          <cell r="L2166" t="str">
            <v>A/92025109</v>
          </cell>
        </row>
        <row r="2167">
          <cell r="A2167">
            <v>45863</v>
          </cell>
          <cell r="L2167" t="str">
            <v>A/92025109</v>
          </cell>
        </row>
        <row r="2168">
          <cell r="A2168">
            <v>45863</v>
          </cell>
          <cell r="L2168" t="str">
            <v>A/92025109</v>
          </cell>
        </row>
        <row r="2169">
          <cell r="A2169">
            <v>45863</v>
          </cell>
          <cell r="L2169" t="str">
            <v>A/92025109</v>
          </cell>
        </row>
        <row r="2170">
          <cell r="A2170">
            <v>45863</v>
          </cell>
          <cell r="L2170" t="str">
            <v>A/92025109</v>
          </cell>
        </row>
        <row r="2171">
          <cell r="A2171">
            <v>45863</v>
          </cell>
          <cell r="L2171" t="str">
            <v>A/92025109</v>
          </cell>
        </row>
        <row r="2172">
          <cell r="A2172">
            <v>45863</v>
          </cell>
          <cell r="L2172" t="str">
            <v>A/92025109</v>
          </cell>
        </row>
        <row r="2173">
          <cell r="A2173">
            <v>45863</v>
          </cell>
          <cell r="L2173" t="str">
            <v>A/92025109</v>
          </cell>
        </row>
        <row r="2174">
          <cell r="A2174">
            <v>45863</v>
          </cell>
          <cell r="L2174" t="str">
            <v>A/92025109</v>
          </cell>
        </row>
        <row r="2175">
          <cell r="A2175">
            <v>45863</v>
          </cell>
          <cell r="L2175" t="str">
            <v>A/92025109</v>
          </cell>
        </row>
        <row r="2176">
          <cell r="A2176">
            <v>45863</v>
          </cell>
          <cell r="L2176" t="str">
            <v>A/92025109</v>
          </cell>
        </row>
        <row r="2177">
          <cell r="A2177">
            <v>45863</v>
          </cell>
          <cell r="L2177" t="str">
            <v>A/92025109</v>
          </cell>
        </row>
        <row r="2178">
          <cell r="A2178">
            <v>45863</v>
          </cell>
          <cell r="L2178" t="str">
            <v>A/92025109</v>
          </cell>
        </row>
        <row r="2179">
          <cell r="A2179">
            <v>45863</v>
          </cell>
          <cell r="L2179" t="str">
            <v>A/92025109</v>
          </cell>
        </row>
        <row r="2180">
          <cell r="A2180">
            <v>45924</v>
          </cell>
          <cell r="L2180" t="str">
            <v>D/2025444</v>
          </cell>
        </row>
        <row r="2181">
          <cell r="A2181">
            <v>45853</v>
          </cell>
          <cell r="L2181" t="str">
            <v>R/2025386</v>
          </cell>
        </row>
        <row r="2182">
          <cell r="A2182">
            <v>45882</v>
          </cell>
          <cell r="L2182" t="str">
            <v>R/2025472</v>
          </cell>
        </row>
        <row r="2183">
          <cell r="A2183">
            <v>45904</v>
          </cell>
          <cell r="L2183" t="str">
            <v>VR/925137-2</v>
          </cell>
        </row>
        <row r="2184">
          <cell r="A2184">
            <v>45908</v>
          </cell>
          <cell r="L2184" t="str">
            <v>R/2025463</v>
          </cell>
        </row>
        <row r="2185">
          <cell r="A2185">
            <v>45908</v>
          </cell>
          <cell r="L2185" t="str">
            <v>R/2025461</v>
          </cell>
        </row>
        <row r="2186">
          <cell r="A2186">
            <v>46020</v>
          </cell>
          <cell r="L2186" t="str">
            <v>R/2025525</v>
          </cell>
        </row>
        <row r="2187">
          <cell r="A2187">
            <v>45810</v>
          </cell>
          <cell r="L2187" t="str">
            <v>R/2025277</v>
          </cell>
        </row>
        <row r="2188">
          <cell r="A2188">
            <v>45854</v>
          </cell>
          <cell r="L2188" t="str">
            <v>DZ2025106</v>
          </cell>
        </row>
        <row r="2189">
          <cell r="A2189">
            <v>45896</v>
          </cell>
          <cell r="L2189" t="str">
            <v>VN/2025130</v>
          </cell>
        </row>
        <row r="2190">
          <cell r="A2190">
            <v>45777</v>
          </cell>
          <cell r="L2190" t="str">
            <v>VR/925052-2</v>
          </cell>
        </row>
        <row r="2191">
          <cell r="A2191">
            <v>45897</v>
          </cell>
          <cell r="L2191" t="str">
            <v>VN/2025131</v>
          </cell>
        </row>
        <row r="2192">
          <cell r="A2192">
            <v>46022</v>
          </cell>
          <cell r="L2192" t="str">
            <v>A/92025223</v>
          </cell>
        </row>
        <row r="2193">
          <cell r="A2193">
            <v>45756</v>
          </cell>
          <cell r="L2193" t="str">
            <v>R/2025175</v>
          </cell>
        </row>
        <row r="2194">
          <cell r="A2194">
            <v>45897</v>
          </cell>
          <cell r="L2194" t="str">
            <v>VN/2025135</v>
          </cell>
        </row>
        <row r="2195">
          <cell r="A2195">
            <v>45824</v>
          </cell>
          <cell r="L2195" t="str">
            <v>A/92025066</v>
          </cell>
        </row>
        <row r="2196">
          <cell r="A2196">
            <v>45824</v>
          </cell>
          <cell r="L2196" t="str">
            <v>A/92025066</v>
          </cell>
        </row>
        <row r="2197">
          <cell r="A2197">
            <v>45824</v>
          </cell>
          <cell r="L2197" t="str">
            <v>A/92025066</v>
          </cell>
        </row>
        <row r="2198">
          <cell r="A2198">
            <v>45824</v>
          </cell>
          <cell r="L2198" t="str">
            <v>A/92025066</v>
          </cell>
        </row>
        <row r="2199">
          <cell r="A2199">
            <v>45881</v>
          </cell>
          <cell r="L2199" t="str">
            <v>D/2025347</v>
          </cell>
        </row>
        <row r="2200">
          <cell r="A2200">
            <v>45790</v>
          </cell>
          <cell r="L2200" t="str">
            <v>VR/925049</v>
          </cell>
        </row>
        <row r="2201">
          <cell r="A2201">
            <v>45828</v>
          </cell>
          <cell r="L2201" t="str">
            <v>D/2025233</v>
          </cell>
        </row>
        <row r="2202">
          <cell r="A2202">
            <v>45729</v>
          </cell>
          <cell r="L2202" t="str">
            <v>R/2025111</v>
          </cell>
        </row>
        <row r="2203">
          <cell r="A2203">
            <v>45819</v>
          </cell>
          <cell r="L2203" t="str">
            <v>R/2025332</v>
          </cell>
        </row>
        <row r="2204">
          <cell r="A2204">
            <v>45944</v>
          </cell>
          <cell r="L2204" t="str">
            <v>DZ2025072-A</v>
          </cell>
        </row>
        <row r="2205">
          <cell r="A2205">
            <v>45822</v>
          </cell>
          <cell r="L2205" t="str">
            <v>A/92025098</v>
          </cell>
        </row>
        <row r="2206">
          <cell r="A2206">
            <v>45896</v>
          </cell>
          <cell r="L2206" t="str">
            <v>VN/2025127</v>
          </cell>
        </row>
        <row r="2207">
          <cell r="A2207">
            <v>45699</v>
          </cell>
          <cell r="L2207" t="str">
            <v>RA/2025/01</v>
          </cell>
        </row>
        <row r="2208">
          <cell r="A2208">
            <v>45896</v>
          </cell>
          <cell r="L2208" t="str">
            <v>VN/2025124</v>
          </cell>
        </row>
        <row r="2209">
          <cell r="A2209">
            <v>45777</v>
          </cell>
          <cell r="L2209" t="str">
            <v>A/92025007</v>
          </cell>
        </row>
        <row r="2210">
          <cell r="A2210">
            <v>45811</v>
          </cell>
          <cell r="L2210" t="str">
            <v>R/2025315</v>
          </cell>
        </row>
        <row r="2211">
          <cell r="A2211">
            <v>45875</v>
          </cell>
          <cell r="L2211" t="str">
            <v>R/2025432</v>
          </cell>
        </row>
        <row r="2212">
          <cell r="A2212">
            <v>46020</v>
          </cell>
          <cell r="L2212" t="str">
            <v>R/2025677</v>
          </cell>
        </row>
        <row r="2213">
          <cell r="A2213">
            <v>45986</v>
          </cell>
          <cell r="L2213" t="str">
            <v>R/20250040</v>
          </cell>
        </row>
        <row r="2214">
          <cell r="A2214">
            <v>45854</v>
          </cell>
          <cell r="L2214" t="str">
            <v>VR/925102</v>
          </cell>
        </row>
        <row r="2215">
          <cell r="A2215">
            <v>45966</v>
          </cell>
          <cell r="L2215" t="str">
            <v>VR/925172</v>
          </cell>
        </row>
        <row r="2216">
          <cell r="A2216">
            <v>45709</v>
          </cell>
          <cell r="L2216" t="str">
            <v>R/2025081</v>
          </cell>
        </row>
        <row r="2217">
          <cell r="A2217">
            <v>45980</v>
          </cell>
          <cell r="L2217" t="str">
            <v>D/2025560</v>
          </cell>
        </row>
        <row r="2218">
          <cell r="A2218">
            <v>45790</v>
          </cell>
          <cell r="L2218" t="str">
            <v>VN/2025047-1</v>
          </cell>
        </row>
        <row r="2219">
          <cell r="A2219">
            <v>45846</v>
          </cell>
          <cell r="L2219" t="str">
            <v>PKDV/2025036</v>
          </cell>
        </row>
        <row r="2220">
          <cell r="A2220">
            <v>45769</v>
          </cell>
          <cell r="L2220" t="str">
            <v>R/2025180</v>
          </cell>
        </row>
        <row r="2221">
          <cell r="A2221">
            <v>45922</v>
          </cell>
        </row>
        <row r="2222">
          <cell r="A2222">
            <v>45922</v>
          </cell>
        </row>
        <row r="2223">
          <cell r="A2223">
            <v>45686</v>
          </cell>
        </row>
        <row r="2224">
          <cell r="A2224">
            <v>45889</v>
          </cell>
          <cell r="L2224" t="str">
            <v>D/2025378</v>
          </cell>
        </row>
        <row r="2225">
          <cell r="A2225">
            <v>45691</v>
          </cell>
        </row>
        <row r="2226">
          <cell r="A2226">
            <v>45966</v>
          </cell>
          <cell r="L2226" t="str">
            <v>R/2025618</v>
          </cell>
        </row>
        <row r="2227">
          <cell r="A2227">
            <v>45804</v>
          </cell>
          <cell r="L2227" t="str">
            <v>RA/2025/03</v>
          </cell>
        </row>
        <row r="2228">
          <cell r="A2228">
            <v>45777</v>
          </cell>
          <cell r="L2228" t="str">
            <v>VR/925052-1</v>
          </cell>
        </row>
        <row r="2229">
          <cell r="A2229">
            <v>45727</v>
          </cell>
          <cell r="L2229" t="str">
            <v>R/2025136</v>
          </cell>
        </row>
        <row r="2230">
          <cell r="A2230">
            <v>45709</v>
          </cell>
          <cell r="L2230" t="str">
            <v>VR/925015</v>
          </cell>
        </row>
        <row r="2231">
          <cell r="A2231">
            <v>45996</v>
          </cell>
          <cell r="L2231" t="str">
            <v>D/2025599</v>
          </cell>
        </row>
        <row r="2232">
          <cell r="A2232">
            <v>46021</v>
          </cell>
          <cell r="L2232" t="str">
            <v>R/2025552</v>
          </cell>
        </row>
        <row r="2233">
          <cell r="A2233">
            <v>45933</v>
          </cell>
          <cell r="L2233" t="str">
            <v>D/2025463</v>
          </cell>
        </row>
        <row r="2234">
          <cell r="A2234">
            <v>45824</v>
          </cell>
          <cell r="L2234" t="str">
            <v>A/92025066</v>
          </cell>
        </row>
        <row r="2235">
          <cell r="A2235">
            <v>45824</v>
          </cell>
          <cell r="L2235" t="str">
            <v>A/92025066</v>
          </cell>
        </row>
        <row r="2236">
          <cell r="A2236">
            <v>45824</v>
          </cell>
          <cell r="L2236" t="str">
            <v>A/92025066</v>
          </cell>
        </row>
        <row r="2237">
          <cell r="A2237">
            <v>45824</v>
          </cell>
          <cell r="L2237" t="str">
            <v>A/92025066</v>
          </cell>
        </row>
        <row r="2238">
          <cell r="A2238">
            <v>45910</v>
          </cell>
          <cell r="L2238" t="str">
            <v>A/92025135</v>
          </cell>
        </row>
        <row r="2239">
          <cell r="A2239">
            <v>45910</v>
          </cell>
          <cell r="L2239" t="str">
            <v>A/92025135</v>
          </cell>
        </row>
        <row r="2240">
          <cell r="A2240">
            <v>45910</v>
          </cell>
          <cell r="L2240" t="str">
            <v>A/92025135</v>
          </cell>
        </row>
        <row r="2241">
          <cell r="A2241">
            <v>45910</v>
          </cell>
          <cell r="L2241" t="str">
            <v>A/92025135</v>
          </cell>
        </row>
        <row r="2242">
          <cell r="A2242">
            <v>45911</v>
          </cell>
          <cell r="L2242" t="str">
            <v>A/92025135</v>
          </cell>
        </row>
        <row r="2243">
          <cell r="A2243">
            <v>45911</v>
          </cell>
          <cell r="L2243" t="str">
            <v>A/92025135</v>
          </cell>
        </row>
        <row r="2244">
          <cell r="A2244">
            <v>45688</v>
          </cell>
          <cell r="L2244" t="str">
            <v>R/2025008</v>
          </cell>
        </row>
        <row r="2245">
          <cell r="A2245">
            <v>45839</v>
          </cell>
          <cell r="L2245" t="str">
            <v>R/2025342</v>
          </cell>
        </row>
        <row r="2246">
          <cell r="A2246">
            <v>45855</v>
          </cell>
          <cell r="L2246" t="str">
            <v>RA/2025/06</v>
          </cell>
        </row>
        <row r="2247">
          <cell r="A2247">
            <v>46021</v>
          </cell>
          <cell r="L2247" t="str">
            <v>A/92025216</v>
          </cell>
        </row>
        <row r="2248">
          <cell r="A2248">
            <v>45706</v>
          </cell>
          <cell r="L2248" t="str">
            <v>R/2025078</v>
          </cell>
        </row>
        <row r="2249">
          <cell r="A2249">
            <v>45887</v>
          </cell>
          <cell r="L2249" t="str">
            <v>A/92025103</v>
          </cell>
        </row>
        <row r="2250">
          <cell r="A2250">
            <v>45875</v>
          </cell>
          <cell r="L2250" t="str">
            <v>VR/925124-2</v>
          </cell>
        </row>
        <row r="2251">
          <cell r="A2251">
            <v>45897</v>
          </cell>
          <cell r="L2251" t="str">
            <v>A/92025132</v>
          </cell>
        </row>
        <row r="2252">
          <cell r="A2252">
            <v>45908</v>
          </cell>
          <cell r="L2252" t="str">
            <v>R/2025508</v>
          </cell>
        </row>
        <row r="2253">
          <cell r="A2253">
            <v>45727</v>
          </cell>
          <cell r="L2253" t="str">
            <v>D/2025048</v>
          </cell>
        </row>
        <row r="2254">
          <cell r="A2254">
            <v>45740</v>
          </cell>
          <cell r="L2254" t="str">
            <v>R/2025108</v>
          </cell>
        </row>
        <row r="2255">
          <cell r="A2255">
            <v>45824</v>
          </cell>
          <cell r="L2255" t="str">
            <v>VN/2025076</v>
          </cell>
        </row>
        <row r="2256">
          <cell r="A2256">
            <v>45736</v>
          </cell>
          <cell r="L2256" t="str">
            <v>R/20250007</v>
          </cell>
        </row>
        <row r="2257">
          <cell r="A2257">
            <v>45777</v>
          </cell>
          <cell r="L2257" t="str">
            <v>R/2025075</v>
          </cell>
        </row>
        <row r="2258">
          <cell r="A2258">
            <v>45952</v>
          </cell>
          <cell r="L2258" t="str">
            <v>D/2025276</v>
          </cell>
        </row>
        <row r="2259">
          <cell r="A2259">
            <v>45811</v>
          </cell>
          <cell r="L2259" t="str">
            <v>D/2025200</v>
          </cell>
        </row>
        <row r="2260">
          <cell r="A2260">
            <v>45887</v>
          </cell>
          <cell r="L2260" t="str">
            <v>DZ2025096</v>
          </cell>
        </row>
        <row r="2261">
          <cell r="A2261">
            <v>45777</v>
          </cell>
          <cell r="L2261" t="str">
            <v>VR/925054-2</v>
          </cell>
        </row>
        <row r="2262">
          <cell r="A2262">
            <v>45940</v>
          </cell>
          <cell r="L2262" t="str">
            <v>R/2025576</v>
          </cell>
        </row>
        <row r="2263">
          <cell r="A2263">
            <v>45691</v>
          </cell>
          <cell r="L2263" t="str">
            <v>VR/925001</v>
          </cell>
        </row>
        <row r="2264">
          <cell r="A2264">
            <v>45968</v>
          </cell>
          <cell r="L2264" t="str">
            <v>R/2025610</v>
          </cell>
        </row>
        <row r="2265">
          <cell r="A2265">
            <v>45882</v>
          </cell>
          <cell r="L2265" t="str">
            <v>A/92025121</v>
          </cell>
        </row>
        <row r="2266">
          <cell r="A2266">
            <v>45916</v>
          </cell>
          <cell r="L2266" t="str">
            <v>A/92025141</v>
          </cell>
        </row>
        <row r="2267">
          <cell r="A2267">
            <v>45796</v>
          </cell>
          <cell r="L2267" t="str">
            <v>VR/925069-3</v>
          </cell>
        </row>
        <row r="2268">
          <cell r="A2268">
            <v>46006</v>
          </cell>
          <cell r="L2268" t="str">
            <v>VN/2025219</v>
          </cell>
        </row>
        <row r="2269">
          <cell r="A2269">
            <v>45789</v>
          </cell>
          <cell r="L2269" t="str">
            <v>A/92025050</v>
          </cell>
        </row>
        <row r="2270">
          <cell r="A2270">
            <v>45789</v>
          </cell>
          <cell r="L2270" t="str">
            <v>A/92025050</v>
          </cell>
        </row>
        <row r="2271">
          <cell r="A2271">
            <v>45911</v>
          </cell>
          <cell r="L2271" t="str">
            <v>DZ2025064</v>
          </cell>
        </row>
        <row r="2272">
          <cell r="A2272">
            <v>45736</v>
          </cell>
          <cell r="L2272" t="str">
            <v>R/20250006</v>
          </cell>
        </row>
        <row r="2273">
          <cell r="A2273">
            <v>45974</v>
          </cell>
          <cell r="L2273" t="str">
            <v>R/2025689</v>
          </cell>
        </row>
        <row r="2274">
          <cell r="A2274">
            <v>45904</v>
          </cell>
          <cell r="L2274" t="str">
            <v>R/2025492</v>
          </cell>
        </row>
        <row r="2275">
          <cell r="A2275">
            <v>45887</v>
          </cell>
          <cell r="L2275" t="str">
            <v>DZ2025113</v>
          </cell>
        </row>
        <row r="2276">
          <cell r="A2276">
            <v>45876</v>
          </cell>
          <cell r="L2276" t="str">
            <v>VN/2025104</v>
          </cell>
        </row>
        <row r="2277">
          <cell r="A2277">
            <v>45863</v>
          </cell>
          <cell r="L2277" t="str">
            <v>A/92025095</v>
          </cell>
        </row>
        <row r="2278">
          <cell r="A2278">
            <v>45811</v>
          </cell>
          <cell r="L2278" t="str">
            <v>A/92025056</v>
          </cell>
        </row>
        <row r="2279">
          <cell r="A2279">
            <v>45811</v>
          </cell>
          <cell r="L2279" t="str">
            <v>A/92025056</v>
          </cell>
        </row>
        <row r="2280">
          <cell r="A2280">
            <v>45811</v>
          </cell>
          <cell r="L2280" t="str">
            <v>A/92025056</v>
          </cell>
        </row>
        <row r="2281">
          <cell r="A2281">
            <v>45811</v>
          </cell>
          <cell r="L2281" t="str">
            <v>A/92025056</v>
          </cell>
        </row>
        <row r="2282">
          <cell r="A2282">
            <v>45811</v>
          </cell>
          <cell r="L2282" t="str">
            <v>A/92025056</v>
          </cell>
        </row>
        <row r="2283">
          <cell r="A2283">
            <v>45811</v>
          </cell>
          <cell r="L2283" t="str">
            <v>A/92025056</v>
          </cell>
        </row>
        <row r="2284">
          <cell r="A2284">
            <v>45811</v>
          </cell>
          <cell r="L2284" t="str">
            <v>A/92025056</v>
          </cell>
        </row>
        <row r="2285">
          <cell r="A2285">
            <v>45811</v>
          </cell>
          <cell r="L2285" t="str">
            <v>A/92025056</v>
          </cell>
        </row>
        <row r="2286">
          <cell r="A2286">
            <v>45811</v>
          </cell>
          <cell r="L2286" t="str">
            <v>A/92025056</v>
          </cell>
        </row>
        <row r="2287">
          <cell r="A2287">
            <v>45811</v>
          </cell>
          <cell r="L2287" t="str">
            <v>A/92025056</v>
          </cell>
        </row>
        <row r="2288">
          <cell r="A2288">
            <v>45811</v>
          </cell>
          <cell r="L2288" t="str">
            <v>A/92025056</v>
          </cell>
        </row>
        <row r="2289">
          <cell r="A2289">
            <v>45811</v>
          </cell>
          <cell r="L2289" t="str">
            <v>A/92025056</v>
          </cell>
        </row>
        <row r="2290">
          <cell r="A2290">
            <v>45811</v>
          </cell>
          <cell r="L2290" t="str">
            <v>A/92025056</v>
          </cell>
        </row>
        <row r="2291">
          <cell r="A2291">
            <v>45811</v>
          </cell>
          <cell r="L2291" t="str">
            <v>A/92025056</v>
          </cell>
        </row>
        <row r="2292">
          <cell r="A2292">
            <v>45700</v>
          </cell>
          <cell r="L2292" t="str">
            <v>R/2025066</v>
          </cell>
        </row>
        <row r="2293">
          <cell r="A2293">
            <v>45793</v>
          </cell>
          <cell r="L2293" t="str">
            <v>R/2025236</v>
          </cell>
        </row>
        <row r="2294">
          <cell r="A2294">
            <v>45895</v>
          </cell>
          <cell r="L2294" t="str">
            <v>R/2025503</v>
          </cell>
        </row>
        <row r="2295">
          <cell r="A2295">
            <v>45975</v>
          </cell>
          <cell r="L2295" t="str">
            <v>VN/2025176-1</v>
          </cell>
        </row>
        <row r="2296">
          <cell r="A2296">
            <v>45931</v>
          </cell>
          <cell r="L2296" t="str">
            <v>VR/925150</v>
          </cell>
        </row>
        <row r="2297">
          <cell r="A2297">
            <v>45945</v>
          </cell>
          <cell r="L2297" t="str">
            <v>R/2025588</v>
          </cell>
        </row>
        <row r="2298">
          <cell r="A2298">
            <v>45783</v>
          </cell>
          <cell r="L2298" t="str">
            <v>R/2025214</v>
          </cell>
        </row>
        <row r="2299">
          <cell r="A2299">
            <v>45841</v>
          </cell>
          <cell r="L2299" t="str">
            <v>A/92025041</v>
          </cell>
        </row>
        <row r="2300">
          <cell r="A2300">
            <v>45974</v>
          </cell>
          <cell r="L2300" t="str">
            <v>VN/2025184</v>
          </cell>
        </row>
        <row r="2301">
          <cell r="A2301">
            <v>45861</v>
          </cell>
          <cell r="L2301" t="str">
            <v>DZ2025041</v>
          </cell>
        </row>
        <row r="2302">
          <cell r="A2302">
            <v>45861</v>
          </cell>
          <cell r="L2302" t="str">
            <v>DZ2025035</v>
          </cell>
        </row>
        <row r="2303">
          <cell r="A2303">
            <v>45861</v>
          </cell>
          <cell r="L2303" t="str">
            <v>DZ2025038</v>
          </cell>
        </row>
        <row r="2304">
          <cell r="A2304">
            <v>45861</v>
          </cell>
          <cell r="L2304" t="str">
            <v>DZ2025043</v>
          </cell>
        </row>
        <row r="2305">
          <cell r="A2305">
            <v>45861</v>
          </cell>
          <cell r="L2305" t="str">
            <v>DZ2025042</v>
          </cell>
        </row>
        <row r="2306">
          <cell r="A2306">
            <v>45867</v>
          </cell>
          <cell r="L2306" t="str">
            <v>DZ2025048</v>
          </cell>
        </row>
        <row r="2307">
          <cell r="A2307">
            <v>45883</v>
          </cell>
          <cell r="L2307" t="str">
            <v>DZ2025047</v>
          </cell>
        </row>
        <row r="2308">
          <cell r="A2308">
            <v>45980</v>
          </cell>
          <cell r="L2308" t="str">
            <v>DZ2025090</v>
          </cell>
        </row>
        <row r="2309">
          <cell r="A2309">
            <v>45854</v>
          </cell>
          <cell r="L2309" t="str">
            <v>VR/925097</v>
          </cell>
        </row>
        <row r="2310">
          <cell r="A2310">
            <v>45800</v>
          </cell>
          <cell r="L2310" t="str">
            <v>VR/925075</v>
          </cell>
        </row>
        <row r="2311">
          <cell r="A2311">
            <v>45947</v>
          </cell>
          <cell r="L2311" t="str">
            <v>VR/925169-9</v>
          </cell>
        </row>
        <row r="2312">
          <cell r="A2312">
            <v>45996</v>
          </cell>
          <cell r="L2312" t="str">
            <v>VN/2025199</v>
          </cell>
        </row>
        <row r="2313">
          <cell r="A2313">
            <v>46022</v>
          </cell>
          <cell r="L2313" t="str">
            <v>A/92025205</v>
          </cell>
        </row>
        <row r="2314">
          <cell r="A2314">
            <v>45974</v>
          </cell>
          <cell r="L2314" t="str">
            <v>VN/2025181-3</v>
          </cell>
        </row>
        <row r="2315">
          <cell r="A2315">
            <v>45806</v>
          </cell>
          <cell r="L2315" t="str">
            <v>VN/2025060-1</v>
          </cell>
        </row>
        <row r="2316">
          <cell r="A2316">
            <v>45753</v>
          </cell>
          <cell r="L2316" t="str">
            <v>PKDV/2025040-3</v>
          </cell>
        </row>
        <row r="2317">
          <cell r="A2317">
            <v>45839</v>
          </cell>
          <cell r="L2317" t="str">
            <v>VR/925094</v>
          </cell>
        </row>
        <row r="2318">
          <cell r="A2318">
            <v>45876</v>
          </cell>
          <cell r="L2318" t="str">
            <v>D/2025343</v>
          </cell>
        </row>
        <row r="2319">
          <cell r="A2319">
            <v>45908</v>
          </cell>
          <cell r="L2319" t="str">
            <v>R/2025462</v>
          </cell>
        </row>
        <row r="2320">
          <cell r="A2320">
            <v>45946</v>
          </cell>
          <cell r="L2320" t="str">
            <v>D/2025493</v>
          </cell>
        </row>
        <row r="2321">
          <cell r="A2321">
            <v>46020</v>
          </cell>
          <cell r="L2321" t="str">
            <v>A/92025220</v>
          </cell>
        </row>
        <row r="2322">
          <cell r="A2322">
            <v>45933</v>
          </cell>
          <cell r="L2322" t="str">
            <v>D/2025465</v>
          </cell>
        </row>
        <row r="2323">
          <cell r="A2323">
            <v>45911</v>
          </cell>
        </row>
        <row r="2324">
          <cell r="A2324">
            <v>45911</v>
          </cell>
          <cell r="L2324" t="str">
            <v>A/92025130</v>
          </cell>
        </row>
        <row r="2325">
          <cell r="A2325">
            <v>45732</v>
          </cell>
        </row>
        <row r="2326">
          <cell r="A2326">
            <v>45875</v>
          </cell>
          <cell r="L2326" t="str">
            <v>VR/925124-5</v>
          </cell>
        </row>
        <row r="2327">
          <cell r="A2327">
            <v>45869</v>
          </cell>
          <cell r="L2327" t="str">
            <v>D/2025316</v>
          </cell>
        </row>
        <row r="2328">
          <cell r="A2328">
            <v>45880</v>
          </cell>
          <cell r="L2328" t="str">
            <v>R/2025444</v>
          </cell>
        </row>
        <row r="2329">
          <cell r="A2329">
            <v>45853</v>
          </cell>
          <cell r="L2329" t="str">
            <v>VR/925105-1</v>
          </cell>
        </row>
        <row r="2330">
          <cell r="A2330">
            <v>45951</v>
          </cell>
          <cell r="L2330" t="str">
            <v>VN/2025143</v>
          </cell>
        </row>
        <row r="2331">
          <cell r="A2331">
            <v>45973</v>
          </cell>
          <cell r="L2331" t="str">
            <v>A/92025172</v>
          </cell>
        </row>
        <row r="2332">
          <cell r="A2332">
            <v>45933</v>
          </cell>
          <cell r="L2332" t="str">
            <v>VN/2025151</v>
          </cell>
        </row>
        <row r="2333">
          <cell r="A2333">
            <v>45820</v>
          </cell>
          <cell r="L2333" t="str">
            <v>VN/2025057</v>
          </cell>
        </row>
        <row r="2334">
          <cell r="A2334">
            <v>45701</v>
          </cell>
          <cell r="L2334" t="str">
            <v>RA/2025/04</v>
          </cell>
        </row>
        <row r="2335">
          <cell r="A2335">
            <v>45996</v>
          </cell>
          <cell r="L2335" t="str">
            <v>A/92025200</v>
          </cell>
        </row>
        <row r="2336">
          <cell r="A2336">
            <v>45919</v>
          </cell>
          <cell r="L2336" t="str">
            <v>R/2025522</v>
          </cell>
        </row>
        <row r="2337">
          <cell r="A2337">
            <v>45996</v>
          </cell>
          <cell r="L2337" t="str">
            <v>A/92025031</v>
          </cell>
        </row>
        <row r="2338">
          <cell r="A2338">
            <v>45875</v>
          </cell>
          <cell r="L2338" t="str">
            <v>VR/925124-3</v>
          </cell>
        </row>
        <row r="2339">
          <cell r="A2339">
            <v>45845</v>
          </cell>
          <cell r="L2339" t="str">
            <v>VR/925079</v>
          </cell>
        </row>
        <row r="2340">
          <cell r="A2340">
            <v>45791</v>
          </cell>
          <cell r="L2340" t="str">
            <v>VR/925066-3</v>
          </cell>
        </row>
        <row r="2341">
          <cell r="A2341">
            <v>46020</v>
          </cell>
          <cell r="L2341" t="str">
            <v>A/92025219</v>
          </cell>
        </row>
        <row r="2342">
          <cell r="A2342">
            <v>45824</v>
          </cell>
          <cell r="L2342" t="str">
            <v>A/92025066</v>
          </cell>
        </row>
        <row r="2343">
          <cell r="A2343">
            <v>45993</v>
          </cell>
          <cell r="L2343" t="str">
            <v>D/2025583</v>
          </cell>
        </row>
        <row r="2344">
          <cell r="A2344">
            <v>45762</v>
          </cell>
          <cell r="L2344" t="str">
            <v>R/2025165</v>
          </cell>
        </row>
        <row r="2345">
          <cell r="A2345">
            <v>45706</v>
          </cell>
          <cell r="L2345" t="str">
            <v>VR/925013-2</v>
          </cell>
        </row>
        <row r="2346">
          <cell r="A2346">
            <v>46020</v>
          </cell>
          <cell r="L2346" t="str">
            <v>VN/2025217</v>
          </cell>
        </row>
        <row r="2347">
          <cell r="A2347">
            <v>46013</v>
          </cell>
          <cell r="L2347" t="str">
            <v>VN/2025241</v>
          </cell>
        </row>
        <row r="2348">
          <cell r="A2348">
            <v>45931</v>
          </cell>
          <cell r="L2348" t="str">
            <v>D/2025453</v>
          </cell>
        </row>
        <row r="2349">
          <cell r="A2349">
            <v>45827</v>
          </cell>
          <cell r="L2349" t="str">
            <v>PKDV/2025033</v>
          </cell>
        </row>
        <row r="2350">
          <cell r="A2350">
            <v>45841</v>
          </cell>
          <cell r="L2350" t="str">
            <v>VN/2025088</v>
          </cell>
        </row>
        <row r="2351">
          <cell r="A2351">
            <v>45876</v>
          </cell>
          <cell r="L2351" t="str">
            <v>D/2025345</v>
          </cell>
        </row>
        <row r="2352">
          <cell r="A2352">
            <v>45881</v>
          </cell>
          <cell r="L2352" t="str">
            <v>D/2025362</v>
          </cell>
        </row>
        <row r="2353">
          <cell r="A2353">
            <v>45910</v>
          </cell>
          <cell r="L2353" t="str">
            <v>D/2025420</v>
          </cell>
        </row>
        <row r="2354">
          <cell r="A2354">
            <v>45775</v>
          </cell>
          <cell r="L2354" t="str">
            <v>R/2025198</v>
          </cell>
        </row>
        <row r="2355">
          <cell r="A2355">
            <v>45799</v>
          </cell>
          <cell r="L2355" t="str">
            <v>R/2025250</v>
          </cell>
        </row>
        <row r="2356">
          <cell r="A2356">
            <v>45811</v>
          </cell>
          <cell r="L2356" t="str">
            <v>VR/925079</v>
          </cell>
        </row>
        <row r="2357">
          <cell r="A2357">
            <v>45839</v>
          </cell>
          <cell r="L2357" t="str">
            <v>R/2025352</v>
          </cell>
        </row>
        <row r="2358">
          <cell r="A2358">
            <v>45854</v>
          </cell>
          <cell r="L2358" t="str">
            <v>R/2025373</v>
          </cell>
        </row>
        <row r="2359">
          <cell r="A2359">
            <v>45855</v>
          </cell>
          <cell r="L2359" t="str">
            <v>R/2025397</v>
          </cell>
        </row>
        <row r="2360">
          <cell r="A2360">
            <v>45881</v>
          </cell>
          <cell r="L2360" t="str">
            <v>R/2025456</v>
          </cell>
        </row>
        <row r="2361">
          <cell r="A2361">
            <v>45881</v>
          </cell>
          <cell r="L2361" t="str">
            <v>R/2025457</v>
          </cell>
        </row>
        <row r="2362">
          <cell r="A2362">
            <v>45884</v>
          </cell>
          <cell r="L2362" t="str">
            <v>DZ2025061-A</v>
          </cell>
        </row>
        <row r="2363">
          <cell r="A2363">
            <v>45908</v>
          </cell>
          <cell r="L2363" t="str">
            <v>R/2025514</v>
          </cell>
        </row>
        <row r="2364">
          <cell r="A2364">
            <v>45939</v>
          </cell>
          <cell r="L2364" t="str">
            <v>R/2025570</v>
          </cell>
        </row>
        <row r="2365">
          <cell r="A2365">
            <v>45951</v>
          </cell>
          <cell r="L2365" t="str">
            <v>VR/925168</v>
          </cell>
        </row>
        <row r="2366">
          <cell r="A2366">
            <v>45966</v>
          </cell>
          <cell r="L2366" t="str">
            <v>R/2025624</v>
          </cell>
        </row>
        <row r="2367">
          <cell r="A2367">
            <v>45974</v>
          </cell>
          <cell r="L2367" t="str">
            <v>R/2025655</v>
          </cell>
        </row>
        <row r="2368">
          <cell r="A2368">
            <v>46003</v>
          </cell>
          <cell r="L2368" t="str">
            <v>R/2025708</v>
          </cell>
        </row>
        <row r="2369">
          <cell r="A2369">
            <v>45812</v>
          </cell>
          <cell r="L2369" t="str">
            <v>DZ2025036</v>
          </cell>
        </row>
        <row r="2370">
          <cell r="A2370">
            <v>45947</v>
          </cell>
          <cell r="L2370" t="str">
            <v>D/2025498</v>
          </cell>
        </row>
        <row r="2371">
          <cell r="A2371">
            <v>45677</v>
          </cell>
        </row>
        <row r="2372">
          <cell r="A2372">
            <v>45880</v>
          </cell>
          <cell r="L2372" t="str">
            <v>R/2025439</v>
          </cell>
        </row>
        <row r="2373">
          <cell r="A2373">
            <v>45911</v>
          </cell>
          <cell r="L2373" t="str">
            <v>VN/2025126</v>
          </cell>
        </row>
        <row r="2374">
          <cell r="A2374">
            <v>45911</v>
          </cell>
          <cell r="L2374" t="str">
            <v>DZ2025078</v>
          </cell>
        </row>
        <row r="2375">
          <cell r="A2375">
            <v>45911</v>
          </cell>
          <cell r="L2375" t="str">
            <v>DZ2025079</v>
          </cell>
        </row>
        <row r="2376">
          <cell r="A2376">
            <v>45911</v>
          </cell>
          <cell r="L2376" t="str">
            <v>DZ2025080</v>
          </cell>
        </row>
        <row r="2377">
          <cell r="A2377">
            <v>45911</v>
          </cell>
          <cell r="L2377" t="str">
            <v>DZ2025082</v>
          </cell>
        </row>
        <row r="2378">
          <cell r="A2378">
            <v>45911</v>
          </cell>
          <cell r="L2378" t="str">
            <v>DZ2025083</v>
          </cell>
        </row>
        <row r="2379">
          <cell r="A2379">
            <v>45916</v>
          </cell>
        </row>
        <row r="2380">
          <cell r="A2380">
            <v>45811</v>
          </cell>
          <cell r="L2380" t="str">
            <v>R/2025318</v>
          </cell>
        </row>
        <row r="2381">
          <cell r="A2381">
            <v>45763</v>
          </cell>
          <cell r="L2381" t="str">
            <v>A/92025037</v>
          </cell>
        </row>
        <row r="2382">
          <cell r="A2382">
            <v>45853</v>
          </cell>
          <cell r="L2382" t="str">
            <v>VR/925106</v>
          </cell>
        </row>
        <row r="2383">
          <cell r="A2383">
            <v>46006</v>
          </cell>
          <cell r="L2383" t="str">
            <v>VN/2025223</v>
          </cell>
        </row>
        <row r="2384">
          <cell r="A2384">
            <v>45790</v>
          </cell>
          <cell r="L2384" t="str">
            <v>VN/2025049-3</v>
          </cell>
        </row>
        <row r="2385">
          <cell r="A2385">
            <v>45888</v>
          </cell>
          <cell r="L2385" t="str">
            <v>A/92025125</v>
          </cell>
        </row>
        <row r="2386">
          <cell r="A2386">
            <v>45931</v>
          </cell>
          <cell r="L2386" t="str">
            <v>VR/925155</v>
          </cell>
        </row>
        <row r="2387">
          <cell r="A2387">
            <v>45800</v>
          </cell>
          <cell r="L2387" t="str">
            <v>R/2025284</v>
          </cell>
        </row>
        <row r="2388">
          <cell r="A2388">
            <v>45951</v>
          </cell>
          <cell r="L2388" t="str">
            <v>VN/2025123</v>
          </cell>
        </row>
        <row r="2389">
          <cell r="A2389">
            <v>45680</v>
          </cell>
          <cell r="L2389" t="str">
            <v>VR/925002</v>
          </cell>
        </row>
        <row r="2390">
          <cell r="A2390">
            <v>45869</v>
          </cell>
          <cell r="L2390" t="str">
            <v>A/92025112</v>
          </cell>
        </row>
        <row r="2391">
          <cell r="A2391">
            <v>46022</v>
          </cell>
          <cell r="L2391" t="str">
            <v>A/92025222</v>
          </cell>
        </row>
        <row r="2392">
          <cell r="A2392">
            <v>46021</v>
          </cell>
          <cell r="L2392" t="str">
            <v>D/2025628</v>
          </cell>
        </row>
        <row r="2393">
          <cell r="A2393">
            <v>45988</v>
          </cell>
          <cell r="L2393" t="str">
            <v>A/92025195</v>
          </cell>
        </row>
        <row r="2394">
          <cell r="A2394">
            <v>45862</v>
          </cell>
          <cell r="L2394" t="str">
            <v>D/2025161</v>
          </cell>
        </row>
        <row r="2395">
          <cell r="A2395">
            <v>45790</v>
          </cell>
          <cell r="L2395" t="str">
            <v>VR/925047-1</v>
          </cell>
        </row>
        <row r="2396">
          <cell r="A2396">
            <v>45783</v>
          </cell>
          <cell r="L2396" t="str">
            <v>R/20250002</v>
          </cell>
        </row>
        <row r="2397">
          <cell r="A2397">
            <v>45757</v>
          </cell>
          <cell r="L2397" t="str">
            <v>VN/2025029</v>
          </cell>
        </row>
        <row r="2398">
          <cell r="A2398">
            <v>45996</v>
          </cell>
          <cell r="L2398" t="str">
            <v>A/92025197</v>
          </cell>
        </row>
        <row r="2399">
          <cell r="A2399">
            <v>45968</v>
          </cell>
          <cell r="L2399" t="str">
            <v>R/2025627</v>
          </cell>
        </row>
        <row r="2400">
          <cell r="A2400">
            <v>45887</v>
          </cell>
          <cell r="L2400" t="str">
            <v>D/2025381</v>
          </cell>
        </row>
        <row r="2401">
          <cell r="A2401">
            <v>45993</v>
          </cell>
        </row>
        <row r="2402">
          <cell r="A2402">
            <v>45993</v>
          </cell>
        </row>
        <row r="2403">
          <cell r="A2403">
            <v>45889</v>
          </cell>
          <cell r="L2403" t="str">
            <v>D/2025364</v>
          </cell>
        </row>
        <row r="2404">
          <cell r="A2404">
            <v>45985</v>
          </cell>
          <cell r="L2404" t="str">
            <v>VR/925190</v>
          </cell>
        </row>
        <row r="2405">
          <cell r="A2405">
            <v>45837</v>
          </cell>
          <cell r="L2405" t="str">
            <v>PKDV/2025066-3</v>
          </cell>
        </row>
        <row r="2406">
          <cell r="A2406">
            <v>45812</v>
          </cell>
          <cell r="L2406" t="str">
            <v>D/2025205</v>
          </cell>
        </row>
        <row r="2407">
          <cell r="A2407">
            <v>45762</v>
          </cell>
          <cell r="L2407" t="str">
            <v>R/2025159</v>
          </cell>
        </row>
        <row r="2408">
          <cell r="A2408">
            <v>45790</v>
          </cell>
          <cell r="L2408" t="str">
            <v>R/2025200</v>
          </cell>
        </row>
        <row r="2409">
          <cell r="A2409">
            <v>45861</v>
          </cell>
          <cell r="L2409" t="str">
            <v>R/2025418</v>
          </cell>
        </row>
        <row r="2410">
          <cell r="A2410">
            <v>45810</v>
          </cell>
          <cell r="L2410" t="str">
            <v>R/2025278</v>
          </cell>
        </row>
        <row r="2411">
          <cell r="A2411">
            <v>45853</v>
          </cell>
          <cell r="L2411" t="str">
            <v>A/92025076</v>
          </cell>
        </row>
        <row r="2412">
          <cell r="A2412">
            <v>46009</v>
          </cell>
          <cell r="L2412" t="str">
            <v>R/2025731</v>
          </cell>
        </row>
        <row r="2413">
          <cell r="A2413">
            <v>45877</v>
          </cell>
          <cell r="L2413" t="str">
            <v>DZ2025095</v>
          </cell>
        </row>
        <row r="2414">
          <cell r="A2414">
            <v>45890</v>
          </cell>
          <cell r="L2414" t="str">
            <v>R/2025486</v>
          </cell>
        </row>
        <row r="2415">
          <cell r="A2415">
            <v>45702</v>
          </cell>
          <cell r="L2415" t="str">
            <v>R/2025057</v>
          </cell>
        </row>
        <row r="2416">
          <cell r="A2416">
            <v>45709</v>
          </cell>
          <cell r="L2416" t="str">
            <v>VR/925016</v>
          </cell>
        </row>
        <row r="2417">
          <cell r="A2417">
            <v>45904</v>
          </cell>
          <cell r="L2417" t="str">
            <v>R/2025497</v>
          </cell>
        </row>
        <row r="2418">
          <cell r="A2418">
            <v>45748</v>
          </cell>
        </row>
        <row r="2419">
          <cell r="A2419">
            <v>45974</v>
          </cell>
          <cell r="L2419" t="str">
            <v>A/92025189</v>
          </cell>
        </row>
        <row r="2420">
          <cell r="A2420">
            <v>45841</v>
          </cell>
          <cell r="L2420" t="str">
            <v>A/92025085</v>
          </cell>
        </row>
        <row r="2421">
          <cell r="A2421">
            <v>45831</v>
          </cell>
          <cell r="L2421" t="str">
            <v>R/2025375</v>
          </cell>
        </row>
        <row r="2422">
          <cell r="A2422">
            <v>45911</v>
          </cell>
          <cell r="L2422" t="str">
            <v>DZ2025062</v>
          </cell>
        </row>
        <row r="2423">
          <cell r="A2423">
            <v>46021</v>
          </cell>
          <cell r="L2423" t="str">
            <v>VN/2025249</v>
          </cell>
        </row>
        <row r="2424">
          <cell r="A2424">
            <v>45996</v>
          </cell>
          <cell r="L2424" t="str">
            <v>D/2025589</v>
          </cell>
        </row>
        <row r="2425">
          <cell r="A2425">
            <v>45988</v>
          </cell>
          <cell r="L2425" t="str">
            <v>A/92025195</v>
          </cell>
        </row>
        <row r="2426">
          <cell r="A2426">
            <v>45841</v>
          </cell>
          <cell r="L2426" t="str">
            <v>PKDV/2025035</v>
          </cell>
        </row>
        <row r="2427">
          <cell r="A2427">
            <v>45841</v>
          </cell>
          <cell r="L2427" t="str">
            <v>D/2025218</v>
          </cell>
        </row>
        <row r="2428">
          <cell r="A2428">
            <v>45862</v>
          </cell>
          <cell r="L2428" t="str">
            <v>VN/2025094</v>
          </cell>
        </row>
        <row r="2429">
          <cell r="A2429">
            <v>45917</v>
          </cell>
          <cell r="L2429" t="str">
            <v>D/2025439</v>
          </cell>
        </row>
        <row r="2430">
          <cell r="A2430">
            <v>45747</v>
          </cell>
          <cell r="L2430" t="str">
            <v>R/2025139</v>
          </cell>
        </row>
        <row r="2431">
          <cell r="A2431">
            <v>45951</v>
          </cell>
          <cell r="L2431" t="str">
            <v>R/2025133</v>
          </cell>
        </row>
        <row r="2432">
          <cell r="A2432">
            <v>45961</v>
          </cell>
          <cell r="L2432" t="str">
            <v>A/92025154</v>
          </cell>
        </row>
        <row r="2433">
          <cell r="A2433">
            <v>45734</v>
          </cell>
          <cell r="L2433" t="str">
            <v>A/92025010</v>
          </cell>
        </row>
        <row r="2434">
          <cell r="A2434">
            <v>45910</v>
          </cell>
          <cell r="L2434" t="str">
            <v>A/92025135</v>
          </cell>
        </row>
        <row r="2435">
          <cell r="A2435">
            <v>45910</v>
          </cell>
          <cell r="L2435" t="str">
            <v>A/92025135</v>
          </cell>
        </row>
        <row r="2436">
          <cell r="A2436">
            <v>45910</v>
          </cell>
          <cell r="L2436" t="str">
            <v>A/92025135</v>
          </cell>
        </row>
        <row r="2437">
          <cell r="A2437">
            <v>45910</v>
          </cell>
          <cell r="L2437" t="str">
            <v>A/92025135</v>
          </cell>
        </row>
        <row r="2438">
          <cell r="A2438">
            <v>45678</v>
          </cell>
        </row>
        <row r="2439">
          <cell r="A2439">
            <v>45841</v>
          </cell>
          <cell r="L2439" t="str">
            <v>D/2025252</v>
          </cell>
        </row>
        <row r="2440">
          <cell r="A2440">
            <v>45862</v>
          </cell>
          <cell r="L2440" t="str">
            <v>VN/2025097</v>
          </cell>
        </row>
        <row r="2441">
          <cell r="A2441">
            <v>45743</v>
          </cell>
          <cell r="L2441" t="str">
            <v>VR/925028</v>
          </cell>
        </row>
        <row r="2442">
          <cell r="A2442">
            <v>45818</v>
          </cell>
          <cell r="L2442" t="str">
            <v>A/92025096</v>
          </cell>
        </row>
        <row r="2443">
          <cell r="A2443">
            <v>45729</v>
          </cell>
          <cell r="L2443" t="str">
            <v>VR/925020</v>
          </cell>
        </row>
        <row r="2444">
          <cell r="A2444">
            <v>45854</v>
          </cell>
          <cell r="L2444" t="str">
            <v>R/2025357</v>
          </cell>
        </row>
        <row r="2445">
          <cell r="A2445">
            <v>45811</v>
          </cell>
          <cell r="L2445" t="str">
            <v>R/2025321</v>
          </cell>
        </row>
        <row r="2446">
          <cell r="A2446">
            <v>46022</v>
          </cell>
          <cell r="L2446" t="str">
            <v>VN/2025257</v>
          </cell>
        </row>
        <row r="2447">
          <cell r="A2447">
            <v>45938</v>
          </cell>
          <cell r="L2447" t="str">
            <v>VR/925162</v>
          </cell>
        </row>
        <row r="2448">
          <cell r="A2448">
            <v>45863</v>
          </cell>
          <cell r="L2448" t="str">
            <v>A/92025104</v>
          </cell>
        </row>
        <row r="2449">
          <cell r="A2449">
            <v>46008</v>
          </cell>
          <cell r="L2449" t="str">
            <v>VN/2025228</v>
          </cell>
        </row>
        <row r="2450">
          <cell r="A2450">
            <v>45897</v>
          </cell>
          <cell r="L2450" t="str">
            <v>D/2025401</v>
          </cell>
        </row>
        <row r="2451">
          <cell r="A2451">
            <v>45954</v>
          </cell>
        </row>
        <row r="2452">
          <cell r="A2452">
            <v>46020</v>
          </cell>
          <cell r="L2452" t="str">
            <v>VN/2025244</v>
          </cell>
        </row>
        <row r="2453">
          <cell r="A2453">
            <v>45797</v>
          </cell>
          <cell r="L2453" t="str">
            <v>A/92025052</v>
          </cell>
        </row>
        <row r="2454">
          <cell r="A2454">
            <v>45797</v>
          </cell>
          <cell r="L2454" t="str">
            <v>A/92025052</v>
          </cell>
        </row>
        <row r="2455">
          <cell r="A2455">
            <v>45797</v>
          </cell>
          <cell r="L2455" t="str">
            <v>A/92025052</v>
          </cell>
        </row>
        <row r="2456">
          <cell r="A2456">
            <v>45797</v>
          </cell>
          <cell r="L2456" t="str">
            <v>A/92025052</v>
          </cell>
        </row>
        <row r="2457">
          <cell r="A2457">
            <v>45797</v>
          </cell>
          <cell r="L2457" t="str">
            <v>A/92025052</v>
          </cell>
        </row>
        <row r="2458">
          <cell r="A2458">
            <v>45973</v>
          </cell>
          <cell r="L2458" t="str">
            <v>A/92025180</v>
          </cell>
        </row>
        <row r="2459">
          <cell r="A2459">
            <v>46013</v>
          </cell>
          <cell r="L2459" t="str">
            <v>VN/2025234</v>
          </cell>
        </row>
        <row r="2460">
          <cell r="A2460">
            <v>45732</v>
          </cell>
          <cell r="L2460" t="str">
            <v>A/92025010</v>
          </cell>
        </row>
        <row r="2461">
          <cell r="A2461">
            <v>45798</v>
          </cell>
          <cell r="L2461" t="str">
            <v>R/2025266</v>
          </cell>
        </row>
        <row r="2462">
          <cell r="A2462">
            <v>45881</v>
          </cell>
          <cell r="L2462" t="str">
            <v>DZ2025060</v>
          </cell>
        </row>
        <row r="2463">
          <cell r="A2463">
            <v>45923</v>
          </cell>
          <cell r="L2463" t="str">
            <v>R/2025530</v>
          </cell>
        </row>
        <row r="2464">
          <cell r="A2464">
            <v>46021</v>
          </cell>
          <cell r="L2464" t="str">
            <v>VN/2025231</v>
          </cell>
        </row>
        <row r="2465">
          <cell r="A2465">
            <v>45947</v>
          </cell>
          <cell r="L2465" t="str">
            <v>A/92025157</v>
          </cell>
        </row>
        <row r="2466">
          <cell r="A2466">
            <v>45811</v>
          </cell>
          <cell r="L2466" t="str">
            <v>VR/925071</v>
          </cell>
        </row>
        <row r="2467">
          <cell r="A2467">
            <v>45820</v>
          </cell>
          <cell r="L2467" t="str">
            <v>A/92025096</v>
          </cell>
        </row>
        <row r="2468">
          <cell r="A2468">
            <v>46008</v>
          </cell>
          <cell r="L2468" t="str">
            <v>VN/2025224-2</v>
          </cell>
        </row>
        <row r="2469">
          <cell r="A2469">
            <v>46021</v>
          </cell>
          <cell r="L2469" t="str">
            <v>D/2025608</v>
          </cell>
        </row>
        <row r="2470">
          <cell r="A2470">
            <v>45988</v>
          </cell>
          <cell r="L2470" t="str">
            <v>A/92025195</v>
          </cell>
        </row>
        <row r="2471">
          <cell r="A2471">
            <v>45988</v>
          </cell>
          <cell r="L2471" t="str">
            <v>A/92025195</v>
          </cell>
        </row>
        <row r="2472">
          <cell r="A2472">
            <v>45988</v>
          </cell>
          <cell r="L2472" t="str">
            <v>A/92025195</v>
          </cell>
        </row>
        <row r="2473">
          <cell r="A2473">
            <v>45988</v>
          </cell>
          <cell r="L2473" t="str">
            <v>A/92025195</v>
          </cell>
        </row>
        <row r="2474">
          <cell r="A2474">
            <v>45988</v>
          </cell>
          <cell r="L2474" t="str">
            <v>A/92025195</v>
          </cell>
        </row>
        <row r="2475">
          <cell r="A2475">
            <v>45988</v>
          </cell>
          <cell r="L2475" t="str">
            <v>A/92025195</v>
          </cell>
        </row>
        <row r="2476">
          <cell r="A2476">
            <v>45988</v>
          </cell>
          <cell r="L2476" t="str">
            <v>A/92025195</v>
          </cell>
        </row>
        <row r="2477">
          <cell r="A2477">
            <v>45868</v>
          </cell>
          <cell r="L2477" t="str">
            <v>A/92025053</v>
          </cell>
        </row>
        <row r="2478">
          <cell r="A2478">
            <v>45757</v>
          </cell>
          <cell r="L2478" t="str">
            <v>A/92025034</v>
          </cell>
        </row>
        <row r="2479">
          <cell r="A2479">
            <v>45868</v>
          </cell>
          <cell r="L2479" t="str">
            <v>VR/925111-1</v>
          </cell>
        </row>
        <row r="2480">
          <cell r="A2480">
            <v>45880</v>
          </cell>
          <cell r="L2480" t="str">
            <v>DZ2025005</v>
          </cell>
        </row>
        <row r="2481">
          <cell r="A2481">
            <v>45890</v>
          </cell>
          <cell r="L2481" t="str">
            <v>RA/2025/20</v>
          </cell>
        </row>
        <row r="2482">
          <cell r="A2482">
            <v>46001</v>
          </cell>
          <cell r="L2482" t="str">
            <v>D/2025163</v>
          </cell>
        </row>
        <row r="2483">
          <cell r="A2483">
            <v>45736</v>
          </cell>
          <cell r="L2483" t="str">
            <v>A/92025010</v>
          </cell>
        </row>
        <row r="2484">
          <cell r="A2484">
            <v>45743</v>
          </cell>
          <cell r="L2484" t="str">
            <v>A/92025021</v>
          </cell>
        </row>
        <row r="2485">
          <cell r="A2485">
            <v>45958</v>
          </cell>
          <cell r="L2485" t="str">
            <v>A/92025170</v>
          </cell>
        </row>
        <row r="2486">
          <cell r="A2486">
            <v>45887</v>
          </cell>
          <cell r="L2486" t="str">
            <v>DZ2025099</v>
          </cell>
        </row>
        <row r="2487">
          <cell r="A2487">
            <v>45923</v>
          </cell>
          <cell r="L2487" t="str">
            <v>D/2025012</v>
          </cell>
        </row>
        <row r="2488">
          <cell r="A2488">
            <v>45924</v>
          </cell>
          <cell r="L2488" t="str">
            <v>D/2025014</v>
          </cell>
        </row>
        <row r="2489">
          <cell r="A2489">
            <v>45813</v>
          </cell>
          <cell r="L2489" t="str">
            <v>DZ2025038</v>
          </cell>
        </row>
        <row r="2490">
          <cell r="A2490">
            <v>45813</v>
          </cell>
          <cell r="L2490" t="str">
            <v>DZ2025041</v>
          </cell>
        </row>
        <row r="2491">
          <cell r="A2491">
            <v>45813</v>
          </cell>
          <cell r="L2491" t="str">
            <v>DZ2025035</v>
          </cell>
        </row>
        <row r="2492">
          <cell r="A2492">
            <v>45831</v>
          </cell>
          <cell r="L2492" t="str">
            <v>DZ2025045</v>
          </cell>
        </row>
        <row r="2493">
          <cell r="A2493">
            <v>45854</v>
          </cell>
          <cell r="L2493" t="str">
            <v>DZ2025042</v>
          </cell>
        </row>
        <row r="2494">
          <cell r="A2494">
            <v>45883</v>
          </cell>
          <cell r="L2494" t="str">
            <v>DZ2025043</v>
          </cell>
        </row>
        <row r="2495">
          <cell r="A2495">
            <v>45721</v>
          </cell>
          <cell r="L2495" t="str">
            <v>D/2025030</v>
          </cell>
        </row>
        <row r="2496">
          <cell r="A2496">
            <v>45793</v>
          </cell>
          <cell r="L2496" t="str">
            <v>DZ2025010</v>
          </cell>
        </row>
        <row r="2497">
          <cell r="A2497">
            <v>45861</v>
          </cell>
          <cell r="L2497" t="str">
            <v>DZ2025010</v>
          </cell>
        </row>
        <row r="2498">
          <cell r="A2498">
            <v>45763</v>
          </cell>
          <cell r="L2498" t="str">
            <v>VR/925040</v>
          </cell>
        </row>
        <row r="2499">
          <cell r="A2499">
            <v>45777</v>
          </cell>
          <cell r="L2499" t="str">
            <v>VR/925056-1</v>
          </cell>
        </row>
        <row r="2500">
          <cell r="A2500">
            <v>45743</v>
          </cell>
          <cell r="L2500" t="str">
            <v>A/92025020</v>
          </cell>
        </row>
        <row r="2501">
          <cell r="A2501">
            <v>45735</v>
          </cell>
        </row>
        <row r="2502">
          <cell r="A2502">
            <v>45798</v>
          </cell>
          <cell r="L2502" t="str">
            <v>VR/925067-1</v>
          </cell>
        </row>
        <row r="2503">
          <cell r="A2503">
            <v>45884</v>
          </cell>
          <cell r="L2503" t="str">
            <v>RA/2025/27</v>
          </cell>
        </row>
        <row r="2504">
          <cell r="A2504">
            <v>45792</v>
          </cell>
          <cell r="L2504" t="str">
            <v>VR/925061</v>
          </cell>
        </row>
        <row r="2505">
          <cell r="A2505">
            <v>45659</v>
          </cell>
        </row>
        <row r="2506">
          <cell r="A2506">
            <v>45695</v>
          </cell>
        </row>
        <row r="2507">
          <cell r="A2507">
            <v>45722</v>
          </cell>
        </row>
        <row r="2508">
          <cell r="A2508">
            <v>45756</v>
          </cell>
        </row>
        <row r="2509">
          <cell r="A2509">
            <v>45783</v>
          </cell>
        </row>
        <row r="2510">
          <cell r="A2510">
            <v>45818</v>
          </cell>
        </row>
        <row r="2511">
          <cell r="A2511">
            <v>45853</v>
          </cell>
        </row>
        <row r="2512">
          <cell r="A2512">
            <v>45880</v>
          </cell>
        </row>
        <row r="2513">
          <cell r="A2513">
            <v>45908</v>
          </cell>
        </row>
        <row r="2514">
          <cell r="A2514">
            <v>45945</v>
          </cell>
        </row>
        <row r="2515">
          <cell r="A2515">
            <v>45968</v>
          </cell>
        </row>
        <row r="2516">
          <cell r="A2516">
            <v>46001</v>
          </cell>
        </row>
        <row r="2517">
          <cell r="A2517">
            <v>45887</v>
          </cell>
          <cell r="L2517" t="str">
            <v>DZ2025111</v>
          </cell>
        </row>
        <row r="2518">
          <cell r="A2518">
            <v>45896</v>
          </cell>
          <cell r="L2518" t="str">
            <v>A/92025138</v>
          </cell>
        </row>
        <row r="2519">
          <cell r="A2519">
            <v>45996</v>
          </cell>
          <cell r="L2519" t="str">
            <v>VN/2025200-1</v>
          </cell>
        </row>
        <row r="2520">
          <cell r="A2520">
            <v>45810</v>
          </cell>
          <cell r="L2520" t="str">
            <v>VR/925074</v>
          </cell>
        </row>
        <row r="2521">
          <cell r="A2521">
            <v>45882</v>
          </cell>
          <cell r="L2521" t="str">
            <v>VR/925074</v>
          </cell>
        </row>
        <row r="2522">
          <cell r="A2522">
            <v>45876</v>
          </cell>
          <cell r="L2522" t="str">
            <v>VR/925074</v>
          </cell>
        </row>
        <row r="2523">
          <cell r="A2523">
            <v>45911</v>
          </cell>
          <cell r="L2523" t="str">
            <v>DZ2025077</v>
          </cell>
        </row>
        <row r="2524">
          <cell r="A2524">
            <v>45744</v>
          </cell>
          <cell r="L2524" t="str">
            <v>VN/2025025</v>
          </cell>
        </row>
        <row r="2525">
          <cell r="A2525">
            <v>45953</v>
          </cell>
          <cell r="L2525" t="str">
            <v>D/2025371</v>
          </cell>
        </row>
        <row r="2526">
          <cell r="A2526">
            <v>45777</v>
          </cell>
          <cell r="L2526" t="str">
            <v>D/2025035</v>
          </cell>
        </row>
        <row r="2527">
          <cell r="A2527">
            <v>45777</v>
          </cell>
          <cell r="L2527" t="str">
            <v>D/2025036</v>
          </cell>
        </row>
        <row r="2528">
          <cell r="A2528">
            <v>45777</v>
          </cell>
          <cell r="L2528" t="str">
            <v>D/2025037</v>
          </cell>
        </row>
        <row r="2529">
          <cell r="A2529">
            <v>45777</v>
          </cell>
          <cell r="L2529" t="str">
            <v>VN/2025009</v>
          </cell>
        </row>
        <row r="2530">
          <cell r="A2530">
            <v>45783</v>
          </cell>
          <cell r="L2530" t="str">
            <v>D/2025128</v>
          </cell>
        </row>
        <row r="2531">
          <cell r="A2531">
            <v>45827</v>
          </cell>
          <cell r="L2531" t="str">
            <v>D/2025247</v>
          </cell>
        </row>
        <row r="2532">
          <cell r="A2532">
            <v>45880</v>
          </cell>
          <cell r="L2532" t="str">
            <v>DZ2025056</v>
          </cell>
        </row>
        <row r="2533">
          <cell r="A2533">
            <v>45853</v>
          </cell>
          <cell r="L2533" t="str">
            <v>VR/925087</v>
          </cell>
        </row>
        <row r="2534">
          <cell r="A2534">
            <v>45854</v>
          </cell>
          <cell r="L2534" t="str">
            <v>VR/925086</v>
          </cell>
        </row>
        <row r="2535">
          <cell r="A2535">
            <v>45968</v>
          </cell>
          <cell r="L2535" t="str">
            <v>VR/925148-2</v>
          </cell>
        </row>
        <row r="2536">
          <cell r="A2536">
            <v>45700</v>
          </cell>
          <cell r="L2536" t="str">
            <v>A/92025004</v>
          </cell>
        </row>
        <row r="2537">
          <cell r="A2537">
            <v>45974</v>
          </cell>
          <cell r="L2537" t="str">
            <v>VN/2025181-1</v>
          </cell>
        </row>
        <row r="2538">
          <cell r="A2538">
            <v>45763</v>
          </cell>
          <cell r="L2538" t="str">
            <v>VN/2025024-3</v>
          </cell>
        </row>
        <row r="2539">
          <cell r="A2539">
            <v>45947</v>
          </cell>
          <cell r="L2539" t="str">
            <v>A/92025156</v>
          </cell>
        </row>
        <row r="2540">
          <cell r="A2540">
            <v>45880</v>
          </cell>
          <cell r="L2540" t="str">
            <v>DZ2025004</v>
          </cell>
        </row>
        <row r="2541">
          <cell r="A2541">
            <v>45827</v>
          </cell>
          <cell r="L2541" t="str">
            <v>A/92025075</v>
          </cell>
        </row>
        <row r="2542">
          <cell r="A2542">
            <v>45777</v>
          </cell>
          <cell r="L2542" t="str">
            <v>A/92025011</v>
          </cell>
        </row>
        <row r="2543">
          <cell r="A2543">
            <v>45876</v>
          </cell>
          <cell r="L2543" t="str">
            <v>D/2025346</v>
          </cell>
        </row>
        <row r="2544">
          <cell r="A2544">
            <v>45939</v>
          </cell>
          <cell r="L2544" t="str">
            <v>VR/925164-1</v>
          </cell>
        </row>
        <row r="2545">
          <cell r="A2545">
            <v>45806</v>
          </cell>
          <cell r="L2545" t="str">
            <v>VN/2025060-3</v>
          </cell>
        </row>
        <row r="2546">
          <cell r="A2546">
            <v>45750</v>
          </cell>
          <cell r="L2546" t="str">
            <v>R/2025149</v>
          </cell>
        </row>
        <row r="2547">
          <cell r="A2547">
            <v>45988</v>
          </cell>
          <cell r="L2547" t="str">
            <v>R/20250030</v>
          </cell>
        </row>
        <row r="2548">
          <cell r="A2548">
            <v>46013</v>
          </cell>
          <cell r="L2548" t="str">
            <v>VN/2025238</v>
          </cell>
        </row>
        <row r="2549">
          <cell r="A2549">
            <v>45841</v>
          </cell>
          <cell r="L2549" t="str">
            <v>A/92025092</v>
          </cell>
        </row>
        <row r="2550">
          <cell r="A2550">
            <v>45777</v>
          </cell>
          <cell r="L2550" t="str">
            <v>VN/2025007</v>
          </cell>
        </row>
        <row r="2551">
          <cell r="A2551">
            <v>45810</v>
          </cell>
          <cell r="L2551" t="str">
            <v>VR/925073</v>
          </cell>
        </row>
        <row r="2552">
          <cell r="A2552">
            <v>45729</v>
          </cell>
        </row>
        <row r="2553">
          <cell r="A2553">
            <v>46021</v>
          </cell>
          <cell r="L2553" t="str">
            <v>VN/2025236-2</v>
          </cell>
        </row>
        <row r="2554">
          <cell r="A2554">
            <v>45763</v>
          </cell>
          <cell r="L2554" t="str">
            <v>VN/2025024-1</v>
          </cell>
        </row>
        <row r="2555">
          <cell r="A2555">
            <v>45876</v>
          </cell>
          <cell r="L2555" t="str">
            <v>DZ2025105</v>
          </cell>
        </row>
        <row r="2556">
          <cell r="A2556">
            <v>45876</v>
          </cell>
          <cell r="L2556" t="str">
            <v>DZ2025104</v>
          </cell>
        </row>
        <row r="2557">
          <cell r="A2557">
            <v>45709</v>
          </cell>
          <cell r="L2557" t="str">
            <v>R/2025089</v>
          </cell>
        </row>
        <row r="2558">
          <cell r="A2558">
            <v>45868</v>
          </cell>
          <cell r="L2558" t="str">
            <v>R/2025424</v>
          </cell>
        </row>
        <row r="2559">
          <cell r="A2559">
            <v>45880</v>
          </cell>
          <cell r="L2559" t="str">
            <v>DZ2025039</v>
          </cell>
        </row>
        <row r="2560">
          <cell r="A2560">
            <v>45880</v>
          </cell>
          <cell r="L2560" t="str">
            <v>DZ2025029</v>
          </cell>
        </row>
        <row r="2561">
          <cell r="A2561">
            <v>45886</v>
          </cell>
          <cell r="L2561" t="str">
            <v>R/2025480</v>
          </cell>
        </row>
        <row r="2562">
          <cell r="A2562">
            <v>45917</v>
          </cell>
          <cell r="L2562" t="str">
            <v>DZ2025028</v>
          </cell>
        </row>
        <row r="2563">
          <cell r="A2563">
            <v>45932</v>
          </cell>
          <cell r="L2563" t="str">
            <v>DZ2025008-A</v>
          </cell>
        </row>
        <row r="2564">
          <cell r="A2564">
            <v>45938</v>
          </cell>
          <cell r="L2564" t="str">
            <v>DZ2025008-A</v>
          </cell>
        </row>
        <row r="2565">
          <cell r="A2565">
            <v>45938</v>
          </cell>
          <cell r="L2565" t="str">
            <v>R/2025490</v>
          </cell>
        </row>
        <row r="2566">
          <cell r="A2566">
            <v>45958</v>
          </cell>
          <cell r="L2566" t="str">
            <v>ID/2025/59</v>
          </cell>
        </row>
        <row r="2567">
          <cell r="A2567">
            <v>45973</v>
          </cell>
          <cell r="L2567" t="str">
            <v>R/2025665</v>
          </cell>
        </row>
        <row r="2568">
          <cell r="A2568">
            <v>45812</v>
          </cell>
          <cell r="L2568" t="str">
            <v>DZ2025029</v>
          </cell>
        </row>
        <row r="2569">
          <cell r="A2569">
            <v>45869</v>
          </cell>
          <cell r="L2569" t="str">
            <v>DZ2025039</v>
          </cell>
        </row>
        <row r="2570">
          <cell r="A2570">
            <v>45981</v>
          </cell>
          <cell r="L2570" t="str">
            <v>D/2025291</v>
          </cell>
        </row>
        <row r="2571">
          <cell r="A2571">
            <v>45981</v>
          </cell>
          <cell r="L2571" t="str">
            <v>D/2025293</v>
          </cell>
        </row>
        <row r="2572">
          <cell r="A2572">
            <v>45939</v>
          </cell>
          <cell r="L2572" t="str">
            <v>VR/925164-18</v>
          </cell>
        </row>
        <row r="2573">
          <cell r="A2573">
            <v>45801</v>
          </cell>
          <cell r="L2573" t="str">
            <v>VR/925072-2</v>
          </cell>
        </row>
        <row r="2574">
          <cell r="A2574">
            <v>45841</v>
          </cell>
          <cell r="L2574" t="str">
            <v>A/92025096</v>
          </cell>
        </row>
        <row r="2575">
          <cell r="A2575">
            <v>45763</v>
          </cell>
          <cell r="L2575" t="str">
            <v>A/92025023</v>
          </cell>
        </row>
        <row r="2576">
          <cell r="A2576">
            <v>45827</v>
          </cell>
          <cell r="L2576" t="str">
            <v>A/92025067</v>
          </cell>
        </row>
        <row r="2577">
          <cell r="A2577">
            <v>45970</v>
          </cell>
          <cell r="L2577" t="str">
            <v>PKDV/2025051</v>
          </cell>
        </row>
        <row r="2578">
          <cell r="A2578">
            <v>45868</v>
          </cell>
          <cell r="L2578" t="str">
            <v>A/92025101</v>
          </cell>
        </row>
        <row r="2579">
          <cell r="A2579">
            <v>45868</v>
          </cell>
          <cell r="L2579" t="str">
            <v>A/92025101</v>
          </cell>
        </row>
        <row r="2580">
          <cell r="A2580">
            <v>45868</v>
          </cell>
          <cell r="L2580" t="str">
            <v>A/92025101</v>
          </cell>
        </row>
        <row r="2581">
          <cell r="A2581">
            <v>45868</v>
          </cell>
          <cell r="L2581" t="str">
            <v>A/92025101</v>
          </cell>
        </row>
        <row r="2582">
          <cell r="A2582">
            <v>45868</v>
          </cell>
          <cell r="L2582" t="str">
            <v>A/92025101</v>
          </cell>
        </row>
        <row r="2583">
          <cell r="A2583">
            <v>45868</v>
          </cell>
          <cell r="L2583" t="str">
            <v>A/92025101</v>
          </cell>
        </row>
        <row r="2584">
          <cell r="A2584">
            <v>45868</v>
          </cell>
          <cell r="L2584" t="str">
            <v>A/92025101</v>
          </cell>
        </row>
        <row r="2585">
          <cell r="A2585">
            <v>45746</v>
          </cell>
        </row>
        <row r="2586">
          <cell r="A2586">
            <v>45975</v>
          </cell>
          <cell r="L2586" t="str">
            <v>VN/2025175-2</v>
          </cell>
        </row>
        <row r="2587">
          <cell r="A2587">
            <v>45947</v>
          </cell>
          <cell r="L2587" t="str">
            <v>VR/925159</v>
          </cell>
        </row>
        <row r="2588">
          <cell r="A2588">
            <v>45910</v>
          </cell>
          <cell r="L2588" t="str">
            <v>A/92025135</v>
          </cell>
        </row>
        <row r="2589">
          <cell r="A2589">
            <v>45923</v>
          </cell>
          <cell r="L2589" t="str">
            <v>RA/2025/31</v>
          </cell>
        </row>
        <row r="2590">
          <cell r="A2590">
            <v>45923</v>
          </cell>
          <cell r="L2590" t="str">
            <v>RA/2025/31</v>
          </cell>
        </row>
        <row r="2591">
          <cell r="A2591">
            <v>45923</v>
          </cell>
          <cell r="L2591" t="str">
            <v>RA/2025/31</v>
          </cell>
        </row>
        <row r="2592">
          <cell r="A2592">
            <v>45826</v>
          </cell>
        </row>
        <row r="2593">
          <cell r="A2593">
            <v>45747</v>
          </cell>
          <cell r="L2593" t="str">
            <v>D/2025072</v>
          </cell>
        </row>
        <row r="2594">
          <cell r="A2594">
            <v>45910</v>
          </cell>
          <cell r="L2594" t="str">
            <v>A/92025135</v>
          </cell>
        </row>
        <row r="2595">
          <cell r="A2595">
            <v>45869</v>
          </cell>
          <cell r="L2595" t="str">
            <v>RA/2025/20</v>
          </cell>
        </row>
        <row r="2596">
          <cell r="A2596">
            <v>45748</v>
          </cell>
          <cell r="L2596" t="str">
            <v>A/92025010</v>
          </cell>
        </row>
        <row r="2597">
          <cell r="A2597">
            <v>45699</v>
          </cell>
          <cell r="L2597" t="str">
            <v>R/2025041</v>
          </cell>
        </row>
        <row r="2598">
          <cell r="A2598">
            <v>46020</v>
          </cell>
          <cell r="L2598" t="str">
            <v>R/2025696</v>
          </cell>
        </row>
        <row r="2599">
          <cell r="A2599">
            <v>45685</v>
          </cell>
        </row>
        <row r="2600">
          <cell r="A2600">
            <v>45733</v>
          </cell>
        </row>
        <row r="2601">
          <cell r="A2601">
            <v>45993</v>
          </cell>
        </row>
        <row r="2602">
          <cell r="A2602">
            <v>45993</v>
          </cell>
        </row>
        <row r="2603">
          <cell r="A2603">
            <v>45729</v>
          </cell>
          <cell r="L2603" t="str">
            <v>VR/925019</v>
          </cell>
        </row>
        <row r="2604">
          <cell r="A2604">
            <v>45747</v>
          </cell>
          <cell r="L2604" t="str">
            <v>VR/925033</v>
          </cell>
        </row>
        <row r="2605">
          <cell r="A2605">
            <v>45853</v>
          </cell>
          <cell r="L2605" t="str">
            <v>R/2025374</v>
          </cell>
        </row>
        <row r="2606">
          <cell r="A2606">
            <v>45748</v>
          </cell>
          <cell r="L2606" t="str">
            <v>A/92025010</v>
          </cell>
        </row>
        <row r="2607">
          <cell r="A2607">
            <v>45908</v>
          </cell>
        </row>
        <row r="2608">
          <cell r="A2608">
            <v>45947</v>
          </cell>
          <cell r="L2608" t="str">
            <v>D/2025495</v>
          </cell>
        </row>
        <row r="2609">
          <cell r="A2609">
            <v>45877</v>
          </cell>
          <cell r="L2609" t="str">
            <v>DZ2025097</v>
          </cell>
        </row>
        <row r="2610">
          <cell r="A2610">
            <v>45877</v>
          </cell>
          <cell r="L2610" t="str">
            <v>DZ2025108</v>
          </cell>
        </row>
        <row r="2611">
          <cell r="A2611">
            <v>45786</v>
          </cell>
          <cell r="L2611" t="str">
            <v>A/92025098</v>
          </cell>
        </row>
        <row r="2612">
          <cell r="A2612">
            <v>45747</v>
          </cell>
          <cell r="L2612" t="str">
            <v>A/92025010</v>
          </cell>
        </row>
        <row r="2613">
          <cell r="A2613">
            <v>46022</v>
          </cell>
          <cell r="L2613" t="str">
            <v>A/92025210</v>
          </cell>
        </row>
        <row r="2614">
          <cell r="A2614">
            <v>46022</v>
          </cell>
          <cell r="L2614" t="str">
            <v>D/2025646</v>
          </cell>
        </row>
        <row r="2615">
          <cell r="A2615">
            <v>45947</v>
          </cell>
          <cell r="L2615" t="str">
            <v>R/2025585</v>
          </cell>
        </row>
        <row r="2616">
          <cell r="A2616">
            <v>45811</v>
          </cell>
          <cell r="L2616" t="str">
            <v>A/92025056</v>
          </cell>
        </row>
        <row r="2617">
          <cell r="A2617">
            <v>45884</v>
          </cell>
          <cell r="L2617" t="str">
            <v>RA/2025/27</v>
          </cell>
        </row>
        <row r="2618">
          <cell r="A2618">
            <v>45884</v>
          </cell>
          <cell r="L2618" t="str">
            <v>RA/2025/27</v>
          </cell>
        </row>
        <row r="2619">
          <cell r="A2619">
            <v>45820</v>
          </cell>
          <cell r="L2619" t="str">
            <v>A/92025096</v>
          </cell>
        </row>
        <row r="2620">
          <cell r="A2620">
            <v>45974</v>
          </cell>
          <cell r="L2620" t="str">
            <v>A/92025182</v>
          </cell>
        </row>
        <row r="2621">
          <cell r="A2621">
            <v>45985</v>
          </cell>
          <cell r="L2621" t="str">
            <v>VR/925144</v>
          </cell>
        </row>
        <row r="2622">
          <cell r="A2622">
            <v>45758</v>
          </cell>
          <cell r="L2622" t="str">
            <v>VN/2025030</v>
          </cell>
        </row>
        <row r="2623">
          <cell r="A2623">
            <v>46021</v>
          </cell>
          <cell r="L2623" t="str">
            <v>A/92025213</v>
          </cell>
        </row>
        <row r="2624">
          <cell r="A2624">
            <v>45911</v>
          </cell>
          <cell r="L2624" t="str">
            <v>DZ2025107</v>
          </cell>
        </row>
        <row r="2625">
          <cell r="A2625">
            <v>45911</v>
          </cell>
          <cell r="L2625" t="str">
            <v>DZ2025070</v>
          </cell>
        </row>
        <row r="2626">
          <cell r="A2626">
            <v>45911</v>
          </cell>
          <cell r="L2626" t="str">
            <v>DZ2025071</v>
          </cell>
        </row>
        <row r="2627">
          <cell r="A2627">
            <v>45911</v>
          </cell>
          <cell r="L2627" t="str">
            <v>DZ2025074</v>
          </cell>
        </row>
        <row r="2628">
          <cell r="A2628">
            <v>45732</v>
          </cell>
          <cell r="L2628" t="str">
            <v>A/92025010</v>
          </cell>
        </row>
        <row r="2629">
          <cell r="A2629">
            <v>45978</v>
          </cell>
          <cell r="L2629" t="str">
            <v>A/92025181</v>
          </cell>
        </row>
        <row r="2630">
          <cell r="A2630">
            <v>45747</v>
          </cell>
          <cell r="L2630" t="str">
            <v>R/2025140</v>
          </cell>
        </row>
        <row r="2631">
          <cell r="A2631">
            <v>45826</v>
          </cell>
          <cell r="L2631" t="str">
            <v>R/20250013</v>
          </cell>
        </row>
        <row r="2632">
          <cell r="A2632">
            <v>45975</v>
          </cell>
          <cell r="L2632" t="str">
            <v>VN/2025175-1</v>
          </cell>
        </row>
        <row r="2633">
          <cell r="A2633">
            <v>46002</v>
          </cell>
          <cell r="L2633" t="str">
            <v>VR/925199-3</v>
          </cell>
        </row>
        <row r="2634">
          <cell r="A2634">
            <v>45785</v>
          </cell>
          <cell r="L2634" t="str">
            <v>A/92025098</v>
          </cell>
        </row>
        <row r="2635">
          <cell r="A2635">
            <v>45796</v>
          </cell>
        </row>
        <row r="2636">
          <cell r="A2636">
            <v>45804</v>
          </cell>
        </row>
        <row r="2637">
          <cell r="A2637">
            <v>45733</v>
          </cell>
          <cell r="L2637" t="str">
            <v>A/92025010</v>
          </cell>
        </row>
        <row r="2638">
          <cell r="A2638">
            <v>45841</v>
          </cell>
          <cell r="L2638" t="str">
            <v>D/2025275</v>
          </cell>
        </row>
        <row r="2639">
          <cell r="A2639">
            <v>45748</v>
          </cell>
          <cell r="L2639" t="str">
            <v>A/92025010</v>
          </cell>
        </row>
        <row r="2640">
          <cell r="A2640">
            <v>45960</v>
          </cell>
          <cell r="L2640" t="str">
            <v>D/2025522</v>
          </cell>
        </row>
        <row r="2641">
          <cell r="A2641">
            <v>45932</v>
          </cell>
          <cell r="L2641" t="str">
            <v>D/2025451</v>
          </cell>
        </row>
        <row r="2642">
          <cell r="A2642">
            <v>45932</v>
          </cell>
          <cell r="L2642" t="str">
            <v>D/2025450</v>
          </cell>
        </row>
        <row r="2643">
          <cell r="A2643">
            <v>45911</v>
          </cell>
          <cell r="L2643" t="str">
            <v>DZ2025068</v>
          </cell>
        </row>
        <row r="2644">
          <cell r="A2644">
            <v>45911</v>
          </cell>
          <cell r="L2644" t="str">
            <v>DZ2025072</v>
          </cell>
        </row>
        <row r="2645">
          <cell r="A2645">
            <v>45911</v>
          </cell>
          <cell r="L2645" t="str">
            <v>DZ2025073</v>
          </cell>
        </row>
        <row r="2646">
          <cell r="A2646">
            <v>45911</v>
          </cell>
          <cell r="L2646" t="str">
            <v>DZ2025075</v>
          </cell>
        </row>
        <row r="2647">
          <cell r="A2647">
            <v>45911</v>
          </cell>
          <cell r="L2647" t="str">
            <v>DZ2025076</v>
          </cell>
        </row>
        <row r="2648">
          <cell r="A2648">
            <v>45951</v>
          </cell>
          <cell r="L2648" t="str">
            <v>VR/925170-1</v>
          </cell>
        </row>
        <row r="2649">
          <cell r="A2649">
            <v>45707</v>
          </cell>
          <cell r="L2649" t="str">
            <v>R/2025085</v>
          </cell>
        </row>
        <row r="2650">
          <cell r="A2650">
            <v>45797</v>
          </cell>
          <cell r="L2650" t="str">
            <v>A/92025081</v>
          </cell>
        </row>
        <row r="2651">
          <cell r="A2651">
            <v>45876</v>
          </cell>
          <cell r="L2651" t="str">
            <v>DZ2025051</v>
          </cell>
        </row>
        <row r="2652">
          <cell r="A2652">
            <v>45788</v>
          </cell>
          <cell r="L2652" t="str">
            <v>A/92025081</v>
          </cell>
        </row>
        <row r="2653">
          <cell r="A2653">
            <v>45874</v>
          </cell>
          <cell r="L2653" t="str">
            <v>A/92025109</v>
          </cell>
        </row>
        <row r="2654">
          <cell r="A2654">
            <v>45874</v>
          </cell>
          <cell r="L2654" t="str">
            <v>A/92025109</v>
          </cell>
        </row>
        <row r="2655">
          <cell r="A2655">
            <v>45874</v>
          </cell>
          <cell r="L2655" t="str">
            <v>A/92025109</v>
          </cell>
        </row>
        <row r="2656">
          <cell r="A2656">
            <v>45874</v>
          </cell>
          <cell r="L2656" t="str">
            <v>A/92025109</v>
          </cell>
        </row>
        <row r="2657">
          <cell r="A2657">
            <v>45874</v>
          </cell>
          <cell r="L2657" t="str">
            <v>A/92025109</v>
          </cell>
        </row>
        <row r="2658">
          <cell r="A2658">
            <v>45874</v>
          </cell>
          <cell r="L2658" t="str">
            <v>A/92025109</v>
          </cell>
        </row>
        <row r="2659">
          <cell r="A2659">
            <v>45874</v>
          </cell>
          <cell r="L2659" t="str">
            <v>A/92025109</v>
          </cell>
        </row>
        <row r="2660">
          <cell r="A2660">
            <v>45874</v>
          </cell>
          <cell r="L2660" t="str">
            <v>A/92025109</v>
          </cell>
        </row>
        <row r="2661">
          <cell r="A2661">
            <v>45874</v>
          </cell>
          <cell r="L2661" t="str">
            <v>A/92025109</v>
          </cell>
        </row>
        <row r="2662">
          <cell r="A2662">
            <v>45874</v>
          </cell>
          <cell r="L2662" t="str">
            <v>A/92025109</v>
          </cell>
        </row>
        <row r="2663">
          <cell r="A2663">
            <v>45701</v>
          </cell>
          <cell r="L2663" t="str">
            <v>R/2025055</v>
          </cell>
        </row>
        <row r="2664">
          <cell r="A2664">
            <v>45876</v>
          </cell>
          <cell r="L2664" t="str">
            <v>DZ2025015</v>
          </cell>
        </row>
        <row r="2665">
          <cell r="A2665">
            <v>45811</v>
          </cell>
          <cell r="L2665" t="str">
            <v>DZ2025015</v>
          </cell>
        </row>
        <row r="2666">
          <cell r="A2666">
            <v>45790</v>
          </cell>
          <cell r="L2666" t="str">
            <v>VN/2025049-4</v>
          </cell>
        </row>
        <row r="2667">
          <cell r="A2667">
            <v>45856</v>
          </cell>
          <cell r="L2667" t="str">
            <v>A/92025055</v>
          </cell>
        </row>
        <row r="2668">
          <cell r="A2668">
            <v>45805</v>
          </cell>
          <cell r="L2668" t="str">
            <v>DZ2025022</v>
          </cell>
        </row>
        <row r="2669">
          <cell r="A2669">
            <v>45805</v>
          </cell>
          <cell r="L2669" t="str">
            <v>DZ2025026</v>
          </cell>
        </row>
        <row r="2670">
          <cell r="A2670">
            <v>45876</v>
          </cell>
          <cell r="L2670" t="str">
            <v>DZ2025026</v>
          </cell>
        </row>
        <row r="2671">
          <cell r="A2671">
            <v>45973</v>
          </cell>
          <cell r="L2671" t="str">
            <v>VR/925183-2</v>
          </cell>
        </row>
        <row r="2672">
          <cell r="A2672">
            <v>45777</v>
          </cell>
          <cell r="L2672" t="str">
            <v>VN/2025015</v>
          </cell>
        </row>
        <row r="2673">
          <cell r="A2673">
            <v>45817</v>
          </cell>
          <cell r="L2673" t="str">
            <v>R/2025337</v>
          </cell>
        </row>
        <row r="2674">
          <cell r="A2674">
            <v>45742</v>
          </cell>
          <cell r="L2674" t="str">
            <v>R/2025130</v>
          </cell>
        </row>
        <row r="2675">
          <cell r="A2675">
            <v>45974</v>
          </cell>
          <cell r="L2675" t="str">
            <v>VN/2025183-1</v>
          </cell>
        </row>
        <row r="2676">
          <cell r="A2676">
            <v>45777</v>
          </cell>
          <cell r="L2676" t="str">
            <v>D/2025038</v>
          </cell>
        </row>
        <row r="2677">
          <cell r="A2677">
            <v>45777</v>
          </cell>
          <cell r="L2677" t="str">
            <v>D/2025040</v>
          </cell>
        </row>
        <row r="2678">
          <cell r="A2678">
            <v>45777</v>
          </cell>
          <cell r="L2678" t="str">
            <v>D/2025039</v>
          </cell>
        </row>
        <row r="2679">
          <cell r="A2679">
            <v>45854</v>
          </cell>
          <cell r="L2679" t="str">
            <v>VR/925084</v>
          </cell>
        </row>
        <row r="2680">
          <cell r="A2680">
            <v>45862</v>
          </cell>
          <cell r="L2680" t="str">
            <v>D/2025302</v>
          </cell>
        </row>
        <row r="2681">
          <cell r="A2681">
            <v>45706</v>
          </cell>
        </row>
        <row r="2682">
          <cell r="A2682">
            <v>45884</v>
          </cell>
          <cell r="L2682" t="str">
            <v>VR/925130-1</v>
          </cell>
        </row>
        <row r="2683">
          <cell r="A2683">
            <v>45876</v>
          </cell>
          <cell r="L2683" t="str">
            <v>DZ2025021</v>
          </cell>
        </row>
        <row r="2684">
          <cell r="A2684">
            <v>45805</v>
          </cell>
          <cell r="L2684" t="str">
            <v>DZ2025021</v>
          </cell>
        </row>
        <row r="2685">
          <cell r="A2685">
            <v>45924</v>
          </cell>
          <cell r="L2685" t="str">
            <v>RA/2025/34</v>
          </cell>
        </row>
        <row r="2686">
          <cell r="A2686">
            <v>45762</v>
          </cell>
          <cell r="L2686" t="str">
            <v>VR/925035-1</v>
          </cell>
        </row>
        <row r="2687">
          <cell r="A2687">
            <v>45812</v>
          </cell>
          <cell r="L2687" t="str">
            <v>A/92025085</v>
          </cell>
        </row>
        <row r="2688">
          <cell r="A2688">
            <v>45841</v>
          </cell>
          <cell r="L2688" t="str">
            <v>A/92025097</v>
          </cell>
        </row>
        <row r="2689">
          <cell r="A2689">
            <v>45841</v>
          </cell>
          <cell r="L2689" t="str">
            <v>A/92025097</v>
          </cell>
        </row>
        <row r="2690">
          <cell r="A2690">
            <v>45841</v>
          </cell>
          <cell r="L2690" t="str">
            <v>A/92025097</v>
          </cell>
        </row>
        <row r="2691">
          <cell r="A2691">
            <v>45841</v>
          </cell>
          <cell r="L2691" t="str">
            <v>A/92025097</v>
          </cell>
        </row>
        <row r="2692">
          <cell r="A2692">
            <v>45841</v>
          </cell>
          <cell r="L2692" t="str">
            <v>A/92025097</v>
          </cell>
        </row>
        <row r="2693">
          <cell r="A2693">
            <v>45841</v>
          </cell>
          <cell r="L2693" t="str">
            <v>A/92025097</v>
          </cell>
        </row>
        <row r="2694">
          <cell r="A2694">
            <v>45841</v>
          </cell>
          <cell r="L2694" t="str">
            <v>A/92025097</v>
          </cell>
        </row>
        <row r="2695">
          <cell r="A2695">
            <v>45841</v>
          </cell>
          <cell r="L2695" t="str">
            <v>A/92025097</v>
          </cell>
        </row>
        <row r="2696">
          <cell r="A2696">
            <v>45841</v>
          </cell>
          <cell r="L2696" t="str">
            <v>A/92025097</v>
          </cell>
        </row>
        <row r="2697">
          <cell r="A2697">
            <v>45841</v>
          </cell>
          <cell r="L2697" t="str">
            <v>A/92025097</v>
          </cell>
        </row>
        <row r="2698">
          <cell r="A2698">
            <v>45841</v>
          </cell>
          <cell r="L2698" t="str">
            <v>A/92025097</v>
          </cell>
        </row>
        <row r="2699">
          <cell r="A2699">
            <v>45763</v>
          </cell>
          <cell r="L2699" t="str">
            <v>VR/925041</v>
          </cell>
        </row>
        <row r="2700">
          <cell r="A2700">
            <v>45951</v>
          </cell>
          <cell r="L2700" t="str">
            <v>VR/925174</v>
          </cell>
        </row>
        <row r="2701">
          <cell r="A2701">
            <v>45868</v>
          </cell>
          <cell r="L2701" t="str">
            <v>A/92025101</v>
          </cell>
        </row>
        <row r="2702">
          <cell r="A2702">
            <v>45868</v>
          </cell>
          <cell r="L2702" t="str">
            <v>A/92025101</v>
          </cell>
        </row>
        <row r="2703">
          <cell r="A2703">
            <v>45868</v>
          </cell>
          <cell r="L2703" t="str">
            <v>A/92025101</v>
          </cell>
        </row>
        <row r="2704">
          <cell r="A2704">
            <v>45868</v>
          </cell>
          <cell r="L2704" t="str">
            <v>A/92025101</v>
          </cell>
        </row>
        <row r="2705">
          <cell r="A2705">
            <v>45868</v>
          </cell>
          <cell r="L2705" t="str">
            <v>A/92025101</v>
          </cell>
        </row>
        <row r="2706">
          <cell r="A2706">
            <v>45868</v>
          </cell>
          <cell r="L2706" t="str">
            <v>A/92025101</v>
          </cell>
        </row>
        <row r="2707">
          <cell r="A2707">
            <v>45868</v>
          </cell>
          <cell r="L2707" t="str">
            <v>A/92025101</v>
          </cell>
        </row>
        <row r="2708">
          <cell r="A2708">
            <v>45868</v>
          </cell>
          <cell r="L2708" t="str">
            <v>A/92025101</v>
          </cell>
        </row>
        <row r="2709">
          <cell r="A2709">
            <v>45868</v>
          </cell>
          <cell r="L2709" t="str">
            <v>A/92025101</v>
          </cell>
        </row>
        <row r="2710">
          <cell r="A2710">
            <v>45868</v>
          </cell>
          <cell r="L2710" t="str">
            <v>A/92025101</v>
          </cell>
        </row>
        <row r="2711">
          <cell r="A2711">
            <v>45868</v>
          </cell>
          <cell r="L2711" t="str">
            <v>A/92025101</v>
          </cell>
        </row>
        <row r="2712">
          <cell r="A2712">
            <v>45868</v>
          </cell>
          <cell r="L2712" t="str">
            <v>A/92025101</v>
          </cell>
        </row>
        <row r="2713">
          <cell r="A2713">
            <v>45796</v>
          </cell>
          <cell r="L2713" t="str">
            <v>A/92025081</v>
          </cell>
        </row>
        <row r="2714">
          <cell r="A2714">
            <v>45951</v>
          </cell>
          <cell r="L2714" t="str">
            <v>VR/925152-1</v>
          </cell>
        </row>
        <row r="2715">
          <cell r="A2715">
            <v>45763</v>
          </cell>
          <cell r="L2715" t="str">
            <v>VR/925039</v>
          </cell>
        </row>
        <row r="2716">
          <cell r="A2716">
            <v>45919</v>
          </cell>
          <cell r="L2716" t="str">
            <v>VR/925141-3</v>
          </cell>
        </row>
        <row r="2717">
          <cell r="A2717">
            <v>45851</v>
          </cell>
          <cell r="L2717" t="str">
            <v>A/92025193</v>
          </cell>
        </row>
        <row r="2718">
          <cell r="A2718">
            <v>45792</v>
          </cell>
          <cell r="L2718" t="str">
            <v>VR/925064-1</v>
          </cell>
        </row>
        <row r="2719">
          <cell r="A2719">
            <v>46009</v>
          </cell>
          <cell r="L2719" t="str">
            <v>R/2025730</v>
          </cell>
        </row>
        <row r="2720">
          <cell r="A2720">
            <v>45805</v>
          </cell>
          <cell r="L2720" t="str">
            <v>DZ2025025</v>
          </cell>
        </row>
        <row r="2721">
          <cell r="A2721">
            <v>46022</v>
          </cell>
          <cell r="L2721" t="str">
            <v>VN/2025255</v>
          </cell>
        </row>
        <row r="2722">
          <cell r="A2722">
            <v>45820</v>
          </cell>
          <cell r="L2722" t="str">
            <v>A/92025062</v>
          </cell>
        </row>
        <row r="2723">
          <cell r="A2723">
            <v>45789</v>
          </cell>
          <cell r="L2723" t="str">
            <v>A/92025081</v>
          </cell>
        </row>
        <row r="2724">
          <cell r="A2724">
            <v>45951</v>
          </cell>
          <cell r="L2724" t="str">
            <v>VN/2025156-1</v>
          </cell>
        </row>
        <row r="2725">
          <cell r="A2725">
            <v>45951</v>
          </cell>
          <cell r="L2725" t="str">
            <v>VN/2025162-2</v>
          </cell>
        </row>
        <row r="2726">
          <cell r="A2726">
            <v>45855</v>
          </cell>
          <cell r="L2726" t="str">
            <v>A/92025193</v>
          </cell>
        </row>
        <row r="2727">
          <cell r="A2727">
            <v>45828</v>
          </cell>
          <cell r="L2727" t="str">
            <v>A/92025078</v>
          </cell>
        </row>
        <row r="2728">
          <cell r="A2728">
            <v>45699</v>
          </cell>
          <cell r="L2728" t="str">
            <v>R/2025038</v>
          </cell>
        </row>
        <row r="2729">
          <cell r="A2729">
            <v>45798</v>
          </cell>
          <cell r="L2729" t="str">
            <v>R/2025243</v>
          </cell>
        </row>
        <row r="2730">
          <cell r="A2730">
            <v>45854</v>
          </cell>
          <cell r="L2730" t="str">
            <v>R/2025393</v>
          </cell>
        </row>
        <row r="2731">
          <cell r="A2731">
            <v>45917</v>
          </cell>
          <cell r="L2731" t="str">
            <v>R/2025513</v>
          </cell>
        </row>
        <row r="2732">
          <cell r="A2732">
            <v>45939</v>
          </cell>
          <cell r="L2732" t="str">
            <v>R/2025569</v>
          </cell>
        </row>
        <row r="2733">
          <cell r="A2733">
            <v>45747</v>
          </cell>
        </row>
        <row r="2734">
          <cell r="A2734">
            <v>46010</v>
          </cell>
          <cell r="L2734" t="str">
            <v>VR/925207-1</v>
          </cell>
        </row>
        <row r="2735">
          <cell r="A2735">
            <v>45974</v>
          </cell>
          <cell r="L2735" t="str">
            <v>R/2025659</v>
          </cell>
        </row>
        <row r="2736">
          <cell r="A2736">
            <v>45838</v>
          </cell>
          <cell r="L2736" t="str">
            <v>VR/925091</v>
          </cell>
        </row>
        <row r="2737">
          <cell r="A2737">
            <v>45923</v>
          </cell>
          <cell r="L2737" t="str">
            <v>A/92025127</v>
          </cell>
        </row>
        <row r="2738">
          <cell r="A2738">
            <v>45777</v>
          </cell>
          <cell r="L2738" t="str">
            <v>VR/925055-3</v>
          </cell>
        </row>
        <row r="2739">
          <cell r="A2739">
            <v>45974</v>
          </cell>
          <cell r="L2739" t="str">
            <v>VN/2025181-2</v>
          </cell>
        </row>
        <row r="2740">
          <cell r="A2740">
            <v>45996</v>
          </cell>
          <cell r="L2740" t="str">
            <v>VN/2025203</v>
          </cell>
        </row>
        <row r="2741">
          <cell r="A2741">
            <v>45980</v>
          </cell>
          <cell r="L2741" t="str">
            <v>D/2025562</v>
          </cell>
        </row>
        <row r="2742">
          <cell r="A2742">
            <v>45763</v>
          </cell>
          <cell r="L2742" t="str">
            <v>VN/2025024-2</v>
          </cell>
        </row>
        <row r="2743">
          <cell r="A2743">
            <v>45825</v>
          </cell>
          <cell r="L2743" t="str">
            <v>VN/2025061</v>
          </cell>
        </row>
        <row r="2744">
          <cell r="A2744">
            <v>45832</v>
          </cell>
          <cell r="L2744" t="str">
            <v>PKDV/2025066-1</v>
          </cell>
        </row>
        <row r="2745">
          <cell r="A2745">
            <v>45793</v>
          </cell>
          <cell r="L2745" t="str">
            <v>DZ2025018</v>
          </cell>
        </row>
        <row r="2746">
          <cell r="A2746">
            <v>45839</v>
          </cell>
          <cell r="L2746" t="str">
            <v>DZ2025018</v>
          </cell>
        </row>
        <row r="2747">
          <cell r="A2747">
            <v>45853</v>
          </cell>
          <cell r="L2747" t="str">
            <v>RA/2025/23</v>
          </cell>
        </row>
        <row r="2748">
          <cell r="A2748">
            <v>45973</v>
          </cell>
          <cell r="L2748" t="str">
            <v>VR/925185</v>
          </cell>
        </row>
        <row r="2749">
          <cell r="A2749">
            <v>45686</v>
          </cell>
        </row>
        <row r="2750">
          <cell r="A2750">
            <v>45681</v>
          </cell>
        </row>
        <row r="2751">
          <cell r="A2751">
            <v>45685</v>
          </cell>
        </row>
        <row r="2752">
          <cell r="A2752">
            <v>45732</v>
          </cell>
          <cell r="L2752" t="str">
            <v>A/92025010</v>
          </cell>
        </row>
        <row r="2753">
          <cell r="A2753">
            <v>45853</v>
          </cell>
          <cell r="L2753" t="str">
            <v>A/92025193</v>
          </cell>
        </row>
        <row r="2754">
          <cell r="A2754">
            <v>45911</v>
          </cell>
          <cell r="L2754" t="str">
            <v>DZ2025063</v>
          </cell>
        </row>
        <row r="2755">
          <cell r="A2755">
            <v>45981</v>
          </cell>
          <cell r="L2755" t="str">
            <v>A/92025181</v>
          </cell>
        </row>
        <row r="2756">
          <cell r="A2756">
            <v>45775</v>
          </cell>
          <cell r="L2756" t="str">
            <v>VR/925045</v>
          </cell>
        </row>
        <row r="2757">
          <cell r="A2757">
            <v>45947</v>
          </cell>
          <cell r="L2757" t="str">
            <v>VR/925169-2</v>
          </cell>
        </row>
        <row r="2758">
          <cell r="A2758">
            <v>45975</v>
          </cell>
          <cell r="L2758" t="str">
            <v>A/92025134</v>
          </cell>
        </row>
        <row r="2759">
          <cell r="A2759">
            <v>45747</v>
          </cell>
        </row>
        <row r="2760">
          <cell r="A2760">
            <v>45979</v>
          </cell>
          <cell r="L2760" t="str">
            <v>PKDV/2025049</v>
          </cell>
        </row>
        <row r="2761">
          <cell r="A2761">
            <v>45819</v>
          </cell>
          <cell r="L2761" t="str">
            <v>R/2025129</v>
          </cell>
        </row>
        <row r="2762">
          <cell r="A2762">
            <v>45822</v>
          </cell>
          <cell r="L2762" t="str">
            <v>A/92025096</v>
          </cell>
        </row>
        <row r="2763">
          <cell r="A2763">
            <v>45805</v>
          </cell>
          <cell r="L2763" t="str">
            <v>DZ2025024</v>
          </cell>
        </row>
        <row r="2764">
          <cell r="A2764">
            <v>45876</v>
          </cell>
          <cell r="L2764" t="str">
            <v>DZ2025024</v>
          </cell>
        </row>
        <row r="2765">
          <cell r="A2765">
            <v>45811</v>
          </cell>
          <cell r="L2765" t="str">
            <v>VN/2025064</v>
          </cell>
        </row>
        <row r="2766">
          <cell r="A2766">
            <v>45804</v>
          </cell>
          <cell r="L2766" t="str">
            <v>VN/2025055</v>
          </cell>
        </row>
        <row r="2767">
          <cell r="A2767">
            <v>45882</v>
          </cell>
          <cell r="L2767" t="str">
            <v>D/2025323</v>
          </cell>
        </row>
        <row r="2768">
          <cell r="A2768">
            <v>45777</v>
          </cell>
          <cell r="L2768" t="str">
            <v>VN/2025008-1</v>
          </cell>
        </row>
        <row r="2769">
          <cell r="A2769">
            <v>45803</v>
          </cell>
        </row>
        <row r="2770">
          <cell r="A2770">
            <v>45763</v>
          </cell>
          <cell r="L2770" t="str">
            <v>R/2025170</v>
          </cell>
        </row>
        <row r="2771">
          <cell r="A2771">
            <v>45870</v>
          </cell>
        </row>
        <row r="2772">
          <cell r="A2772">
            <v>45798</v>
          </cell>
          <cell r="L2772" t="str">
            <v>RA/2025/18</v>
          </cell>
        </row>
        <row r="2773">
          <cell r="A2773">
            <v>45713</v>
          </cell>
        </row>
        <row r="2774">
          <cell r="A2774">
            <v>45713</v>
          </cell>
        </row>
        <row r="2775">
          <cell r="A2775">
            <v>45747</v>
          </cell>
        </row>
        <row r="2776">
          <cell r="A2776">
            <v>45770</v>
          </cell>
        </row>
        <row r="2777">
          <cell r="A2777">
            <v>45803</v>
          </cell>
        </row>
        <row r="2778">
          <cell r="A2778">
            <v>45833</v>
          </cell>
        </row>
        <row r="2779">
          <cell r="A2779">
            <v>45805</v>
          </cell>
          <cell r="L2779" t="str">
            <v>DZ2025016</v>
          </cell>
        </row>
        <row r="2780">
          <cell r="A2780">
            <v>45805</v>
          </cell>
          <cell r="L2780" t="str">
            <v>DZ2025023</v>
          </cell>
        </row>
        <row r="2781">
          <cell r="A2781">
            <v>45805</v>
          </cell>
          <cell r="L2781" t="str">
            <v>DZ2025013</v>
          </cell>
        </row>
        <row r="2782">
          <cell r="A2782">
            <v>45805</v>
          </cell>
          <cell r="L2782" t="str">
            <v>DZ2025009</v>
          </cell>
        </row>
        <row r="2783">
          <cell r="A2783">
            <v>45805</v>
          </cell>
          <cell r="L2783" t="str">
            <v>DZ2025028</v>
          </cell>
        </row>
        <row r="2784">
          <cell r="A2784">
            <v>45873</v>
          </cell>
        </row>
        <row r="2785">
          <cell r="A2785">
            <v>45876</v>
          </cell>
          <cell r="L2785" t="str">
            <v>DZ2025050</v>
          </cell>
        </row>
        <row r="2786">
          <cell r="A2786">
            <v>45876</v>
          </cell>
          <cell r="L2786" t="str">
            <v>DZ2025009</v>
          </cell>
        </row>
        <row r="2787">
          <cell r="A2787">
            <v>45876</v>
          </cell>
          <cell r="L2787" t="str">
            <v>DZ2025028</v>
          </cell>
        </row>
        <row r="2788">
          <cell r="A2788">
            <v>45876</v>
          </cell>
          <cell r="L2788" t="str">
            <v>DZ2025016</v>
          </cell>
        </row>
        <row r="2789">
          <cell r="A2789">
            <v>45876</v>
          </cell>
          <cell r="L2789" t="str">
            <v>DZ2025023</v>
          </cell>
        </row>
        <row r="2790">
          <cell r="A2790">
            <v>45876</v>
          </cell>
          <cell r="L2790" t="str">
            <v>DZ2025041</v>
          </cell>
        </row>
        <row r="2791">
          <cell r="A2791">
            <v>45876</v>
          </cell>
          <cell r="L2791" t="str">
            <v>DZ2025038</v>
          </cell>
        </row>
        <row r="2792">
          <cell r="A2792">
            <v>45876</v>
          </cell>
          <cell r="L2792" t="str">
            <v>DZ2025035</v>
          </cell>
        </row>
        <row r="2793">
          <cell r="A2793">
            <v>45876</v>
          </cell>
          <cell r="L2793" t="str">
            <v>DZ2025043</v>
          </cell>
        </row>
        <row r="2794">
          <cell r="A2794">
            <v>45876</v>
          </cell>
          <cell r="L2794" t="str">
            <v>DZ2025042</v>
          </cell>
        </row>
        <row r="2795">
          <cell r="A2795">
            <v>45873</v>
          </cell>
        </row>
        <row r="2796">
          <cell r="A2796">
            <v>45841</v>
          </cell>
          <cell r="L2796" t="str">
            <v>A/92025097</v>
          </cell>
        </row>
        <row r="2797">
          <cell r="A2797">
            <v>45841</v>
          </cell>
          <cell r="L2797" t="str">
            <v>A/92025097</v>
          </cell>
        </row>
        <row r="2798">
          <cell r="A2798">
            <v>45841</v>
          </cell>
          <cell r="L2798" t="str">
            <v>A/92025097</v>
          </cell>
        </row>
        <row r="2799">
          <cell r="A2799">
            <v>45876</v>
          </cell>
          <cell r="L2799" t="str">
            <v>DZ2025052</v>
          </cell>
        </row>
        <row r="2800">
          <cell r="A2800">
            <v>46013</v>
          </cell>
          <cell r="L2800" t="str">
            <v>VN/2025240</v>
          </cell>
        </row>
        <row r="2801">
          <cell r="A2801">
            <v>45732</v>
          </cell>
          <cell r="L2801" t="str">
            <v>A/92025010</v>
          </cell>
        </row>
        <row r="2802">
          <cell r="A2802">
            <v>45810</v>
          </cell>
          <cell r="L2802" t="str">
            <v>VR/925069-5</v>
          </cell>
        </row>
        <row r="2803">
          <cell r="A2803">
            <v>45742</v>
          </cell>
          <cell r="L2803" t="str">
            <v>A/92025010</v>
          </cell>
        </row>
        <row r="2804">
          <cell r="A2804">
            <v>45883</v>
          </cell>
          <cell r="L2804" t="str">
            <v>VN/2025120</v>
          </cell>
        </row>
        <row r="2805">
          <cell r="A2805">
            <v>45996</v>
          </cell>
          <cell r="L2805" t="str">
            <v>VN/2025200-3</v>
          </cell>
        </row>
        <row r="2806">
          <cell r="A2806">
            <v>45881</v>
          </cell>
          <cell r="L2806" t="str">
            <v>A/92025122</v>
          </cell>
        </row>
        <row r="2807">
          <cell r="A2807">
            <v>45973</v>
          </cell>
          <cell r="L2807" t="str">
            <v>D/2025541</v>
          </cell>
        </row>
        <row r="2808">
          <cell r="A2808">
            <v>45744</v>
          </cell>
        </row>
        <row r="2809">
          <cell r="A2809">
            <v>45897</v>
          </cell>
          <cell r="L2809" t="str">
            <v>VN/2025113-1</v>
          </cell>
        </row>
        <row r="2810">
          <cell r="A2810">
            <v>45741</v>
          </cell>
          <cell r="L2810" t="str">
            <v>A/92025010</v>
          </cell>
        </row>
        <row r="2811">
          <cell r="A2811">
            <v>45784</v>
          </cell>
          <cell r="L2811" t="str">
            <v>R/2025225</v>
          </cell>
        </row>
        <row r="2812">
          <cell r="A2812">
            <v>46001</v>
          </cell>
          <cell r="L2812" t="str">
            <v>VN/2025216</v>
          </cell>
        </row>
        <row r="2813">
          <cell r="A2813">
            <v>45734</v>
          </cell>
          <cell r="L2813" t="str">
            <v>A/92025010</v>
          </cell>
        </row>
        <row r="2814">
          <cell r="A2814">
            <v>45709</v>
          </cell>
          <cell r="L2814" t="str">
            <v>R/2025080</v>
          </cell>
        </row>
        <row r="2815">
          <cell r="A2815">
            <v>45954</v>
          </cell>
          <cell r="L2815" t="str">
            <v>D/2025516</v>
          </cell>
        </row>
        <row r="2816">
          <cell r="A2816">
            <v>45743</v>
          </cell>
          <cell r="L2816" t="str">
            <v>R/2025135</v>
          </cell>
        </row>
        <row r="2817">
          <cell r="A2817">
            <v>45938</v>
          </cell>
          <cell r="L2817" t="str">
            <v>DZ2025071-A</v>
          </cell>
        </row>
        <row r="2818">
          <cell r="A2818">
            <v>45951</v>
          </cell>
          <cell r="L2818" t="str">
            <v>VR/925167-1</v>
          </cell>
        </row>
        <row r="2819">
          <cell r="A2819">
            <v>45983</v>
          </cell>
          <cell r="L2819" t="str">
            <v>A/92025204</v>
          </cell>
        </row>
        <row r="2820">
          <cell r="A2820">
            <v>45826</v>
          </cell>
          <cell r="L2820" t="str">
            <v>VR/925066-6</v>
          </cell>
        </row>
        <row r="2821">
          <cell r="A2821">
            <v>45862</v>
          </cell>
          <cell r="L2821" t="str">
            <v>A/92025049</v>
          </cell>
        </row>
        <row r="2822">
          <cell r="A2822">
            <v>45953</v>
          </cell>
          <cell r="L2822" t="str">
            <v>VN/2025167-3</v>
          </cell>
        </row>
        <row r="2823">
          <cell r="A2823">
            <v>45886</v>
          </cell>
          <cell r="L2823" t="str">
            <v>RA/2025/33</v>
          </cell>
        </row>
        <row r="2824">
          <cell r="A2824">
            <v>45805</v>
          </cell>
          <cell r="L2824" t="str">
            <v>DZ2025027</v>
          </cell>
        </row>
        <row r="2825">
          <cell r="A2825">
            <v>45876</v>
          </cell>
          <cell r="L2825" t="str">
            <v>DZ2025027</v>
          </cell>
        </row>
        <row r="2826">
          <cell r="A2826">
            <v>45812</v>
          </cell>
          <cell r="L2826" t="str">
            <v>VN/2025059-2</v>
          </cell>
        </row>
        <row r="2827">
          <cell r="A2827">
            <v>45828</v>
          </cell>
          <cell r="L2827" t="str">
            <v>A/92025077</v>
          </cell>
        </row>
        <row r="2828">
          <cell r="A2828">
            <v>45688</v>
          </cell>
        </row>
        <row r="2829">
          <cell r="A2829">
            <v>45775</v>
          </cell>
          <cell r="L2829" t="str">
            <v>D/2025111</v>
          </cell>
        </row>
        <row r="2830">
          <cell r="A2830">
            <v>45674</v>
          </cell>
          <cell r="L2830" t="str">
            <v>PKDV/2025001</v>
          </cell>
        </row>
        <row r="2831">
          <cell r="A2831">
            <v>45818</v>
          </cell>
          <cell r="L2831" t="str">
            <v>R/2025320</v>
          </cell>
        </row>
        <row r="2832">
          <cell r="A2832">
            <v>45958</v>
          </cell>
          <cell r="L2832" t="str">
            <v>A/92025159</v>
          </cell>
        </row>
        <row r="2833">
          <cell r="A2833">
            <v>45868</v>
          </cell>
          <cell r="L2833" t="str">
            <v>R/2025431</v>
          </cell>
        </row>
        <row r="2834">
          <cell r="A2834">
            <v>45734</v>
          </cell>
          <cell r="L2834" t="str">
            <v>D/2025053</v>
          </cell>
        </row>
        <row r="2835">
          <cell r="A2835">
            <v>45835</v>
          </cell>
          <cell r="L2835" t="str">
            <v>A/92025076</v>
          </cell>
        </row>
        <row r="2836">
          <cell r="A2836">
            <v>45870</v>
          </cell>
          <cell r="L2836" t="str">
            <v>A/92025113</v>
          </cell>
        </row>
        <row r="2837">
          <cell r="A2837">
            <v>45870</v>
          </cell>
        </row>
        <row r="2838">
          <cell r="A2838">
            <v>45882</v>
          </cell>
        </row>
        <row r="2839">
          <cell r="A2839">
            <v>45975</v>
          </cell>
          <cell r="L2839" t="str">
            <v>VN/2025176-2</v>
          </cell>
        </row>
        <row r="2840">
          <cell r="A2840">
            <v>45856</v>
          </cell>
          <cell r="L2840" t="str">
            <v>A/92025126</v>
          </cell>
        </row>
        <row r="2841">
          <cell r="A2841">
            <v>45721</v>
          </cell>
          <cell r="L2841" t="str">
            <v>VR/925017</v>
          </cell>
        </row>
        <row r="2842">
          <cell r="A2842">
            <v>45931</v>
          </cell>
          <cell r="L2842" t="str">
            <v>ID/2025/50</v>
          </cell>
        </row>
        <row r="2843">
          <cell r="A2843">
            <v>45736</v>
          </cell>
        </row>
        <row r="2844">
          <cell r="A2844">
            <v>46010</v>
          </cell>
          <cell r="L2844" t="str">
            <v>VR/925207-4</v>
          </cell>
        </row>
        <row r="2845">
          <cell r="A2845">
            <v>45739</v>
          </cell>
          <cell r="L2845" t="str">
            <v>A/92025010</v>
          </cell>
        </row>
        <row r="2846">
          <cell r="A2846">
            <v>45880</v>
          </cell>
          <cell r="L2846" t="str">
            <v>DZ2025057</v>
          </cell>
        </row>
        <row r="2847">
          <cell r="A2847">
            <v>45919</v>
          </cell>
          <cell r="L2847" t="str">
            <v>R/2025545</v>
          </cell>
        </row>
        <row r="2848">
          <cell r="A2848">
            <v>46013</v>
          </cell>
          <cell r="L2848" t="str">
            <v>VN/2025237</v>
          </cell>
        </row>
        <row r="2849">
          <cell r="A2849">
            <v>45758</v>
          </cell>
          <cell r="L2849" t="str">
            <v>PKDV/2025041-1</v>
          </cell>
        </row>
        <row r="2850">
          <cell r="A2850">
            <v>45824</v>
          </cell>
          <cell r="L2850" t="str">
            <v>A/92025096</v>
          </cell>
        </row>
        <row r="2851">
          <cell r="A2851">
            <v>45763</v>
          </cell>
        </row>
        <row r="2852">
          <cell r="A2852">
            <v>45853</v>
          </cell>
          <cell r="L2852" t="str">
            <v>RA/2025/23</v>
          </cell>
        </row>
        <row r="2853">
          <cell r="A2853">
            <v>45729</v>
          </cell>
          <cell r="L2853" t="str">
            <v>PKDV/2025016-1</v>
          </cell>
        </row>
        <row r="2854">
          <cell r="A2854">
            <v>45729</v>
          </cell>
          <cell r="L2854" t="str">
            <v>PKDV/2025016-2</v>
          </cell>
        </row>
        <row r="2855">
          <cell r="A2855">
            <v>45868</v>
          </cell>
          <cell r="L2855" t="str">
            <v>RA/2025/30</v>
          </cell>
        </row>
        <row r="2856">
          <cell r="A2856">
            <v>45724</v>
          </cell>
          <cell r="L2856" t="str">
            <v>PKDV/2025014</v>
          </cell>
        </row>
        <row r="2857">
          <cell r="A2857">
            <v>45810</v>
          </cell>
          <cell r="L2857" t="str">
            <v>PKDV/2025031-3</v>
          </cell>
        </row>
        <row r="2858">
          <cell r="A2858">
            <v>45796</v>
          </cell>
          <cell r="L2858" t="str">
            <v>R/2025264</v>
          </cell>
        </row>
        <row r="2859">
          <cell r="A2859">
            <v>45868</v>
          </cell>
          <cell r="L2859" t="str">
            <v>A/92025101</v>
          </cell>
        </row>
        <row r="2860">
          <cell r="A2860">
            <v>45800</v>
          </cell>
          <cell r="L2860" t="str">
            <v>R/2025268</v>
          </cell>
        </row>
        <row r="2861">
          <cell r="A2861">
            <v>45763</v>
          </cell>
          <cell r="L2861" t="str">
            <v>VN/2025023</v>
          </cell>
        </row>
        <row r="2862">
          <cell r="A2862">
            <v>45967</v>
          </cell>
          <cell r="L2862" t="str">
            <v>VR/925180-2</v>
          </cell>
        </row>
        <row r="2863">
          <cell r="A2863">
            <v>45977</v>
          </cell>
          <cell r="L2863" t="str">
            <v>A/92025181</v>
          </cell>
        </row>
        <row r="2864">
          <cell r="A2864">
            <v>45985</v>
          </cell>
          <cell r="L2864" t="str">
            <v>A/92025204</v>
          </cell>
        </row>
        <row r="2865">
          <cell r="A2865">
            <v>45853</v>
          </cell>
          <cell r="L2865" t="str">
            <v>A/92025193</v>
          </cell>
        </row>
        <row r="2866">
          <cell r="A2866">
            <v>45974</v>
          </cell>
          <cell r="L2866" t="str">
            <v>VN/2025182-1</v>
          </cell>
        </row>
        <row r="2867">
          <cell r="A2867">
            <v>45832</v>
          </cell>
          <cell r="L2867" t="str">
            <v>RA/2025/22a</v>
          </cell>
        </row>
        <row r="2868">
          <cell r="A2868">
            <v>45834</v>
          </cell>
          <cell r="L2868" t="str">
            <v>RA/2025/22</v>
          </cell>
        </row>
        <row r="2869">
          <cell r="A2869">
            <v>45877</v>
          </cell>
          <cell r="L2869" t="str">
            <v>DZ2025098</v>
          </cell>
        </row>
        <row r="2870">
          <cell r="A2870">
            <v>45877</v>
          </cell>
          <cell r="L2870" t="str">
            <v>DZ2025112</v>
          </cell>
        </row>
        <row r="2871">
          <cell r="A2871">
            <v>45824</v>
          </cell>
          <cell r="L2871" t="str">
            <v>A/92025096</v>
          </cell>
        </row>
        <row r="2872">
          <cell r="A2872">
            <v>45732</v>
          </cell>
          <cell r="L2872" t="str">
            <v>A/92025010</v>
          </cell>
        </row>
        <row r="2873">
          <cell r="A2873">
            <v>45996</v>
          </cell>
          <cell r="L2873" t="str">
            <v>R/2025700</v>
          </cell>
        </row>
        <row r="2874">
          <cell r="A2874">
            <v>45790</v>
          </cell>
          <cell r="L2874" t="str">
            <v>VN/2025049-6</v>
          </cell>
        </row>
        <row r="2875">
          <cell r="A2875">
            <v>45951</v>
          </cell>
          <cell r="L2875" t="str">
            <v>VN/2025144</v>
          </cell>
        </row>
        <row r="2876">
          <cell r="A2876">
            <v>45869</v>
          </cell>
          <cell r="L2876" t="str">
            <v>A/92025117</v>
          </cell>
        </row>
        <row r="2877">
          <cell r="A2877">
            <v>45987</v>
          </cell>
          <cell r="L2877" t="str">
            <v>R/2025678</v>
          </cell>
        </row>
        <row r="2878">
          <cell r="A2878">
            <v>45947</v>
          </cell>
          <cell r="L2878" t="str">
            <v>R/2025603</v>
          </cell>
        </row>
        <row r="2879">
          <cell r="A2879">
            <v>45960</v>
          </cell>
          <cell r="L2879" t="str">
            <v>D/2025523</v>
          </cell>
        </row>
        <row r="2880">
          <cell r="A2880">
            <v>45798</v>
          </cell>
          <cell r="L2880" t="str">
            <v>R/2025248</v>
          </cell>
        </row>
        <row r="2881">
          <cell r="A2881">
            <v>45805</v>
          </cell>
          <cell r="L2881" t="str">
            <v>DZ2025014</v>
          </cell>
        </row>
        <row r="2882">
          <cell r="A2882">
            <v>45813</v>
          </cell>
          <cell r="L2882" t="str">
            <v>R/2025311</v>
          </cell>
        </row>
        <row r="2883">
          <cell r="A2883">
            <v>45880</v>
          </cell>
          <cell r="L2883" t="str">
            <v>DZ2025058</v>
          </cell>
        </row>
        <row r="2884">
          <cell r="A2884">
            <v>45908</v>
          </cell>
          <cell r="L2884" t="str">
            <v>R/2025464</v>
          </cell>
        </row>
        <row r="2885">
          <cell r="A2885">
            <v>45919</v>
          </cell>
          <cell r="L2885" t="str">
            <v>R/2025547</v>
          </cell>
        </row>
        <row r="2886">
          <cell r="A2886">
            <v>45924</v>
          </cell>
          <cell r="L2886" t="str">
            <v>R/2025533</v>
          </cell>
        </row>
        <row r="2887">
          <cell r="A2887">
            <v>45680</v>
          </cell>
        </row>
        <row r="2888">
          <cell r="A2888">
            <v>45742</v>
          </cell>
          <cell r="L2888" t="str">
            <v>VR/925030</v>
          </cell>
        </row>
        <row r="2889">
          <cell r="A2889">
            <v>45784</v>
          </cell>
          <cell r="L2889">
            <v>220250039</v>
          </cell>
        </row>
        <row r="2890">
          <cell r="A2890">
            <v>45796</v>
          </cell>
          <cell r="L2890">
            <v>220250046</v>
          </cell>
        </row>
        <row r="2891">
          <cell r="A2891">
            <v>45923</v>
          </cell>
          <cell r="L2891" t="str">
            <v>R/2025530</v>
          </cell>
        </row>
        <row r="2892">
          <cell r="A2892">
            <v>45810</v>
          </cell>
          <cell r="L2892" t="str">
            <v>VN/2025016-2</v>
          </cell>
        </row>
        <row r="2893">
          <cell r="A2893">
            <v>45809</v>
          </cell>
          <cell r="L2893" t="str">
            <v>A/92025085</v>
          </cell>
        </row>
        <row r="2894">
          <cell r="A2894">
            <v>45903</v>
          </cell>
          <cell r="L2894" t="str">
            <v>RA/2025/27</v>
          </cell>
        </row>
        <row r="2895">
          <cell r="A2895">
            <v>45679</v>
          </cell>
          <cell r="L2895" t="str">
            <v>PKDV/2025003</v>
          </cell>
        </row>
        <row r="2896">
          <cell r="A2896">
            <v>45762</v>
          </cell>
        </row>
        <row r="2897">
          <cell r="A2897">
            <v>45762</v>
          </cell>
        </row>
        <row r="2898">
          <cell r="A2898">
            <v>45701</v>
          </cell>
          <cell r="L2898" t="str">
            <v>R/2025063</v>
          </cell>
        </row>
        <row r="2899">
          <cell r="A2899">
            <v>45729</v>
          </cell>
          <cell r="L2899" t="str">
            <v>R/2025104</v>
          </cell>
        </row>
        <row r="2900">
          <cell r="A2900">
            <v>45756</v>
          </cell>
          <cell r="L2900" t="str">
            <v>R/2025168</v>
          </cell>
        </row>
        <row r="2901">
          <cell r="A2901">
            <v>45796</v>
          </cell>
          <cell r="L2901" t="str">
            <v>R/2025228</v>
          </cell>
        </row>
        <row r="2902">
          <cell r="A2902">
            <v>45814</v>
          </cell>
          <cell r="L2902" t="str">
            <v>R/2025323</v>
          </cell>
        </row>
        <row r="2903">
          <cell r="A2903">
            <v>45854</v>
          </cell>
          <cell r="L2903" t="str">
            <v>R/2025394</v>
          </cell>
        </row>
        <row r="2904">
          <cell r="A2904">
            <v>45861</v>
          </cell>
          <cell r="L2904" t="str">
            <v>R/2025417</v>
          </cell>
        </row>
        <row r="2905">
          <cell r="A2905">
            <v>45880</v>
          </cell>
          <cell r="L2905" t="str">
            <v>R/2025453</v>
          </cell>
        </row>
        <row r="2906">
          <cell r="A2906">
            <v>45924</v>
          </cell>
          <cell r="L2906" t="str">
            <v>R/2025528</v>
          </cell>
        </row>
        <row r="2907">
          <cell r="A2907">
            <v>45940</v>
          </cell>
          <cell r="L2907" t="str">
            <v>R/2025574</v>
          </cell>
        </row>
        <row r="2908">
          <cell r="A2908">
            <v>45968</v>
          </cell>
          <cell r="L2908" t="str">
            <v>R/2025630</v>
          </cell>
        </row>
        <row r="2909">
          <cell r="A2909">
            <v>45996</v>
          </cell>
          <cell r="L2909" t="str">
            <v>R/2025706</v>
          </cell>
        </row>
        <row r="2910">
          <cell r="A2910">
            <v>45688</v>
          </cell>
          <cell r="L2910" t="str">
            <v>R/2025003</v>
          </cell>
        </row>
        <row r="2911">
          <cell r="A2911">
            <v>45868</v>
          </cell>
          <cell r="L2911" t="str">
            <v>A/92025101</v>
          </cell>
        </row>
        <row r="2912">
          <cell r="A2912">
            <v>45734</v>
          </cell>
          <cell r="L2912" t="str">
            <v>VN/2025018</v>
          </cell>
        </row>
        <row r="2913">
          <cell r="A2913">
            <v>45701</v>
          </cell>
          <cell r="L2913" t="str">
            <v>VR/925010-2</v>
          </cell>
        </row>
        <row r="2914">
          <cell r="A2914">
            <v>46022</v>
          </cell>
          <cell r="L2914" t="str">
            <v>VN/2025221</v>
          </cell>
        </row>
        <row r="2915">
          <cell r="A2915">
            <v>45908</v>
          </cell>
          <cell r="L2915" t="str">
            <v>VR/925138-1</v>
          </cell>
        </row>
        <row r="2916">
          <cell r="A2916">
            <v>45863</v>
          </cell>
          <cell r="L2916" t="str">
            <v>A/92025107</v>
          </cell>
        </row>
        <row r="2917">
          <cell r="A2917">
            <v>45825</v>
          </cell>
          <cell r="L2917" t="str">
            <v>A/92025096</v>
          </cell>
        </row>
        <row r="2918">
          <cell r="A2918">
            <v>45909</v>
          </cell>
          <cell r="L2918" t="str">
            <v>R/2025519</v>
          </cell>
        </row>
        <row r="2919">
          <cell r="A2919">
            <v>45861</v>
          </cell>
          <cell r="L2919" t="str">
            <v>R/2025415</v>
          </cell>
        </row>
        <row r="2920">
          <cell r="A2920">
            <v>45777</v>
          </cell>
          <cell r="L2920" t="str">
            <v>R/2025188</v>
          </cell>
        </row>
        <row r="2921">
          <cell r="A2921">
            <v>45875</v>
          </cell>
          <cell r="L2921" t="str">
            <v>VR/925121-1</v>
          </cell>
        </row>
        <row r="2922">
          <cell r="A2922">
            <v>45939</v>
          </cell>
          <cell r="L2922" t="str">
            <v>VR/925164-11</v>
          </cell>
        </row>
        <row r="2923">
          <cell r="A2923">
            <v>45699</v>
          </cell>
          <cell r="L2923" t="str">
            <v>VR/925009</v>
          </cell>
        </row>
        <row r="2924">
          <cell r="A2924">
            <v>45917</v>
          </cell>
          <cell r="L2924" t="str">
            <v>VN/2025149</v>
          </cell>
        </row>
        <row r="2925">
          <cell r="A2925">
            <v>46021</v>
          </cell>
          <cell r="L2925" t="str">
            <v>VN/2025250</v>
          </cell>
        </row>
        <row r="2926">
          <cell r="A2926">
            <v>46021</v>
          </cell>
          <cell r="L2926" t="str">
            <v>VN/2025251</v>
          </cell>
        </row>
        <row r="2927">
          <cell r="A2927">
            <v>45947</v>
          </cell>
          <cell r="L2927" t="str">
            <v>R/2025/592</v>
          </cell>
        </row>
        <row r="2928">
          <cell r="A2928">
            <v>45841</v>
          </cell>
          <cell r="L2928" t="str">
            <v>PKDV/2025041-5</v>
          </cell>
        </row>
        <row r="2929">
          <cell r="A2929">
            <v>45811</v>
          </cell>
          <cell r="L2929" t="str">
            <v>A/92025085</v>
          </cell>
        </row>
        <row r="2930">
          <cell r="A2930">
            <v>45854</v>
          </cell>
          <cell r="L2930" t="str">
            <v>VR/925103</v>
          </cell>
        </row>
        <row r="2931">
          <cell r="A2931">
            <v>46022</v>
          </cell>
          <cell r="L2931" t="str">
            <v>VN/2025253</v>
          </cell>
        </row>
        <row r="2932">
          <cell r="A2932">
            <v>45811</v>
          </cell>
          <cell r="L2932" t="str">
            <v>A/92025085</v>
          </cell>
        </row>
        <row r="2933">
          <cell r="A2933">
            <v>45936</v>
          </cell>
          <cell r="L2933" t="str">
            <v>ID/2025/53</v>
          </cell>
        </row>
        <row r="2934">
          <cell r="A2934">
            <v>45693</v>
          </cell>
          <cell r="L2934" t="str">
            <v>VN/2025005</v>
          </cell>
        </row>
        <row r="2935">
          <cell r="A2935">
            <v>45806</v>
          </cell>
          <cell r="L2935" t="str">
            <v>A/92025012</v>
          </cell>
        </row>
        <row r="2936">
          <cell r="A2936">
            <v>45876</v>
          </cell>
          <cell r="L2936" t="str">
            <v>A/92025119</v>
          </cell>
        </row>
        <row r="2937">
          <cell r="A2937">
            <v>45740</v>
          </cell>
          <cell r="L2937" t="str">
            <v>A/92025010</v>
          </cell>
        </row>
        <row r="2938">
          <cell r="A2938">
            <v>45874</v>
          </cell>
          <cell r="L2938" t="str">
            <v>A/92025109</v>
          </cell>
        </row>
        <row r="2939">
          <cell r="A2939">
            <v>45911</v>
          </cell>
          <cell r="L2939" t="str">
            <v>DZ2025066</v>
          </cell>
        </row>
        <row r="2940">
          <cell r="A2940">
            <v>45911</v>
          </cell>
          <cell r="L2940" t="str">
            <v>DZ2025067</v>
          </cell>
        </row>
        <row r="2941">
          <cell r="A2941">
            <v>45911</v>
          </cell>
          <cell r="L2941" t="str">
            <v>DZ2025069</v>
          </cell>
        </row>
        <row r="2942">
          <cell r="A2942">
            <v>45792</v>
          </cell>
          <cell r="L2942" t="str">
            <v>VR/925064-3</v>
          </cell>
        </row>
        <row r="2943">
          <cell r="A2943">
            <v>45692</v>
          </cell>
          <cell r="L2943" t="str">
            <v>VR/925008-1</v>
          </cell>
        </row>
        <row r="2944">
          <cell r="A2944">
            <v>45814</v>
          </cell>
          <cell r="L2944" t="str">
            <v>R/2025302</v>
          </cell>
        </row>
        <row r="2945">
          <cell r="A2945">
            <v>45973</v>
          </cell>
          <cell r="L2945" t="str">
            <v>A/92025173</v>
          </cell>
        </row>
        <row r="2946">
          <cell r="A2946">
            <v>45692</v>
          </cell>
          <cell r="L2946" t="str">
            <v>PKDV/2025008</v>
          </cell>
        </row>
        <row r="2947">
          <cell r="A2947">
            <v>45756</v>
          </cell>
          <cell r="L2947" t="str">
            <v>PKDV/2025021</v>
          </cell>
        </row>
        <row r="2948">
          <cell r="A2948">
            <v>45798</v>
          </cell>
          <cell r="L2948" t="str">
            <v>VR/925067-3</v>
          </cell>
        </row>
        <row r="2949">
          <cell r="A2949">
            <v>45814</v>
          </cell>
          <cell r="L2949" t="str">
            <v>VR/925081</v>
          </cell>
        </row>
        <row r="2950">
          <cell r="A2950">
            <v>45922</v>
          </cell>
          <cell r="L2950" t="str">
            <v>R/2025548</v>
          </cell>
        </row>
        <row r="2951">
          <cell r="A2951">
            <v>45930</v>
          </cell>
          <cell r="L2951" t="str">
            <v>VR/925156</v>
          </cell>
        </row>
        <row r="2952">
          <cell r="A2952">
            <v>45931</v>
          </cell>
          <cell r="L2952" t="str">
            <v>RA/2025/34</v>
          </cell>
        </row>
        <row r="2953">
          <cell r="A2953">
            <v>45931</v>
          </cell>
          <cell r="L2953" t="str">
            <v>VR/925147-1</v>
          </cell>
        </row>
        <row r="2954">
          <cell r="A2954">
            <v>46020</v>
          </cell>
          <cell r="L2954" t="str">
            <v>R/2025541</v>
          </cell>
        </row>
        <row r="2955">
          <cell r="A2955">
            <v>45756</v>
          </cell>
        </row>
        <row r="2956">
          <cell r="A2956">
            <v>45757</v>
          </cell>
        </row>
        <row r="2957">
          <cell r="A2957">
            <v>45757</v>
          </cell>
        </row>
        <row r="2958">
          <cell r="A2958">
            <v>45757</v>
          </cell>
        </row>
        <row r="2959">
          <cell r="A2959">
            <v>45758</v>
          </cell>
        </row>
        <row r="2960">
          <cell r="A2960">
            <v>45758</v>
          </cell>
        </row>
        <row r="2961">
          <cell r="A2961">
            <v>45875</v>
          </cell>
          <cell r="L2961" t="str">
            <v>VR/925122</v>
          </cell>
        </row>
        <row r="2962">
          <cell r="A2962">
            <v>45940</v>
          </cell>
        </row>
        <row r="2963">
          <cell r="A2963">
            <v>45945</v>
          </cell>
        </row>
        <row r="2964">
          <cell r="A2964">
            <v>45948</v>
          </cell>
        </row>
        <row r="2965">
          <cell r="A2965">
            <v>46000</v>
          </cell>
        </row>
        <row r="2966">
          <cell r="A2966">
            <v>45784</v>
          </cell>
          <cell r="L2966" t="str">
            <v>DZ2025017</v>
          </cell>
        </row>
        <row r="2967">
          <cell r="A2967">
            <v>45730</v>
          </cell>
          <cell r="L2967" t="str">
            <v>VR/925023-2</v>
          </cell>
        </row>
        <row r="2968">
          <cell r="A2968">
            <v>45779</v>
          </cell>
          <cell r="L2968" t="str">
            <v>VN/2025041</v>
          </cell>
        </row>
        <row r="2969">
          <cell r="A2969">
            <v>45863</v>
          </cell>
          <cell r="L2969" t="str">
            <v>PKDV/2025039-4</v>
          </cell>
        </row>
        <row r="2970">
          <cell r="A2970">
            <v>45894</v>
          </cell>
          <cell r="L2970" t="str">
            <v>PKDV/2025039-5</v>
          </cell>
        </row>
        <row r="2971">
          <cell r="A2971">
            <v>45925</v>
          </cell>
          <cell r="L2971" t="str">
            <v>PKDV/2025047</v>
          </cell>
        </row>
        <row r="2972">
          <cell r="A2972">
            <v>45797</v>
          </cell>
          <cell r="L2972" t="str">
            <v>A/92025081</v>
          </cell>
        </row>
        <row r="2973">
          <cell r="A2973">
            <v>46010</v>
          </cell>
          <cell r="L2973" t="str">
            <v>VR/925207-3</v>
          </cell>
        </row>
        <row r="2974">
          <cell r="A2974">
            <v>45875</v>
          </cell>
          <cell r="L2974" t="str">
            <v>VR/925116</v>
          </cell>
        </row>
        <row r="2975">
          <cell r="A2975">
            <v>45992</v>
          </cell>
          <cell r="L2975" t="str">
            <v>VR/925206-2</v>
          </cell>
        </row>
        <row r="2976">
          <cell r="A2976">
            <v>45799</v>
          </cell>
          <cell r="L2976" t="str">
            <v>R/2025280</v>
          </cell>
        </row>
        <row r="2977">
          <cell r="A2977">
            <v>45691</v>
          </cell>
          <cell r="L2977" t="str">
            <v>VR/925005</v>
          </cell>
        </row>
        <row r="2978">
          <cell r="A2978">
            <v>45825</v>
          </cell>
          <cell r="L2978" t="str">
            <v>DZ2025021</v>
          </cell>
        </row>
        <row r="2979">
          <cell r="A2979">
            <v>45802</v>
          </cell>
          <cell r="L2979" t="str">
            <v>VR/925066-3</v>
          </cell>
        </row>
        <row r="2980">
          <cell r="A2980">
            <v>45939</v>
          </cell>
          <cell r="L2980" t="str">
            <v>VR/925164-7</v>
          </cell>
        </row>
        <row r="2981">
          <cell r="A2981">
            <v>45939</v>
          </cell>
          <cell r="L2981" t="str">
            <v>VR/925164-2</v>
          </cell>
        </row>
        <row r="2982">
          <cell r="A2982">
            <v>45798</v>
          </cell>
          <cell r="L2982" t="str">
            <v>R/2025205</v>
          </cell>
        </row>
        <row r="2983">
          <cell r="A2983">
            <v>45896</v>
          </cell>
          <cell r="L2983" t="str">
            <v>A/92025130</v>
          </cell>
        </row>
        <row r="2984">
          <cell r="A2984">
            <v>45729</v>
          </cell>
          <cell r="L2984" t="str">
            <v>VR/925018</v>
          </cell>
        </row>
        <row r="2985">
          <cell r="A2985">
            <v>45729</v>
          </cell>
          <cell r="L2985" t="str">
            <v>VR/925021</v>
          </cell>
        </row>
        <row r="2986">
          <cell r="A2986">
            <v>45939</v>
          </cell>
          <cell r="L2986" t="str">
            <v>VR/925164-15</v>
          </cell>
        </row>
        <row r="2987">
          <cell r="A2987">
            <v>45798</v>
          </cell>
          <cell r="L2987" t="str">
            <v>R/2025246</v>
          </cell>
        </row>
        <row r="2988">
          <cell r="A2988">
            <v>45721</v>
          </cell>
          <cell r="L2988" t="str">
            <v>R/2025087</v>
          </cell>
        </row>
        <row r="2989">
          <cell r="A2989">
            <v>45875</v>
          </cell>
          <cell r="L2989" t="str">
            <v>R/2025433</v>
          </cell>
        </row>
        <row r="2990">
          <cell r="A2990">
            <v>45996</v>
          </cell>
          <cell r="L2990" t="str">
            <v>VN/2025208</v>
          </cell>
        </row>
        <row r="2991">
          <cell r="A2991">
            <v>45784</v>
          </cell>
          <cell r="L2991" t="str">
            <v>DZ2025015</v>
          </cell>
        </row>
        <row r="2992">
          <cell r="A2992">
            <v>45825</v>
          </cell>
          <cell r="L2992" t="str">
            <v>DZ2025015</v>
          </cell>
        </row>
        <row r="2993">
          <cell r="A2993">
            <v>45880</v>
          </cell>
          <cell r="L2993" t="str">
            <v>DZ2025009</v>
          </cell>
        </row>
        <row r="2994">
          <cell r="A2994">
            <v>45838</v>
          </cell>
          <cell r="L2994" t="str">
            <v>R/2025361</v>
          </cell>
        </row>
        <row r="2995">
          <cell r="A2995">
            <v>45884</v>
          </cell>
          <cell r="L2995" t="str">
            <v>VR/925108-7</v>
          </cell>
        </row>
        <row r="2996">
          <cell r="A2996">
            <v>45841</v>
          </cell>
          <cell r="L2996" t="str">
            <v>A/92025097</v>
          </cell>
        </row>
        <row r="2997">
          <cell r="A2997">
            <v>46006</v>
          </cell>
          <cell r="L2997" t="str">
            <v>VR/925200</v>
          </cell>
        </row>
        <row r="2998">
          <cell r="A2998">
            <v>45790</v>
          </cell>
          <cell r="L2998" t="str">
            <v>VN/2025049-2</v>
          </cell>
        </row>
        <row r="2999">
          <cell r="A2999">
            <v>45869</v>
          </cell>
          <cell r="L2999" t="str">
            <v>VN/2025103-2</v>
          </cell>
        </row>
        <row r="3000">
          <cell r="A3000">
            <v>45750</v>
          </cell>
          <cell r="L3000" t="str">
            <v>D/2025093</v>
          </cell>
        </row>
        <row r="3001">
          <cell r="A3001">
            <v>45968</v>
          </cell>
          <cell r="L3001" t="str">
            <v>VR/925148-1</v>
          </cell>
        </row>
        <row r="3002">
          <cell r="A3002">
            <v>45839</v>
          </cell>
          <cell r="L3002" t="str">
            <v>PKDV/2025045</v>
          </cell>
        </row>
        <row r="3003">
          <cell r="A3003">
            <v>45853</v>
          </cell>
          <cell r="L3003" t="str">
            <v>R/2025356</v>
          </cell>
        </row>
        <row r="3004">
          <cell r="A3004">
            <v>46009</v>
          </cell>
          <cell r="L3004" t="str">
            <v>R/2025727</v>
          </cell>
        </row>
        <row r="3005">
          <cell r="A3005">
            <v>45869</v>
          </cell>
          <cell r="L3005" t="str">
            <v>RA/2025/20</v>
          </cell>
        </row>
        <row r="3006">
          <cell r="A3006">
            <v>45869</v>
          </cell>
          <cell r="L3006" t="str">
            <v>RA/2025/20</v>
          </cell>
        </row>
        <row r="3007">
          <cell r="A3007">
            <v>45869</v>
          </cell>
          <cell r="L3007" t="str">
            <v>RA/2025/20</v>
          </cell>
        </row>
        <row r="3008">
          <cell r="A3008">
            <v>45869</v>
          </cell>
          <cell r="L3008" t="str">
            <v>RA/2025/20</v>
          </cell>
        </row>
        <row r="3009">
          <cell r="A3009">
            <v>45939</v>
          </cell>
          <cell r="L3009" t="str">
            <v>VR/925164-19</v>
          </cell>
        </row>
        <row r="3010">
          <cell r="A3010">
            <v>45810</v>
          </cell>
          <cell r="L3010" t="str">
            <v>A/92025085</v>
          </cell>
        </row>
        <row r="3011">
          <cell r="A3011">
            <v>45684</v>
          </cell>
          <cell r="L3011" t="str">
            <v>D/2025008</v>
          </cell>
        </row>
        <row r="3012">
          <cell r="A3012">
            <v>45981</v>
          </cell>
          <cell r="L3012" t="str">
            <v>VR/925187</v>
          </cell>
        </row>
        <row r="3013">
          <cell r="A3013">
            <v>45911</v>
          </cell>
          <cell r="L3013" t="str">
            <v>DZ2025081</v>
          </cell>
        </row>
        <row r="3014">
          <cell r="A3014">
            <v>45846</v>
          </cell>
          <cell r="L3014" t="str">
            <v>R/20250012</v>
          </cell>
        </row>
        <row r="3015">
          <cell r="A3015">
            <v>46002</v>
          </cell>
          <cell r="L3015" t="str">
            <v>VR/925199-4</v>
          </cell>
        </row>
        <row r="3016">
          <cell r="A3016">
            <v>45884</v>
          </cell>
          <cell r="L3016" t="str">
            <v>VR/925132</v>
          </cell>
        </row>
        <row r="3017">
          <cell r="A3017">
            <v>45868</v>
          </cell>
          <cell r="L3017" t="str">
            <v>A/92025101</v>
          </cell>
        </row>
        <row r="3018">
          <cell r="A3018">
            <v>45693</v>
          </cell>
        </row>
        <row r="3019">
          <cell r="A3019">
            <v>45985</v>
          </cell>
          <cell r="L3019" t="str">
            <v>A/92025204</v>
          </cell>
        </row>
        <row r="3020">
          <cell r="A3020">
            <v>45974</v>
          </cell>
          <cell r="L3020" t="str">
            <v>A/92025184</v>
          </cell>
        </row>
        <row r="3021">
          <cell r="A3021">
            <v>45862</v>
          </cell>
          <cell r="L3021" t="str">
            <v>VN/2025056</v>
          </cell>
        </row>
        <row r="3022">
          <cell r="A3022">
            <v>45672</v>
          </cell>
        </row>
        <row r="3023">
          <cell r="A3023">
            <v>45673</v>
          </cell>
        </row>
        <row r="3024">
          <cell r="A3024">
            <v>45673</v>
          </cell>
        </row>
        <row r="3025">
          <cell r="A3025">
            <v>45673</v>
          </cell>
        </row>
        <row r="3026">
          <cell r="A3026">
            <v>45677</v>
          </cell>
        </row>
        <row r="3027">
          <cell r="A3027">
            <v>45688</v>
          </cell>
        </row>
        <row r="3028">
          <cell r="A3028">
            <v>45691</v>
          </cell>
        </row>
        <row r="3029">
          <cell r="A3029">
            <v>45869</v>
          </cell>
          <cell r="L3029" t="str">
            <v>PKDV/2025038-1</v>
          </cell>
        </row>
        <row r="3030">
          <cell r="A3030">
            <v>45869</v>
          </cell>
          <cell r="L3030" t="str">
            <v>D/2025313</v>
          </cell>
        </row>
        <row r="3031">
          <cell r="A3031">
            <v>45763</v>
          </cell>
          <cell r="L3031" t="str">
            <v>R/2025181</v>
          </cell>
        </row>
        <row r="3032">
          <cell r="A3032">
            <v>45777</v>
          </cell>
          <cell r="L3032" t="str">
            <v>R/2025199</v>
          </cell>
        </row>
        <row r="3033">
          <cell r="A3033">
            <v>46021</v>
          </cell>
          <cell r="L3033" t="str">
            <v>VN/2025246-1</v>
          </cell>
        </row>
        <row r="3034">
          <cell r="A3034">
            <v>45793</v>
          </cell>
          <cell r="L3034" t="str">
            <v>VR/925063</v>
          </cell>
        </row>
        <row r="3035">
          <cell r="A3035">
            <v>45701</v>
          </cell>
          <cell r="L3035" t="str">
            <v>PKDV/2025009-2</v>
          </cell>
        </row>
        <row r="3036">
          <cell r="A3036">
            <v>45790</v>
          </cell>
          <cell r="L3036" t="str">
            <v>VN/2025047-5</v>
          </cell>
        </row>
        <row r="3037">
          <cell r="A3037">
            <v>45940</v>
          </cell>
          <cell r="L3037" t="str">
            <v>VR/925158</v>
          </cell>
        </row>
        <row r="3038">
          <cell r="A3038">
            <v>45806</v>
          </cell>
          <cell r="L3038" t="str">
            <v>VN/2025058</v>
          </cell>
        </row>
        <row r="3039">
          <cell r="A3039">
            <v>46001</v>
          </cell>
          <cell r="L3039" t="str">
            <v>ID/2025/61</v>
          </cell>
        </row>
        <row r="3040">
          <cell r="A3040">
            <v>45974</v>
          </cell>
          <cell r="L3040" t="str">
            <v>VN/2025182-2</v>
          </cell>
        </row>
        <row r="3041">
          <cell r="A3041">
            <v>45831</v>
          </cell>
          <cell r="L3041" t="str">
            <v>R/2025377</v>
          </cell>
        </row>
        <row r="3042">
          <cell r="A3042">
            <v>45944</v>
          </cell>
          <cell r="L3042" t="str">
            <v>VR/925165-8</v>
          </cell>
        </row>
        <row r="3043">
          <cell r="A3043">
            <v>45804</v>
          </cell>
          <cell r="L3043" t="str">
            <v>R/2025103</v>
          </cell>
        </row>
        <row r="3044">
          <cell r="A3044">
            <v>45868</v>
          </cell>
          <cell r="L3044" t="str">
            <v>A/92025126</v>
          </cell>
        </row>
        <row r="3045">
          <cell r="A3045">
            <v>45862</v>
          </cell>
          <cell r="L3045" t="str">
            <v>VN/2025098</v>
          </cell>
        </row>
        <row r="3046">
          <cell r="A3046">
            <v>45678</v>
          </cell>
        </row>
        <row r="3047">
          <cell r="A3047">
            <v>45784</v>
          </cell>
          <cell r="L3047" t="str">
            <v>DZ2025016</v>
          </cell>
        </row>
        <row r="3048">
          <cell r="A3048">
            <v>45784</v>
          </cell>
          <cell r="L3048" t="str">
            <v>DZ2025009</v>
          </cell>
        </row>
        <row r="3049">
          <cell r="A3049">
            <v>45784</v>
          </cell>
          <cell r="L3049" t="str">
            <v>DZ2025013</v>
          </cell>
        </row>
        <row r="3050">
          <cell r="A3050">
            <v>45825</v>
          </cell>
          <cell r="L3050" t="str">
            <v>DZ2025013</v>
          </cell>
        </row>
        <row r="3051">
          <cell r="A3051">
            <v>45825</v>
          </cell>
          <cell r="L3051" t="str">
            <v>DZ2025016</v>
          </cell>
        </row>
        <row r="3052">
          <cell r="A3052">
            <v>45825</v>
          </cell>
          <cell r="L3052" t="str">
            <v>DZ2025028</v>
          </cell>
        </row>
        <row r="3053">
          <cell r="A3053">
            <v>45825</v>
          </cell>
          <cell r="L3053" t="str">
            <v>DZ2025046</v>
          </cell>
        </row>
        <row r="3054">
          <cell r="A3054">
            <v>45854</v>
          </cell>
          <cell r="L3054" t="str">
            <v>R/2025382</v>
          </cell>
        </row>
        <row r="3055">
          <cell r="A3055">
            <v>45880</v>
          </cell>
          <cell r="L3055" t="str">
            <v>DZ2025016</v>
          </cell>
        </row>
        <row r="3056">
          <cell r="A3056">
            <v>45743</v>
          </cell>
        </row>
        <row r="3057">
          <cell r="A3057">
            <v>45939</v>
          </cell>
          <cell r="L3057" t="str">
            <v>VR/925164-5</v>
          </cell>
        </row>
        <row r="3058">
          <cell r="A3058">
            <v>45931</v>
          </cell>
          <cell r="L3058" t="str">
            <v>VR/925146</v>
          </cell>
        </row>
        <row r="3059">
          <cell r="A3059">
            <v>45700</v>
          </cell>
          <cell r="L3059" t="str">
            <v>PKDV/2025007-2</v>
          </cell>
        </row>
        <row r="3060">
          <cell r="A3060">
            <v>45967</v>
          </cell>
          <cell r="L3060" t="str">
            <v>VR/925180-3</v>
          </cell>
        </row>
        <row r="3061">
          <cell r="A3061">
            <v>45967</v>
          </cell>
          <cell r="L3061" t="str">
            <v>VR/925180-1</v>
          </cell>
        </row>
        <row r="3062">
          <cell r="A3062">
            <v>45977</v>
          </cell>
          <cell r="L3062" t="str">
            <v>PKDV/2025057</v>
          </cell>
        </row>
        <row r="3063">
          <cell r="A3063">
            <v>45869</v>
          </cell>
          <cell r="L3063" t="str">
            <v>VN/2025102</v>
          </cell>
        </row>
        <row r="3064">
          <cell r="A3064">
            <v>45685</v>
          </cell>
          <cell r="L3064" t="str">
            <v>R/2025022</v>
          </cell>
        </row>
        <row r="3065">
          <cell r="A3065">
            <v>45940</v>
          </cell>
          <cell r="L3065" t="str">
            <v>PKDV/2025062</v>
          </cell>
        </row>
        <row r="3066">
          <cell r="A3066">
            <v>45734</v>
          </cell>
          <cell r="L3066" t="str">
            <v>VN/2025017</v>
          </cell>
        </row>
        <row r="3067">
          <cell r="A3067">
            <v>45980</v>
          </cell>
          <cell r="L3067" t="str">
            <v>R/2025651</v>
          </cell>
        </row>
        <row r="3068">
          <cell r="A3068">
            <v>45911</v>
          </cell>
          <cell r="L3068" t="str">
            <v>VN/2025125</v>
          </cell>
        </row>
        <row r="3069">
          <cell r="A3069">
            <v>45825</v>
          </cell>
          <cell r="L3069" t="str">
            <v>DZ2025027</v>
          </cell>
        </row>
        <row r="3070">
          <cell r="A3070">
            <v>45733</v>
          </cell>
          <cell r="L3070" t="str">
            <v>A/92025010</v>
          </cell>
        </row>
        <row r="3071">
          <cell r="A3071">
            <v>45944</v>
          </cell>
          <cell r="L3071" t="str">
            <v>VR/925165-5</v>
          </cell>
        </row>
        <row r="3072">
          <cell r="A3072">
            <v>45925</v>
          </cell>
        </row>
        <row r="3073">
          <cell r="A3073">
            <v>45824</v>
          </cell>
          <cell r="L3073" t="str">
            <v>A/92025096</v>
          </cell>
        </row>
        <row r="3074">
          <cell r="A3074">
            <v>45853</v>
          </cell>
          <cell r="L3074" t="str">
            <v>A/92025193</v>
          </cell>
        </row>
        <row r="3075">
          <cell r="A3075">
            <v>46010</v>
          </cell>
          <cell r="L3075" t="str">
            <v>VR/925207-7</v>
          </cell>
        </row>
        <row r="3076">
          <cell r="A3076">
            <v>45695</v>
          </cell>
          <cell r="L3076" t="str">
            <v>PKDV/2025007-1</v>
          </cell>
        </row>
        <row r="3077">
          <cell r="A3077">
            <v>45951</v>
          </cell>
          <cell r="L3077" t="str">
            <v>VR/925171</v>
          </cell>
        </row>
        <row r="3078">
          <cell r="A3078">
            <v>45793</v>
          </cell>
          <cell r="L3078" t="str">
            <v>PKDV/2025041-3</v>
          </cell>
        </row>
        <row r="3079">
          <cell r="A3079">
            <v>45688</v>
          </cell>
          <cell r="L3079" t="str">
            <v>PKDV/2025005</v>
          </cell>
        </row>
        <row r="3080">
          <cell r="A3080">
            <v>45715</v>
          </cell>
          <cell r="L3080" t="str">
            <v>PKDV/2025009-4</v>
          </cell>
        </row>
        <row r="3081">
          <cell r="A3081">
            <v>45856</v>
          </cell>
          <cell r="L3081" t="str">
            <v>D/2025294</v>
          </cell>
        </row>
        <row r="3082">
          <cell r="A3082">
            <v>45977</v>
          </cell>
          <cell r="L3082" t="str">
            <v>PKDV/2025062</v>
          </cell>
        </row>
        <row r="3083">
          <cell r="A3083">
            <v>45763</v>
          </cell>
          <cell r="L3083" t="str">
            <v>VN/2025021-1</v>
          </cell>
        </row>
        <row r="3084">
          <cell r="A3084">
            <v>45802</v>
          </cell>
          <cell r="L3084" t="str">
            <v>PKDV/2025039-2</v>
          </cell>
        </row>
        <row r="3085">
          <cell r="A3085">
            <v>45834</v>
          </cell>
          <cell r="L3085" t="str">
            <v>PKDV/2025039-3</v>
          </cell>
        </row>
        <row r="3086">
          <cell r="A3086">
            <v>45709</v>
          </cell>
          <cell r="L3086" t="str">
            <v>R/2025088</v>
          </cell>
        </row>
        <row r="3087">
          <cell r="A3087">
            <v>45747</v>
          </cell>
        </row>
        <row r="3088">
          <cell r="A3088">
            <v>45855</v>
          </cell>
          <cell r="L3088" t="str">
            <v>RA/2025/17a</v>
          </cell>
        </row>
        <row r="3089">
          <cell r="A3089">
            <v>45924</v>
          </cell>
          <cell r="L3089" t="str">
            <v>A/92025126</v>
          </cell>
        </row>
        <row r="3090">
          <cell r="A3090">
            <v>45863</v>
          </cell>
        </row>
        <row r="3091">
          <cell r="A3091">
            <v>45884</v>
          </cell>
          <cell r="L3091" t="str">
            <v>RA/2025/27</v>
          </cell>
        </row>
        <row r="3092">
          <cell r="A3092">
            <v>45884</v>
          </cell>
          <cell r="L3092" t="str">
            <v>RA/2025/27</v>
          </cell>
        </row>
        <row r="3093">
          <cell r="A3093">
            <v>45884</v>
          </cell>
          <cell r="L3093" t="str">
            <v>RA/2025/27</v>
          </cell>
        </row>
        <row r="3094">
          <cell r="A3094">
            <v>45884</v>
          </cell>
          <cell r="L3094" t="str">
            <v>RA/2025/27</v>
          </cell>
        </row>
        <row r="3095">
          <cell r="A3095">
            <v>45884</v>
          </cell>
          <cell r="L3095" t="str">
            <v>RA/2025/27</v>
          </cell>
        </row>
        <row r="3096">
          <cell r="A3096">
            <v>45884</v>
          </cell>
          <cell r="L3096" t="str">
            <v>RA/2025/27</v>
          </cell>
        </row>
        <row r="3097">
          <cell r="A3097">
            <v>45884</v>
          </cell>
          <cell r="L3097" t="str">
            <v>RA/2025/27</v>
          </cell>
        </row>
        <row r="3098">
          <cell r="A3098">
            <v>45884</v>
          </cell>
          <cell r="L3098" t="str">
            <v>RA/2025/27</v>
          </cell>
        </row>
        <row r="3099">
          <cell r="A3099">
            <v>45884</v>
          </cell>
          <cell r="L3099" t="str">
            <v>RA/2025/27</v>
          </cell>
        </row>
        <row r="3100">
          <cell r="A3100">
            <v>45884</v>
          </cell>
          <cell r="L3100" t="str">
            <v>RA/2025/27</v>
          </cell>
        </row>
        <row r="3101">
          <cell r="A3101">
            <v>45884</v>
          </cell>
          <cell r="L3101" t="str">
            <v>RA/2025/27</v>
          </cell>
        </row>
        <row r="3102">
          <cell r="A3102">
            <v>45884</v>
          </cell>
          <cell r="L3102" t="str">
            <v>RA/2025/27</v>
          </cell>
        </row>
        <row r="3103">
          <cell r="A3103">
            <v>45884</v>
          </cell>
          <cell r="L3103" t="str">
            <v>RA/2025/27</v>
          </cell>
        </row>
        <row r="3104">
          <cell r="A3104">
            <v>45884</v>
          </cell>
          <cell r="L3104" t="str">
            <v>RA/2025/27</v>
          </cell>
        </row>
        <row r="3105">
          <cell r="A3105">
            <v>45884</v>
          </cell>
          <cell r="L3105" t="str">
            <v>RA/2025/27</v>
          </cell>
        </row>
        <row r="3106">
          <cell r="A3106">
            <v>45884</v>
          </cell>
          <cell r="L3106" t="str">
            <v>RA/2025/27</v>
          </cell>
        </row>
        <row r="3107">
          <cell r="A3107">
            <v>45884</v>
          </cell>
          <cell r="L3107" t="str">
            <v>RA/2025/27</v>
          </cell>
        </row>
        <row r="3108">
          <cell r="A3108">
            <v>45884</v>
          </cell>
          <cell r="L3108" t="str">
            <v>RA/2025/27</v>
          </cell>
        </row>
        <row r="3109">
          <cell r="A3109">
            <v>45884</v>
          </cell>
          <cell r="L3109" t="str">
            <v>RA/2025/27</v>
          </cell>
        </row>
        <row r="3110">
          <cell r="A3110">
            <v>45884</v>
          </cell>
          <cell r="L3110" t="str">
            <v>RA/2025/27</v>
          </cell>
        </row>
        <row r="3111">
          <cell r="A3111">
            <v>45884</v>
          </cell>
          <cell r="L3111" t="str">
            <v>RA/2025/27</v>
          </cell>
        </row>
        <row r="3112">
          <cell r="A3112">
            <v>45903</v>
          </cell>
          <cell r="L3112" t="str">
            <v>RA/2025/27</v>
          </cell>
        </row>
        <row r="3113">
          <cell r="A3113">
            <v>45903</v>
          </cell>
          <cell r="L3113" t="str">
            <v>RA/2025/27</v>
          </cell>
        </row>
        <row r="3114">
          <cell r="A3114">
            <v>45903</v>
          </cell>
          <cell r="L3114" t="str">
            <v>RA/2025/27</v>
          </cell>
        </row>
        <row r="3115">
          <cell r="A3115">
            <v>45917</v>
          </cell>
          <cell r="L3115" t="str">
            <v>RA/2025/27</v>
          </cell>
        </row>
        <row r="3116">
          <cell r="A3116">
            <v>45792</v>
          </cell>
          <cell r="L3116" t="str">
            <v>VR/925060</v>
          </cell>
        </row>
        <row r="3117">
          <cell r="A3117">
            <v>45810</v>
          </cell>
          <cell r="L3117" t="str">
            <v>VR/925076-1</v>
          </cell>
        </row>
        <row r="3118">
          <cell r="A3118">
            <v>45683</v>
          </cell>
          <cell r="L3118" t="str">
            <v>PKDV/2025004</v>
          </cell>
        </row>
        <row r="3119">
          <cell r="A3119">
            <v>45912</v>
          </cell>
          <cell r="L3119" t="str">
            <v>VN/2025139-1</v>
          </cell>
        </row>
        <row r="3120">
          <cell r="A3120">
            <v>45880</v>
          </cell>
          <cell r="L3120" t="str">
            <v>A/92025120</v>
          </cell>
        </row>
        <row r="3121">
          <cell r="A3121">
            <v>45988</v>
          </cell>
          <cell r="L3121" t="str">
            <v>VR/925189</v>
          </cell>
        </row>
        <row r="3122">
          <cell r="A3122">
            <v>45710</v>
          </cell>
          <cell r="L3122" t="str">
            <v>PKDV/2025009-1</v>
          </cell>
        </row>
        <row r="3123">
          <cell r="A3123">
            <v>45746</v>
          </cell>
          <cell r="L3123" t="str">
            <v>A/92025010</v>
          </cell>
        </row>
        <row r="3124">
          <cell r="A3124">
            <v>45763</v>
          </cell>
          <cell r="L3124" t="str">
            <v>VN/2025021-2</v>
          </cell>
        </row>
        <row r="3125">
          <cell r="A3125">
            <v>45826</v>
          </cell>
          <cell r="L3125" t="str">
            <v>A/92025071</v>
          </cell>
        </row>
        <row r="3126">
          <cell r="A3126">
            <v>45896</v>
          </cell>
          <cell r="L3126" t="str">
            <v>VN/2025133</v>
          </cell>
        </row>
        <row r="3127">
          <cell r="A3127">
            <v>45919</v>
          </cell>
          <cell r="L3127" t="str">
            <v>VR/925141-5</v>
          </cell>
        </row>
        <row r="3128">
          <cell r="A3128">
            <v>45896</v>
          </cell>
          <cell r="L3128" t="str">
            <v>VN/2025134</v>
          </cell>
        </row>
        <row r="3129">
          <cell r="A3129">
            <v>45939</v>
          </cell>
          <cell r="L3129" t="str">
            <v>VR/925164-17</v>
          </cell>
        </row>
        <row r="3130">
          <cell r="A3130">
            <v>45855</v>
          </cell>
          <cell r="L3130" t="str">
            <v>RA/2025/12</v>
          </cell>
        </row>
        <row r="3131">
          <cell r="A3131">
            <v>45814</v>
          </cell>
          <cell r="L3131" t="str">
            <v>VR/925077</v>
          </cell>
        </row>
        <row r="3132">
          <cell r="A3132">
            <v>45720</v>
          </cell>
          <cell r="L3132" t="str">
            <v>PKDV/2025019-1</v>
          </cell>
        </row>
        <row r="3133">
          <cell r="A3133">
            <v>45792</v>
          </cell>
          <cell r="L3133" t="str">
            <v>VR/925064-2</v>
          </cell>
        </row>
        <row r="3134">
          <cell r="A3134">
            <v>46007</v>
          </cell>
          <cell r="L3134" t="str">
            <v>D/2025626</v>
          </cell>
        </row>
        <row r="3135">
          <cell r="A3135">
            <v>45679</v>
          </cell>
          <cell r="L3135" t="str">
            <v>PKDV/2025002-1</v>
          </cell>
        </row>
        <row r="3136">
          <cell r="A3136">
            <v>46014</v>
          </cell>
          <cell r="L3136" t="str">
            <v>VN/2025243-1</v>
          </cell>
        </row>
        <row r="3137">
          <cell r="A3137">
            <v>45743</v>
          </cell>
          <cell r="L3137" t="str">
            <v>A/92025010</v>
          </cell>
        </row>
        <row r="3138">
          <cell r="A3138">
            <v>45766</v>
          </cell>
          <cell r="L3138" t="str">
            <v>PKDV/2025041-2</v>
          </cell>
        </row>
        <row r="3139">
          <cell r="A3139">
            <v>45692</v>
          </cell>
          <cell r="L3139" t="str">
            <v>R/2025031</v>
          </cell>
        </row>
        <row r="3140">
          <cell r="A3140">
            <v>45692</v>
          </cell>
          <cell r="L3140" t="str">
            <v>R/2025031</v>
          </cell>
        </row>
        <row r="3141">
          <cell r="A3141">
            <v>45777</v>
          </cell>
          <cell r="L3141" t="str">
            <v>VN/2025036</v>
          </cell>
        </row>
        <row r="3142">
          <cell r="A3142">
            <v>45810</v>
          </cell>
          <cell r="L3142" t="str">
            <v>VR/925056-2</v>
          </cell>
        </row>
        <row r="3143">
          <cell r="A3143">
            <v>45707</v>
          </cell>
        </row>
        <row r="3144">
          <cell r="A3144">
            <v>45747</v>
          </cell>
          <cell r="L3144" t="str">
            <v>D/2025066</v>
          </cell>
        </row>
        <row r="3145">
          <cell r="A3145">
            <v>45701</v>
          </cell>
          <cell r="L3145" t="str">
            <v>VR/925010-1</v>
          </cell>
        </row>
        <row r="3146">
          <cell r="A3146">
            <v>45688</v>
          </cell>
        </row>
        <row r="3147">
          <cell r="A3147">
            <v>45688</v>
          </cell>
        </row>
        <row r="3148">
          <cell r="A3148">
            <v>45996</v>
          </cell>
          <cell r="L3148" t="str">
            <v>VN/2025200-2</v>
          </cell>
        </row>
        <row r="3149">
          <cell r="A3149">
            <v>45900</v>
          </cell>
          <cell r="L3149" t="str">
            <v>PKDV/2025062</v>
          </cell>
        </row>
        <row r="3150">
          <cell r="A3150">
            <v>45734</v>
          </cell>
          <cell r="L3150" t="str">
            <v>D/2025054</v>
          </cell>
        </row>
        <row r="3151">
          <cell r="A3151">
            <v>45841</v>
          </cell>
          <cell r="L3151" t="str">
            <v>R/2025143</v>
          </cell>
        </row>
        <row r="3152">
          <cell r="A3152">
            <v>46009</v>
          </cell>
          <cell r="L3152" t="str">
            <v>VR/925196</v>
          </cell>
        </row>
        <row r="3153">
          <cell r="A3153">
            <v>45968</v>
          </cell>
          <cell r="L3153" t="str">
            <v>VR/925178</v>
          </cell>
        </row>
        <row r="3154">
          <cell r="A3154">
            <v>45940</v>
          </cell>
          <cell r="L3154" t="str">
            <v>VR/925101</v>
          </cell>
        </row>
        <row r="3155">
          <cell r="A3155">
            <v>45988</v>
          </cell>
          <cell r="L3155" t="str">
            <v>VR/925189</v>
          </cell>
        </row>
        <row r="3156">
          <cell r="A3156">
            <v>45803</v>
          </cell>
          <cell r="L3156" t="str">
            <v>R/2025237</v>
          </cell>
        </row>
        <row r="3157">
          <cell r="A3157">
            <v>45807</v>
          </cell>
          <cell r="L3157" t="str">
            <v>PKDV/2025034-1</v>
          </cell>
        </row>
        <row r="3158">
          <cell r="A3158">
            <v>45979</v>
          </cell>
          <cell r="L3158" t="str">
            <v>D/2025557</v>
          </cell>
        </row>
        <row r="3159">
          <cell r="A3159">
            <v>45777</v>
          </cell>
          <cell r="L3159" t="str">
            <v>VR/925054-1</v>
          </cell>
        </row>
        <row r="3160">
          <cell r="A3160">
            <v>45806</v>
          </cell>
          <cell r="L3160" t="str">
            <v>D/2025174</v>
          </cell>
        </row>
        <row r="3161">
          <cell r="A3161">
            <v>45756</v>
          </cell>
          <cell r="L3161" t="str">
            <v>VR/925034</v>
          </cell>
        </row>
        <row r="3162">
          <cell r="A3162">
            <v>45790</v>
          </cell>
          <cell r="L3162" t="str">
            <v>VN/2025048-2</v>
          </cell>
        </row>
        <row r="3163">
          <cell r="A3163">
            <v>45763</v>
          </cell>
          <cell r="L3163" t="str">
            <v>VN/2025022-1</v>
          </cell>
        </row>
        <row r="3164">
          <cell r="A3164">
            <v>45687</v>
          </cell>
          <cell r="L3164" t="str">
            <v>VN/2025004</v>
          </cell>
        </row>
        <row r="3165">
          <cell r="A3165">
            <v>45784</v>
          </cell>
          <cell r="L3165" t="str">
            <v>DZ2025011</v>
          </cell>
        </row>
        <row r="3166">
          <cell r="A3166">
            <v>45784</v>
          </cell>
          <cell r="L3166" t="str">
            <v>DZ2025014</v>
          </cell>
        </row>
        <row r="3167">
          <cell r="A3167">
            <v>45784</v>
          </cell>
          <cell r="L3167" t="str">
            <v>DZ2025012</v>
          </cell>
        </row>
        <row r="3168">
          <cell r="A3168">
            <v>45886</v>
          </cell>
          <cell r="L3168" t="str">
            <v>DZ2025049</v>
          </cell>
        </row>
        <row r="3169">
          <cell r="A3169">
            <v>45875</v>
          </cell>
          <cell r="L3169" t="str">
            <v>VR/925117-3</v>
          </cell>
        </row>
        <row r="3170">
          <cell r="A3170">
            <v>45918</v>
          </cell>
          <cell r="L3170" t="str">
            <v>PKDV/2025054-4</v>
          </cell>
        </row>
        <row r="3171">
          <cell r="A3171">
            <v>45832</v>
          </cell>
          <cell r="L3171" t="str">
            <v>PKDV/2025034-4</v>
          </cell>
        </row>
        <row r="3172">
          <cell r="A3172">
            <v>45940</v>
          </cell>
          <cell r="L3172" t="str">
            <v>PKDV/2025053-4</v>
          </cell>
        </row>
        <row r="3173">
          <cell r="A3173">
            <v>45938</v>
          </cell>
          <cell r="L3173" t="str">
            <v>D/2025475</v>
          </cell>
        </row>
        <row r="3174">
          <cell r="A3174">
            <v>45854</v>
          </cell>
          <cell r="L3174" t="str">
            <v>VR/925108-2</v>
          </cell>
        </row>
        <row r="3175">
          <cell r="A3175">
            <v>45951</v>
          </cell>
          <cell r="L3175" t="str">
            <v>VR/925152-2</v>
          </cell>
        </row>
        <row r="3176">
          <cell r="A3176">
            <v>45981</v>
          </cell>
          <cell r="L3176" t="str">
            <v>VN/2025186</v>
          </cell>
        </row>
        <row r="3177">
          <cell r="A3177">
            <v>46014</v>
          </cell>
          <cell r="L3177" t="str">
            <v>VN/2025243-2</v>
          </cell>
        </row>
        <row r="3178">
          <cell r="A3178">
            <v>45812</v>
          </cell>
          <cell r="L3178" t="str">
            <v>VN/2025059-1</v>
          </cell>
        </row>
        <row r="3179">
          <cell r="A3179">
            <v>45870</v>
          </cell>
          <cell r="L3179" t="str">
            <v>VR/925119</v>
          </cell>
        </row>
        <row r="3180">
          <cell r="A3180">
            <v>45904</v>
          </cell>
          <cell r="L3180" t="str">
            <v>VR/925136</v>
          </cell>
        </row>
        <row r="3181">
          <cell r="A3181">
            <v>45947</v>
          </cell>
          <cell r="L3181" t="str">
            <v>VR/925169-4</v>
          </cell>
        </row>
        <row r="3182">
          <cell r="A3182">
            <v>45790</v>
          </cell>
          <cell r="L3182" t="str">
            <v>VR/925057</v>
          </cell>
        </row>
        <row r="3183">
          <cell r="A3183">
            <v>45854</v>
          </cell>
          <cell r="L3183" t="str">
            <v>VR/925090</v>
          </cell>
        </row>
        <row r="3184">
          <cell r="A3184">
            <v>45876</v>
          </cell>
          <cell r="L3184" t="str">
            <v>A/92025068</v>
          </cell>
        </row>
        <row r="3185">
          <cell r="A3185">
            <v>45873</v>
          </cell>
          <cell r="L3185" t="str">
            <v>PKDV/2025037-10</v>
          </cell>
        </row>
        <row r="3186">
          <cell r="A3186">
            <v>45951</v>
          </cell>
          <cell r="L3186" t="str">
            <v>VN/2025164</v>
          </cell>
        </row>
        <row r="3187">
          <cell r="A3187">
            <v>45825</v>
          </cell>
          <cell r="L3187" t="str">
            <v>D/2025235</v>
          </cell>
        </row>
        <row r="3188">
          <cell r="A3188">
            <v>45951</v>
          </cell>
          <cell r="L3188" t="str">
            <v>VN/2025159</v>
          </cell>
        </row>
        <row r="3189">
          <cell r="A3189">
            <v>45776</v>
          </cell>
          <cell r="L3189" t="str">
            <v>VR/925046</v>
          </cell>
        </row>
        <row r="3190">
          <cell r="A3190">
            <v>45812</v>
          </cell>
          <cell r="L3190" t="str">
            <v>PKDV/2025034-2</v>
          </cell>
        </row>
        <row r="3191">
          <cell r="A3191">
            <v>45814</v>
          </cell>
          <cell r="L3191" t="str">
            <v>VR/925083</v>
          </cell>
        </row>
        <row r="3192">
          <cell r="A3192">
            <v>45837</v>
          </cell>
          <cell r="L3192" t="str">
            <v>PKDV/2025037-3</v>
          </cell>
        </row>
        <row r="3193">
          <cell r="A3193">
            <v>45762</v>
          </cell>
          <cell r="L3193" t="str">
            <v>VN/2025031-1</v>
          </cell>
        </row>
        <row r="3194">
          <cell r="A3194">
            <v>45996</v>
          </cell>
          <cell r="L3194" t="str">
            <v>A/92025201</v>
          </cell>
        </row>
        <row r="3195">
          <cell r="A3195">
            <v>45745</v>
          </cell>
          <cell r="L3195" t="str">
            <v>PKDV/2025019-7</v>
          </cell>
        </row>
        <row r="3196">
          <cell r="A3196">
            <v>45740</v>
          </cell>
          <cell r="L3196" t="str">
            <v>R/2025105</v>
          </cell>
        </row>
        <row r="3197">
          <cell r="A3197">
            <v>45951</v>
          </cell>
          <cell r="L3197" t="str">
            <v>VN/2025119-1</v>
          </cell>
        </row>
        <row r="3198">
          <cell r="A3198">
            <v>45673</v>
          </cell>
        </row>
        <row r="3199">
          <cell r="A3199">
            <v>45709</v>
          </cell>
          <cell r="L3199" t="str">
            <v>VR/925014</v>
          </cell>
        </row>
        <row r="3200">
          <cell r="A3200">
            <v>45665</v>
          </cell>
          <cell r="L3200" t="str">
            <v>PKDV/2025002-2</v>
          </cell>
        </row>
        <row r="3201">
          <cell r="A3201">
            <v>45751</v>
          </cell>
          <cell r="L3201" t="str">
            <v>PKDV/2025027-3</v>
          </cell>
        </row>
        <row r="3202">
          <cell r="A3202">
            <v>45904</v>
          </cell>
          <cell r="L3202" t="str">
            <v>PKDV/2025054-1</v>
          </cell>
        </row>
        <row r="3203">
          <cell r="A3203">
            <v>45825</v>
          </cell>
          <cell r="L3203" t="str">
            <v>A/92025096</v>
          </cell>
        </row>
        <row r="3204">
          <cell r="A3204">
            <v>45876</v>
          </cell>
          <cell r="L3204" t="str">
            <v>PKDV/2025037-11</v>
          </cell>
        </row>
        <row r="3205">
          <cell r="A3205">
            <v>45880</v>
          </cell>
          <cell r="L3205" t="str">
            <v>VN/2025109</v>
          </cell>
        </row>
        <row r="3206">
          <cell r="A3206">
            <v>45724</v>
          </cell>
          <cell r="L3206" t="str">
            <v>PKDV/2025013</v>
          </cell>
        </row>
        <row r="3207">
          <cell r="A3207">
            <v>45951</v>
          </cell>
          <cell r="L3207" t="str">
            <v>VR/925170-2</v>
          </cell>
        </row>
        <row r="3208">
          <cell r="A3208">
            <v>45910</v>
          </cell>
          <cell r="L3208" t="str">
            <v>A/92025135</v>
          </cell>
        </row>
        <row r="3209">
          <cell r="A3209">
            <v>45688</v>
          </cell>
          <cell r="L3209" t="str">
            <v>VR/925004</v>
          </cell>
        </row>
        <row r="3210">
          <cell r="A3210">
            <v>45741</v>
          </cell>
          <cell r="L3210" t="str">
            <v>VR/925027</v>
          </cell>
        </row>
        <row r="3211">
          <cell r="A3211">
            <v>45951</v>
          </cell>
          <cell r="L3211" t="str">
            <v>VN/2025156-4</v>
          </cell>
        </row>
        <row r="3212">
          <cell r="A3212">
            <v>46007</v>
          </cell>
          <cell r="L3212" t="str">
            <v>VR/925197-1</v>
          </cell>
        </row>
        <row r="3213">
          <cell r="A3213">
            <v>45797</v>
          </cell>
          <cell r="L3213" t="str">
            <v>PKDV/2025030-2</v>
          </cell>
        </row>
        <row r="3214">
          <cell r="A3214">
            <v>45728</v>
          </cell>
          <cell r="L3214" t="str">
            <v>PKDV/2025019-2</v>
          </cell>
        </row>
        <row r="3215">
          <cell r="A3215">
            <v>45763</v>
          </cell>
          <cell r="L3215" t="str">
            <v>VR/925043</v>
          </cell>
        </row>
        <row r="3216">
          <cell r="A3216">
            <v>45870</v>
          </cell>
          <cell r="L3216" t="str">
            <v>RA/2025/20</v>
          </cell>
        </row>
        <row r="3217">
          <cell r="A3217">
            <v>45870</v>
          </cell>
          <cell r="L3217" t="str">
            <v>RA/2025/20</v>
          </cell>
        </row>
        <row r="3218">
          <cell r="A3218">
            <v>45870</v>
          </cell>
          <cell r="L3218" t="str">
            <v>RA/2025/20</v>
          </cell>
        </row>
        <row r="3219">
          <cell r="A3219">
            <v>45870</v>
          </cell>
          <cell r="L3219" t="str">
            <v>RA/2025/20</v>
          </cell>
        </row>
        <row r="3220">
          <cell r="A3220">
            <v>45870</v>
          </cell>
          <cell r="L3220" t="str">
            <v>RA/2025/20</v>
          </cell>
        </row>
        <row r="3221">
          <cell r="A3221">
            <v>45870</v>
          </cell>
          <cell r="L3221" t="str">
            <v>RA/2025/20</v>
          </cell>
        </row>
        <row r="3222">
          <cell r="A3222">
            <v>45870</v>
          </cell>
          <cell r="L3222" t="str">
            <v>RA/2025/20</v>
          </cell>
        </row>
        <row r="3223">
          <cell r="A3223">
            <v>45870</v>
          </cell>
          <cell r="L3223" t="str">
            <v>RA/2025/20</v>
          </cell>
        </row>
        <row r="3224">
          <cell r="A3224">
            <v>45870</v>
          </cell>
          <cell r="L3224" t="str">
            <v>RA/2025/20</v>
          </cell>
        </row>
        <row r="3225">
          <cell r="A3225">
            <v>45870</v>
          </cell>
          <cell r="L3225" t="str">
            <v>RA/2025/20</v>
          </cell>
        </row>
        <row r="3226">
          <cell r="A3226">
            <v>45870</v>
          </cell>
          <cell r="L3226" t="str">
            <v>RA/2025/20</v>
          </cell>
        </row>
        <row r="3227">
          <cell r="A3227">
            <v>45870</v>
          </cell>
          <cell r="L3227" t="str">
            <v>RA/2025/20</v>
          </cell>
        </row>
        <row r="3228">
          <cell r="A3228">
            <v>45870</v>
          </cell>
          <cell r="L3228" t="str">
            <v>RA/2025/20</v>
          </cell>
        </row>
        <row r="3229">
          <cell r="A3229">
            <v>45876</v>
          </cell>
          <cell r="L3229" t="str">
            <v>RA/2025/20</v>
          </cell>
        </row>
        <row r="3230">
          <cell r="A3230">
            <v>45876</v>
          </cell>
          <cell r="L3230" t="str">
            <v>RA/2025/20</v>
          </cell>
        </row>
        <row r="3231">
          <cell r="A3231">
            <v>45876</v>
          </cell>
          <cell r="L3231" t="str">
            <v>RA/2025/20</v>
          </cell>
        </row>
        <row r="3232">
          <cell r="A3232">
            <v>45876</v>
          </cell>
          <cell r="L3232" t="str">
            <v>RA/2025/20</v>
          </cell>
        </row>
        <row r="3233">
          <cell r="A3233">
            <v>45876</v>
          </cell>
          <cell r="L3233" t="str">
            <v>RA/2025/20</v>
          </cell>
        </row>
        <row r="3234">
          <cell r="A3234">
            <v>45876</v>
          </cell>
          <cell r="L3234" t="str">
            <v>RA/2025/20</v>
          </cell>
        </row>
        <row r="3235">
          <cell r="A3235">
            <v>45876</v>
          </cell>
          <cell r="L3235" t="str">
            <v>RA/2025/20</v>
          </cell>
        </row>
        <row r="3236">
          <cell r="A3236">
            <v>45876</v>
          </cell>
          <cell r="L3236" t="str">
            <v>RA/2025/20</v>
          </cell>
        </row>
        <row r="3237">
          <cell r="A3237">
            <v>45876</v>
          </cell>
          <cell r="L3237" t="str">
            <v>RA/2025/20</v>
          </cell>
        </row>
        <row r="3238">
          <cell r="A3238">
            <v>45876</v>
          </cell>
          <cell r="L3238" t="str">
            <v>RA/2025/20</v>
          </cell>
        </row>
        <row r="3239">
          <cell r="A3239">
            <v>45876</v>
          </cell>
          <cell r="L3239" t="str">
            <v>RA/2025/20</v>
          </cell>
        </row>
        <row r="3240">
          <cell r="A3240">
            <v>45876</v>
          </cell>
          <cell r="L3240" t="str">
            <v>RA/2025/20</v>
          </cell>
        </row>
        <row r="3241">
          <cell r="A3241">
            <v>45876</v>
          </cell>
          <cell r="L3241" t="str">
            <v>RA/2025/20</v>
          </cell>
        </row>
        <row r="3242">
          <cell r="A3242">
            <v>45882</v>
          </cell>
          <cell r="L3242" t="str">
            <v>RA/2025/20</v>
          </cell>
        </row>
        <row r="3243">
          <cell r="A3243">
            <v>45884</v>
          </cell>
          <cell r="L3243" t="str">
            <v>RA/2025/20</v>
          </cell>
        </row>
        <row r="3244">
          <cell r="A3244">
            <v>45905</v>
          </cell>
          <cell r="L3244" t="str">
            <v>RA/2025/20</v>
          </cell>
        </row>
        <row r="3245">
          <cell r="A3245">
            <v>45905</v>
          </cell>
          <cell r="L3245" t="str">
            <v>RA/2025/20</v>
          </cell>
        </row>
        <row r="3246">
          <cell r="A3246">
            <v>45905</v>
          </cell>
          <cell r="L3246" t="str">
            <v>RA/2025/20</v>
          </cell>
        </row>
        <row r="3247">
          <cell r="A3247">
            <v>45905</v>
          </cell>
          <cell r="L3247" t="str">
            <v>RA/2025/20</v>
          </cell>
        </row>
        <row r="3248">
          <cell r="A3248">
            <v>45908</v>
          </cell>
          <cell r="L3248" t="str">
            <v>RA/2025/20</v>
          </cell>
        </row>
        <row r="3249">
          <cell r="A3249">
            <v>45908</v>
          </cell>
          <cell r="L3249" t="str">
            <v>RA/2025/20</v>
          </cell>
        </row>
        <row r="3250">
          <cell r="A3250">
            <v>45917</v>
          </cell>
          <cell r="L3250" t="str">
            <v>RA/2025/20</v>
          </cell>
        </row>
        <row r="3251">
          <cell r="A3251">
            <v>45876</v>
          </cell>
          <cell r="L3251" t="str">
            <v>RA/2025/20</v>
          </cell>
        </row>
        <row r="3252">
          <cell r="A3252">
            <v>45763</v>
          </cell>
          <cell r="L3252" t="str">
            <v>VR/925044</v>
          </cell>
        </row>
        <row r="3253">
          <cell r="A3253">
            <v>45747</v>
          </cell>
          <cell r="L3253" t="str">
            <v>D/2025068</v>
          </cell>
        </row>
        <row r="3254">
          <cell r="A3254">
            <v>45980</v>
          </cell>
          <cell r="L3254" t="str">
            <v>D/2025561</v>
          </cell>
        </row>
        <row r="3255">
          <cell r="A3255">
            <v>45816</v>
          </cell>
          <cell r="L3255" t="str">
            <v>PKDV/2025034-5</v>
          </cell>
        </row>
        <row r="3256">
          <cell r="A3256">
            <v>45846</v>
          </cell>
          <cell r="L3256" t="str">
            <v>A/92025101</v>
          </cell>
        </row>
        <row r="3257">
          <cell r="A3257">
            <v>45846</v>
          </cell>
          <cell r="L3257" t="str">
            <v>A/92025101</v>
          </cell>
        </row>
        <row r="3258">
          <cell r="A3258">
            <v>45846</v>
          </cell>
          <cell r="L3258" t="str">
            <v>A/92025101</v>
          </cell>
        </row>
        <row r="3259">
          <cell r="A3259">
            <v>45846</v>
          </cell>
          <cell r="L3259" t="str">
            <v>A/92025101</v>
          </cell>
        </row>
        <row r="3260">
          <cell r="A3260">
            <v>45846</v>
          </cell>
          <cell r="L3260" t="str">
            <v>A/92025101</v>
          </cell>
        </row>
        <row r="3261">
          <cell r="A3261">
            <v>45846</v>
          </cell>
          <cell r="L3261" t="str">
            <v>A/92025101</v>
          </cell>
        </row>
        <row r="3262">
          <cell r="A3262">
            <v>45846</v>
          </cell>
          <cell r="L3262" t="str">
            <v>A/92025101</v>
          </cell>
        </row>
        <row r="3263">
          <cell r="A3263">
            <v>45846</v>
          </cell>
          <cell r="L3263" t="str">
            <v>A/92025101</v>
          </cell>
        </row>
        <row r="3264">
          <cell r="A3264">
            <v>45846</v>
          </cell>
          <cell r="L3264" t="str">
            <v>A/92025101</v>
          </cell>
        </row>
        <row r="3265">
          <cell r="A3265">
            <v>45846</v>
          </cell>
          <cell r="L3265" t="str">
            <v>A/92025101</v>
          </cell>
        </row>
        <row r="3266">
          <cell r="A3266">
            <v>45846</v>
          </cell>
          <cell r="L3266" t="str">
            <v>A/92025101</v>
          </cell>
        </row>
        <row r="3267">
          <cell r="A3267">
            <v>45846</v>
          </cell>
          <cell r="L3267" t="str">
            <v>A/92025101</v>
          </cell>
        </row>
        <row r="3268">
          <cell r="A3268">
            <v>45846</v>
          </cell>
          <cell r="L3268" t="str">
            <v>A/92025101</v>
          </cell>
        </row>
        <row r="3269">
          <cell r="A3269">
            <v>45846</v>
          </cell>
          <cell r="L3269" t="str">
            <v>A/92025101</v>
          </cell>
        </row>
        <row r="3270">
          <cell r="A3270">
            <v>45846</v>
          </cell>
          <cell r="L3270" t="str">
            <v>A/92025101</v>
          </cell>
        </row>
        <row r="3271">
          <cell r="A3271">
            <v>45846</v>
          </cell>
          <cell r="L3271" t="str">
            <v>A/92025101</v>
          </cell>
        </row>
        <row r="3272">
          <cell r="A3272">
            <v>45846</v>
          </cell>
          <cell r="L3272" t="str">
            <v>A/92025101</v>
          </cell>
        </row>
        <row r="3273">
          <cell r="A3273">
            <v>45846</v>
          </cell>
          <cell r="L3273" t="str">
            <v>A/92025101</v>
          </cell>
        </row>
        <row r="3274">
          <cell r="A3274">
            <v>45846</v>
          </cell>
          <cell r="L3274" t="str">
            <v>A/92025101</v>
          </cell>
        </row>
        <row r="3275">
          <cell r="A3275">
            <v>45846</v>
          </cell>
          <cell r="L3275" t="str">
            <v>A/92025101</v>
          </cell>
        </row>
        <row r="3276">
          <cell r="A3276">
            <v>45846</v>
          </cell>
          <cell r="L3276" t="str">
            <v>A/92025101</v>
          </cell>
        </row>
        <row r="3277">
          <cell r="A3277">
            <v>45846</v>
          </cell>
          <cell r="L3277" t="str">
            <v>A/92025101</v>
          </cell>
        </row>
        <row r="3278">
          <cell r="A3278">
            <v>45846</v>
          </cell>
          <cell r="L3278" t="str">
            <v>A/92025101</v>
          </cell>
        </row>
        <row r="3279">
          <cell r="A3279">
            <v>45846</v>
          </cell>
          <cell r="L3279" t="str">
            <v>A/92025101</v>
          </cell>
        </row>
        <row r="3280">
          <cell r="A3280">
            <v>45847</v>
          </cell>
          <cell r="L3280" t="str">
            <v>A/92025101</v>
          </cell>
        </row>
        <row r="3281">
          <cell r="A3281">
            <v>45849</v>
          </cell>
          <cell r="L3281" t="str">
            <v>A/92025101</v>
          </cell>
        </row>
        <row r="3282">
          <cell r="A3282">
            <v>45869</v>
          </cell>
          <cell r="L3282" t="str">
            <v>D/2025317</v>
          </cell>
        </row>
        <row r="3283">
          <cell r="A3283">
            <v>45790</v>
          </cell>
          <cell r="L3283" t="str">
            <v>VR/925047-2</v>
          </cell>
        </row>
        <row r="3284">
          <cell r="A3284">
            <v>45946</v>
          </cell>
          <cell r="L3284" t="str">
            <v>DZ2025018</v>
          </cell>
        </row>
        <row r="3285">
          <cell r="A3285">
            <v>45946</v>
          </cell>
          <cell r="L3285" t="str">
            <v>DZ2025018</v>
          </cell>
        </row>
        <row r="3286">
          <cell r="A3286">
            <v>45699</v>
          </cell>
        </row>
        <row r="3287">
          <cell r="A3287">
            <v>45831</v>
          </cell>
        </row>
        <row r="3288">
          <cell r="A3288">
            <v>45762</v>
          </cell>
          <cell r="L3288" t="str">
            <v>D/2025101</v>
          </cell>
        </row>
        <row r="3289">
          <cell r="A3289">
            <v>45848</v>
          </cell>
          <cell r="L3289" t="str">
            <v>PKDV/2025037-2</v>
          </cell>
        </row>
        <row r="3290">
          <cell r="A3290">
            <v>45958</v>
          </cell>
          <cell r="L3290" t="str">
            <v>PKDV/2025053-6</v>
          </cell>
        </row>
        <row r="3291">
          <cell r="A3291">
            <v>45855</v>
          </cell>
          <cell r="L3291" t="str">
            <v>VR/925107</v>
          </cell>
        </row>
        <row r="3292">
          <cell r="A3292">
            <v>45974</v>
          </cell>
          <cell r="L3292" t="str">
            <v>PKDV/2025052-2</v>
          </cell>
        </row>
        <row r="3293">
          <cell r="A3293">
            <v>45827</v>
          </cell>
          <cell r="L3293" t="str">
            <v>PKDV/2025034-3</v>
          </cell>
        </row>
        <row r="3294">
          <cell r="A3294">
            <v>45880</v>
          </cell>
          <cell r="L3294" t="str">
            <v>R/2025448</v>
          </cell>
        </row>
        <row r="3295">
          <cell r="A3295">
            <v>45730</v>
          </cell>
          <cell r="L3295" t="str">
            <v>VR/925023-1</v>
          </cell>
        </row>
        <row r="3296">
          <cell r="A3296">
            <v>45749</v>
          </cell>
          <cell r="L3296" t="str">
            <v>PKDV/2025019-6</v>
          </cell>
        </row>
        <row r="3297">
          <cell r="A3297">
            <v>45793</v>
          </cell>
          <cell r="L3297" t="str">
            <v>A/92025081</v>
          </cell>
        </row>
        <row r="3298">
          <cell r="A3298">
            <v>46014</v>
          </cell>
          <cell r="L3298" t="str">
            <v>D/2025638</v>
          </cell>
        </row>
        <row r="3299">
          <cell r="A3299">
            <v>45706</v>
          </cell>
          <cell r="L3299" t="str">
            <v>D/2025020</v>
          </cell>
        </row>
        <row r="3300">
          <cell r="A3300">
            <v>45968</v>
          </cell>
          <cell r="L3300" t="str">
            <v>PKDV/2025052-1</v>
          </cell>
        </row>
        <row r="3301">
          <cell r="A3301">
            <v>45868</v>
          </cell>
          <cell r="L3301" t="str">
            <v>A/92025101</v>
          </cell>
        </row>
        <row r="3302">
          <cell r="A3302">
            <v>45954</v>
          </cell>
        </row>
        <row r="3303">
          <cell r="A3303">
            <v>46006</v>
          </cell>
          <cell r="L3303" t="str">
            <v>A/92025208</v>
          </cell>
        </row>
        <row r="3304">
          <cell r="A3304">
            <v>45944</v>
          </cell>
          <cell r="L3304" t="str">
            <v>VR/925165-6</v>
          </cell>
        </row>
        <row r="3305">
          <cell r="A3305">
            <v>45763</v>
          </cell>
          <cell r="L3305" t="str">
            <v>VR/925042</v>
          </cell>
        </row>
        <row r="3306">
          <cell r="A3306">
            <v>45890</v>
          </cell>
          <cell r="L3306" t="str">
            <v>PKDV/2025037-13</v>
          </cell>
        </row>
        <row r="3307">
          <cell r="A3307">
            <v>45908</v>
          </cell>
          <cell r="L3307" t="str">
            <v>PKDV/2025054-3</v>
          </cell>
        </row>
        <row r="3308">
          <cell r="A3308">
            <v>45863</v>
          </cell>
          <cell r="L3308" t="str">
            <v>PKDV/2025037-8</v>
          </cell>
        </row>
        <row r="3309">
          <cell r="A3309">
            <v>45757</v>
          </cell>
          <cell r="L3309" t="str">
            <v>PKDV/2025027-4</v>
          </cell>
        </row>
        <row r="3310">
          <cell r="A3310">
            <v>45855</v>
          </cell>
          <cell r="L3310" t="str">
            <v>RA/2025/17</v>
          </cell>
        </row>
        <row r="3311">
          <cell r="A3311">
            <v>45924</v>
          </cell>
          <cell r="L3311" t="str">
            <v>RA/2025/32</v>
          </cell>
        </row>
        <row r="3312">
          <cell r="A3312">
            <v>45896</v>
          </cell>
          <cell r="L3312" t="str">
            <v>A/92025130</v>
          </cell>
        </row>
        <row r="3313">
          <cell r="A3313">
            <v>45897</v>
          </cell>
          <cell r="L3313" t="str">
            <v>A/92025130</v>
          </cell>
        </row>
        <row r="3314">
          <cell r="A3314">
            <v>45897</v>
          </cell>
          <cell r="L3314" t="str">
            <v>A/92025130</v>
          </cell>
        </row>
        <row r="3315">
          <cell r="A3315">
            <v>45897</v>
          </cell>
          <cell r="L3315" t="str">
            <v>A/92025130</v>
          </cell>
        </row>
        <row r="3316">
          <cell r="A3316">
            <v>45806</v>
          </cell>
          <cell r="L3316" t="str">
            <v>VN/2025060-2</v>
          </cell>
        </row>
        <row r="3317">
          <cell r="A3317">
            <v>45779</v>
          </cell>
          <cell r="L3317" t="str">
            <v>PKDV/2025027-2</v>
          </cell>
        </row>
        <row r="3318">
          <cell r="A3318">
            <v>45774</v>
          </cell>
          <cell r="L3318" t="str">
            <v>PKDV/2025027-1</v>
          </cell>
        </row>
        <row r="3319">
          <cell r="A3319">
            <v>46021</v>
          </cell>
          <cell r="L3319" t="str">
            <v>VN/2025242</v>
          </cell>
        </row>
        <row r="3320">
          <cell r="A3320">
            <v>45905</v>
          </cell>
          <cell r="L3320" t="str">
            <v>RA/2025/31</v>
          </cell>
        </row>
        <row r="3321">
          <cell r="A3321">
            <v>45763</v>
          </cell>
          <cell r="L3321" t="str">
            <v>VR/925038</v>
          </cell>
        </row>
        <row r="3322">
          <cell r="A3322">
            <v>45684</v>
          </cell>
        </row>
        <row r="3323">
          <cell r="A3323">
            <v>45856</v>
          </cell>
          <cell r="L3323" t="str">
            <v>PKDV/2025037-4</v>
          </cell>
        </row>
        <row r="3324">
          <cell r="A3324">
            <v>45983</v>
          </cell>
          <cell r="L3324" t="str">
            <v>PKDV/2025052-5</v>
          </cell>
        </row>
        <row r="3325">
          <cell r="A3325">
            <v>45760</v>
          </cell>
          <cell r="L3325" t="str">
            <v>PKDV/2025027-6</v>
          </cell>
        </row>
        <row r="3326">
          <cell r="A3326">
            <v>45939</v>
          </cell>
          <cell r="L3326" t="str">
            <v>VR/925164-13</v>
          </cell>
        </row>
        <row r="3327">
          <cell r="A3327">
            <v>45870</v>
          </cell>
          <cell r="L3327" t="str">
            <v>A/92025126</v>
          </cell>
        </row>
        <row r="3328">
          <cell r="A3328">
            <v>45814</v>
          </cell>
          <cell r="L3328" t="str">
            <v>VR/925078</v>
          </cell>
        </row>
        <row r="3329">
          <cell r="A3329">
            <v>45884</v>
          </cell>
          <cell r="L3329" t="str">
            <v>DZ2025004</v>
          </cell>
        </row>
        <row r="3330">
          <cell r="A3330">
            <v>45671</v>
          </cell>
        </row>
        <row r="3331">
          <cell r="A3331">
            <v>45868</v>
          </cell>
          <cell r="L3331" t="str">
            <v>R/2025425</v>
          </cell>
        </row>
        <row r="3332">
          <cell r="A3332">
            <v>45841</v>
          </cell>
          <cell r="L3332" t="str">
            <v>PKDV/2025037-1</v>
          </cell>
        </row>
        <row r="3333">
          <cell r="A3333">
            <v>45894</v>
          </cell>
          <cell r="L3333" t="str">
            <v>PKDV/2025037-12</v>
          </cell>
        </row>
        <row r="3334">
          <cell r="A3334">
            <v>45879</v>
          </cell>
          <cell r="L3334" t="str">
            <v>PKDV/2025037-9</v>
          </cell>
        </row>
        <row r="3335">
          <cell r="A3335">
            <v>45736</v>
          </cell>
        </row>
        <row r="3336">
          <cell r="A3336">
            <v>45801</v>
          </cell>
          <cell r="L3336" t="str">
            <v>PKDV/2025030-1</v>
          </cell>
        </row>
        <row r="3337">
          <cell r="A3337">
            <v>45790</v>
          </cell>
          <cell r="L3337" t="str">
            <v>VN/2025049-1</v>
          </cell>
        </row>
        <row r="3338">
          <cell r="A3338">
            <v>45939</v>
          </cell>
          <cell r="L3338" t="str">
            <v>VR/925164-16</v>
          </cell>
        </row>
        <row r="3339">
          <cell r="A3339">
            <v>45875</v>
          </cell>
          <cell r="L3339" t="str">
            <v>VR/925124-4</v>
          </cell>
        </row>
        <row r="3340">
          <cell r="A3340">
            <v>45694</v>
          </cell>
        </row>
        <row r="3341">
          <cell r="A3341">
            <v>45951</v>
          </cell>
          <cell r="L3341" t="str">
            <v>RA/2025/35</v>
          </cell>
        </row>
        <row r="3342">
          <cell r="A3342">
            <v>45944</v>
          </cell>
          <cell r="L3342" t="str">
            <v>VR/925165-7</v>
          </cell>
        </row>
        <row r="3343">
          <cell r="A3343">
            <v>45742</v>
          </cell>
          <cell r="L3343" t="str">
            <v>PKDV/2025019-5</v>
          </cell>
        </row>
        <row r="3344">
          <cell r="A3344">
            <v>45974</v>
          </cell>
          <cell r="L3344" t="str">
            <v>VN/2025183-2</v>
          </cell>
        </row>
        <row r="3345">
          <cell r="A3345">
            <v>45897</v>
          </cell>
          <cell r="L3345" t="str">
            <v>PKDV/2025037-14</v>
          </cell>
        </row>
        <row r="3346">
          <cell r="A3346">
            <v>45847</v>
          </cell>
          <cell r="L3346" t="str">
            <v>A/92025193</v>
          </cell>
        </row>
        <row r="3347">
          <cell r="A3347">
            <v>45988</v>
          </cell>
          <cell r="L3347" t="str">
            <v>VN/2025198</v>
          </cell>
        </row>
        <row r="3348">
          <cell r="A3348">
            <v>45854</v>
          </cell>
          <cell r="L3348" t="str">
            <v>VR/925108-4</v>
          </cell>
        </row>
        <row r="3349">
          <cell r="A3349">
            <v>46009</v>
          </cell>
          <cell r="L3349" t="str">
            <v>VR/925196</v>
          </cell>
        </row>
        <row r="3350">
          <cell r="A3350">
            <v>45930</v>
          </cell>
          <cell r="L3350" t="str">
            <v>VR/925149</v>
          </cell>
        </row>
        <row r="3351">
          <cell r="A3351">
            <v>45968</v>
          </cell>
          <cell r="L3351" t="str">
            <v>VR/925178</v>
          </cell>
        </row>
        <row r="3352">
          <cell r="A3352">
            <v>45731</v>
          </cell>
          <cell r="L3352" t="str">
            <v>PKDV/2025019-3</v>
          </cell>
        </row>
        <row r="3353">
          <cell r="A3353">
            <v>45988</v>
          </cell>
          <cell r="L3353" t="str">
            <v>VR/925189</v>
          </cell>
        </row>
        <row r="3354">
          <cell r="A3354">
            <v>45883</v>
          </cell>
          <cell r="L3354" t="str">
            <v>PKDV/2025041-6</v>
          </cell>
        </row>
        <row r="3355">
          <cell r="A3355">
            <v>45790</v>
          </cell>
          <cell r="L3355" t="str">
            <v>R/2025210</v>
          </cell>
        </row>
        <row r="3356">
          <cell r="A3356">
            <v>45951</v>
          </cell>
          <cell r="L3356" t="str">
            <v>VR/925153-1</v>
          </cell>
        </row>
        <row r="3357">
          <cell r="A3357">
            <v>45763</v>
          </cell>
          <cell r="L3357" t="str">
            <v>VR/925036</v>
          </cell>
        </row>
        <row r="3358">
          <cell r="A3358">
            <v>45880</v>
          </cell>
          <cell r="L3358" t="str">
            <v>DZ2025055</v>
          </cell>
        </row>
        <row r="3359">
          <cell r="A3359">
            <v>45709</v>
          </cell>
          <cell r="L3359" t="str">
            <v>PKDV/2025009-3</v>
          </cell>
        </row>
        <row r="3360">
          <cell r="A3360">
            <v>45914</v>
          </cell>
          <cell r="L3360" t="str">
            <v>PKDV/2025054-5</v>
          </cell>
        </row>
        <row r="3361">
          <cell r="A3361">
            <v>46021</v>
          </cell>
          <cell r="L3361" t="str">
            <v>VN/2025246-2</v>
          </cell>
        </row>
        <row r="3362">
          <cell r="A3362">
            <v>46002</v>
          </cell>
          <cell r="L3362" t="str">
            <v>VR/925199-1</v>
          </cell>
        </row>
        <row r="3363">
          <cell r="A3363">
            <v>45880</v>
          </cell>
          <cell r="L3363" t="str">
            <v>DZ2025059</v>
          </cell>
        </row>
        <row r="3364">
          <cell r="A3364">
            <v>45705</v>
          </cell>
          <cell r="L3364" t="str">
            <v>VN/2025011</v>
          </cell>
        </row>
        <row r="3365">
          <cell r="A3365">
            <v>45838</v>
          </cell>
          <cell r="L3365" t="str">
            <v>VN/2025089</v>
          </cell>
        </row>
        <row r="3366">
          <cell r="A3366">
            <v>45875</v>
          </cell>
          <cell r="L3366" t="str">
            <v>VN/2025106</v>
          </cell>
        </row>
        <row r="3367">
          <cell r="A3367">
            <v>45939</v>
          </cell>
          <cell r="L3367" t="str">
            <v>VR/925164-20</v>
          </cell>
        </row>
        <row r="3368">
          <cell r="A3368">
            <v>45992</v>
          </cell>
          <cell r="L3368" t="str">
            <v>VR/925193</v>
          </cell>
        </row>
        <row r="3369">
          <cell r="A3369">
            <v>45833</v>
          </cell>
          <cell r="L3369" t="str">
            <v>VR/925104</v>
          </cell>
        </row>
        <row r="3370">
          <cell r="A3370">
            <v>45796</v>
          </cell>
          <cell r="L3370" t="str">
            <v>VR/925069-5</v>
          </cell>
        </row>
        <row r="3371">
          <cell r="A3371">
            <v>45792</v>
          </cell>
          <cell r="L3371" t="str">
            <v>PKDV/2025030-3</v>
          </cell>
        </row>
        <row r="3372">
          <cell r="A3372">
            <v>46010</v>
          </cell>
          <cell r="L3372" t="str">
            <v>VR/925207-6</v>
          </cell>
        </row>
        <row r="3373">
          <cell r="A3373">
            <v>45946</v>
          </cell>
          <cell r="L3373" t="str">
            <v>PKDV/2025053-3</v>
          </cell>
        </row>
        <row r="3374">
          <cell r="A3374">
            <v>45870</v>
          </cell>
          <cell r="L3374" t="str">
            <v>VR/925119</v>
          </cell>
        </row>
        <row r="3375">
          <cell r="A3375">
            <v>45904</v>
          </cell>
          <cell r="L3375" t="str">
            <v>VR/925136</v>
          </cell>
        </row>
        <row r="3376">
          <cell r="A3376">
            <v>45977</v>
          </cell>
          <cell r="L3376" t="str">
            <v>A/92025224</v>
          </cell>
        </row>
        <row r="3377">
          <cell r="A3377">
            <v>45729</v>
          </cell>
        </row>
        <row r="3378">
          <cell r="A3378">
            <v>45721</v>
          </cell>
        </row>
        <row r="3379">
          <cell r="A3379">
            <v>45815</v>
          </cell>
          <cell r="L3379" t="str">
            <v>A/92025085</v>
          </cell>
        </row>
        <row r="3380">
          <cell r="A3380">
            <v>45790</v>
          </cell>
          <cell r="L3380" t="str">
            <v>VR/925057</v>
          </cell>
        </row>
        <row r="3381">
          <cell r="A3381">
            <v>45854</v>
          </cell>
          <cell r="L3381" t="str">
            <v>VR/925090</v>
          </cell>
        </row>
        <row r="3382">
          <cell r="A3382">
            <v>46010</v>
          </cell>
          <cell r="L3382" t="str">
            <v>VR/925207-5</v>
          </cell>
        </row>
        <row r="3383">
          <cell r="A3383">
            <v>45868</v>
          </cell>
          <cell r="L3383" t="str">
            <v>VR/925114</v>
          </cell>
        </row>
        <row r="3384">
          <cell r="A3384">
            <v>45951</v>
          </cell>
          <cell r="L3384" t="str">
            <v>VN/2025162-1</v>
          </cell>
        </row>
        <row r="3385">
          <cell r="A3385">
            <v>45974</v>
          </cell>
        </row>
        <row r="3386">
          <cell r="A3386">
            <v>45974</v>
          </cell>
          <cell r="L3386" t="str">
            <v>VN/2025183-3</v>
          </cell>
        </row>
        <row r="3387">
          <cell r="A3387">
            <v>45762</v>
          </cell>
          <cell r="L3387" t="str">
            <v>R/2025160</v>
          </cell>
        </row>
        <row r="3388">
          <cell r="A3388">
            <v>45691</v>
          </cell>
        </row>
        <row r="3389">
          <cell r="A3389">
            <v>45691</v>
          </cell>
        </row>
        <row r="3390">
          <cell r="A3390">
            <v>45931</v>
          </cell>
        </row>
        <row r="3391">
          <cell r="A3391">
            <v>45931</v>
          </cell>
        </row>
        <row r="3392">
          <cell r="A3392">
            <v>45691</v>
          </cell>
        </row>
        <row r="3393">
          <cell r="A3393">
            <v>45691</v>
          </cell>
        </row>
        <row r="3394">
          <cell r="A3394">
            <v>45931</v>
          </cell>
        </row>
        <row r="3395">
          <cell r="A3395">
            <v>45974</v>
          </cell>
        </row>
        <row r="3396">
          <cell r="A3396">
            <v>45691</v>
          </cell>
        </row>
        <row r="3397">
          <cell r="A3397">
            <v>45691</v>
          </cell>
        </row>
        <row r="3398">
          <cell r="A3398">
            <v>45931</v>
          </cell>
        </row>
        <row r="3399">
          <cell r="A3399">
            <v>45985</v>
          </cell>
          <cell r="L3399" t="str">
            <v>A/92025204</v>
          </cell>
        </row>
        <row r="3400">
          <cell r="A3400">
            <v>45961</v>
          </cell>
          <cell r="L3400" t="str">
            <v>VN/2025173</v>
          </cell>
        </row>
        <row r="3401">
          <cell r="A3401">
            <v>45917</v>
          </cell>
          <cell r="L3401" t="str">
            <v>VN/2025150</v>
          </cell>
        </row>
        <row r="3402">
          <cell r="A3402">
            <v>45897</v>
          </cell>
          <cell r="L3402" t="str">
            <v>VN/2025113-3</v>
          </cell>
        </row>
        <row r="3403">
          <cell r="A3403">
            <v>45709</v>
          </cell>
          <cell r="L3403" t="str">
            <v>VR/925014</v>
          </cell>
        </row>
        <row r="3404">
          <cell r="A3404">
            <v>45996</v>
          </cell>
          <cell r="L3404" t="str">
            <v>VN/2025213-5</v>
          </cell>
        </row>
        <row r="3405">
          <cell r="A3405">
            <v>45988</v>
          </cell>
          <cell r="L3405" t="str">
            <v>VR/925192-1</v>
          </cell>
        </row>
        <row r="3406">
          <cell r="A3406">
            <v>45764</v>
          </cell>
          <cell r="L3406" t="str">
            <v>PKDV/2025027-5</v>
          </cell>
        </row>
        <row r="3407">
          <cell r="A3407">
            <v>45688</v>
          </cell>
          <cell r="L3407" t="str">
            <v>VR/925004</v>
          </cell>
        </row>
        <row r="3408">
          <cell r="A3408">
            <v>45741</v>
          </cell>
          <cell r="L3408" t="str">
            <v>VR/925027</v>
          </cell>
        </row>
        <row r="3409">
          <cell r="A3409">
            <v>45929</v>
          </cell>
          <cell r="L3409" t="str">
            <v>RA/2025/37</v>
          </cell>
        </row>
        <row r="3410">
          <cell r="A3410">
            <v>45807</v>
          </cell>
          <cell r="L3410" t="str">
            <v>A/92025085</v>
          </cell>
        </row>
        <row r="3411">
          <cell r="A3411">
            <v>45814</v>
          </cell>
          <cell r="L3411" t="str">
            <v>VR/925082</v>
          </cell>
        </row>
        <row r="3412">
          <cell r="A3412">
            <v>45820</v>
          </cell>
          <cell r="L3412" t="str">
            <v>PKDV/2025034-6</v>
          </cell>
        </row>
        <row r="3413">
          <cell r="A3413">
            <v>45939</v>
          </cell>
          <cell r="L3413" t="str">
            <v>PKDV/2025053-2</v>
          </cell>
        </row>
        <row r="3414">
          <cell r="A3414">
            <v>45735</v>
          </cell>
          <cell r="L3414" t="str">
            <v>PKDV/2025019-4</v>
          </cell>
        </row>
        <row r="3415">
          <cell r="A3415">
            <v>45939</v>
          </cell>
          <cell r="L3415" t="str">
            <v>VR/925164-22</v>
          </cell>
        </row>
        <row r="3416">
          <cell r="A3416">
            <v>45793</v>
          </cell>
          <cell r="L3416" t="str">
            <v>PKDV/2025030-4</v>
          </cell>
        </row>
        <row r="3417">
          <cell r="A3417">
            <v>45857</v>
          </cell>
          <cell r="L3417" t="str">
            <v>PKDV/2025037-5</v>
          </cell>
        </row>
        <row r="3418">
          <cell r="A3418">
            <v>45728</v>
          </cell>
          <cell r="L3418" t="str">
            <v>PKDV/2025017-1</v>
          </cell>
        </row>
        <row r="3419">
          <cell r="A3419">
            <v>45728</v>
          </cell>
          <cell r="L3419" t="str">
            <v>PKDV/2025017-2</v>
          </cell>
        </row>
        <row r="3420">
          <cell r="A3420">
            <v>45954</v>
          </cell>
        </row>
        <row r="3421">
          <cell r="A3421">
            <v>45783</v>
          </cell>
          <cell r="L3421" t="str">
            <v>PKDV/2025034-7</v>
          </cell>
        </row>
        <row r="3422">
          <cell r="A3422">
            <v>45947</v>
          </cell>
          <cell r="L3422" t="str">
            <v>VR/925163</v>
          </cell>
        </row>
        <row r="3423">
          <cell r="A3423">
            <v>45841</v>
          </cell>
          <cell r="L3423" t="str">
            <v>A/92025098</v>
          </cell>
        </row>
        <row r="3424">
          <cell r="A3424">
            <v>45797</v>
          </cell>
          <cell r="L3424" t="str">
            <v>D/2025158</v>
          </cell>
        </row>
        <row r="3425">
          <cell r="A3425">
            <v>45910</v>
          </cell>
          <cell r="L3425" t="str">
            <v>A/92025133</v>
          </cell>
        </row>
        <row r="3426">
          <cell r="A3426">
            <v>45953</v>
          </cell>
          <cell r="L3426" t="str">
            <v>PKDV/2025053-5</v>
          </cell>
        </row>
        <row r="3427">
          <cell r="A3427">
            <v>45853</v>
          </cell>
          <cell r="L3427" t="str">
            <v>VR/925098</v>
          </cell>
        </row>
        <row r="3428">
          <cell r="A3428">
            <v>45951</v>
          </cell>
          <cell r="L3428" t="str">
            <v>A/92025136</v>
          </cell>
        </row>
        <row r="3429">
          <cell r="A3429">
            <v>45951</v>
          </cell>
          <cell r="L3429" t="str">
            <v>VN/2025119-3</v>
          </cell>
        </row>
        <row r="3430">
          <cell r="A3430">
            <v>45854</v>
          </cell>
          <cell r="L3430" t="str">
            <v>VR/925092-1</v>
          </cell>
        </row>
        <row r="3431">
          <cell r="A3431">
            <v>45740</v>
          </cell>
        </row>
        <row r="3432">
          <cell r="A3432">
            <v>45747</v>
          </cell>
          <cell r="L3432" t="str">
            <v>A/92025010</v>
          </cell>
        </row>
        <row r="3433">
          <cell r="A3433">
            <v>45959</v>
          </cell>
          <cell r="L3433" t="str">
            <v>PKDV/2025053-1</v>
          </cell>
        </row>
        <row r="3434">
          <cell r="A3434">
            <v>45911</v>
          </cell>
          <cell r="L3434" t="str">
            <v>VN/2025140</v>
          </cell>
        </row>
        <row r="3435">
          <cell r="A3435">
            <v>45951</v>
          </cell>
          <cell r="L3435" t="str">
            <v>VN/2025117</v>
          </cell>
        </row>
        <row r="3436">
          <cell r="A3436">
            <v>45884</v>
          </cell>
          <cell r="L3436" t="str">
            <v>VR/925124-1</v>
          </cell>
        </row>
        <row r="3437">
          <cell r="A3437">
            <v>45918</v>
          </cell>
          <cell r="L3437" t="str">
            <v>D/2025441</v>
          </cell>
        </row>
        <row r="3438">
          <cell r="A3438">
            <v>45807</v>
          </cell>
          <cell r="L3438" t="str">
            <v>PKDV/2025028</v>
          </cell>
        </row>
        <row r="3439">
          <cell r="A3439">
            <v>45939</v>
          </cell>
          <cell r="L3439" t="str">
            <v>VR/925164-3</v>
          </cell>
        </row>
        <row r="3440">
          <cell r="A3440">
            <v>45802</v>
          </cell>
          <cell r="L3440" t="str">
            <v>VR/925066-4</v>
          </cell>
        </row>
        <row r="3441">
          <cell r="A3441">
            <v>46021</v>
          </cell>
          <cell r="L3441" t="str">
            <v>VN/2025252</v>
          </cell>
        </row>
        <row r="3442">
          <cell r="A3442">
            <v>45743</v>
          </cell>
          <cell r="L3442" t="str">
            <v>VR/925029</v>
          </cell>
        </row>
        <row r="3443">
          <cell r="A3443">
            <v>45741</v>
          </cell>
        </row>
        <row r="3444">
          <cell r="A3444">
            <v>45737</v>
          </cell>
          <cell r="L3444" t="str">
            <v>PKDV/2025018</v>
          </cell>
        </row>
        <row r="3445">
          <cell r="A3445">
            <v>45741</v>
          </cell>
        </row>
        <row r="3446">
          <cell r="A3446">
            <v>45869</v>
          </cell>
          <cell r="L3446" t="str">
            <v>A/92025101</v>
          </cell>
        </row>
        <row r="3447">
          <cell r="A3447">
            <v>45884</v>
          </cell>
          <cell r="L3447" t="str">
            <v>DZ2025062-A</v>
          </cell>
        </row>
        <row r="3448">
          <cell r="A3448">
            <v>45905</v>
          </cell>
          <cell r="L3448" t="str">
            <v>RA/2025/31</v>
          </cell>
        </row>
        <row r="3449">
          <cell r="A3449">
            <v>45905</v>
          </cell>
          <cell r="L3449" t="str">
            <v>RA/2025/31</v>
          </cell>
        </row>
        <row r="3450">
          <cell r="A3450">
            <v>45905</v>
          </cell>
          <cell r="L3450" t="str">
            <v>RA/2025/31</v>
          </cell>
        </row>
        <row r="3451">
          <cell r="A3451">
            <v>45905</v>
          </cell>
          <cell r="L3451" t="str">
            <v>RA/2025/31</v>
          </cell>
        </row>
        <row r="3452">
          <cell r="A3452">
            <v>45905</v>
          </cell>
          <cell r="L3452" t="str">
            <v>RA/2025/31</v>
          </cell>
        </row>
        <row r="3453">
          <cell r="A3453">
            <v>45905</v>
          </cell>
          <cell r="L3453" t="str">
            <v>RA/2025/31</v>
          </cell>
        </row>
        <row r="3454">
          <cell r="A3454">
            <v>45905</v>
          </cell>
          <cell r="L3454" t="str">
            <v>RA/2025/31</v>
          </cell>
        </row>
        <row r="3455">
          <cell r="A3455">
            <v>45905</v>
          </cell>
          <cell r="L3455" t="str">
            <v>RA/2025/31</v>
          </cell>
        </row>
        <row r="3456">
          <cell r="A3456">
            <v>45905</v>
          </cell>
          <cell r="L3456" t="str">
            <v>RA/2025/31</v>
          </cell>
        </row>
        <row r="3457">
          <cell r="A3457">
            <v>45905</v>
          </cell>
          <cell r="L3457" t="str">
            <v>RA/2025/31</v>
          </cell>
        </row>
        <row r="3458">
          <cell r="A3458">
            <v>45905</v>
          </cell>
          <cell r="L3458" t="str">
            <v>RA/2025/31</v>
          </cell>
        </row>
        <row r="3459">
          <cell r="A3459">
            <v>45905</v>
          </cell>
          <cell r="L3459" t="str">
            <v>RA/2025/31</v>
          </cell>
        </row>
        <row r="3460">
          <cell r="A3460">
            <v>45905</v>
          </cell>
          <cell r="L3460" t="str">
            <v>RA/2025/31</v>
          </cell>
        </row>
        <row r="3461">
          <cell r="A3461">
            <v>45905</v>
          </cell>
          <cell r="L3461" t="str">
            <v>RA/2025/31</v>
          </cell>
        </row>
        <row r="3462">
          <cell r="A3462">
            <v>45905</v>
          </cell>
          <cell r="L3462" t="str">
            <v>RA/2025/31</v>
          </cell>
        </row>
        <row r="3463">
          <cell r="A3463">
            <v>45905</v>
          </cell>
          <cell r="L3463" t="str">
            <v>RA/2025/31</v>
          </cell>
        </row>
        <row r="3464">
          <cell r="A3464">
            <v>45905</v>
          </cell>
          <cell r="L3464" t="str">
            <v>RA/2025/31</v>
          </cell>
        </row>
        <row r="3465">
          <cell r="A3465">
            <v>45905</v>
          </cell>
          <cell r="L3465" t="str">
            <v>RA/2025/31</v>
          </cell>
        </row>
        <row r="3466">
          <cell r="A3466">
            <v>45905</v>
          </cell>
          <cell r="L3466" t="str">
            <v>RA/2025/31</v>
          </cell>
        </row>
        <row r="3467">
          <cell r="A3467">
            <v>45797</v>
          </cell>
          <cell r="L3467" t="str">
            <v>VN/2025051</v>
          </cell>
        </row>
        <row r="3468">
          <cell r="A3468">
            <v>45863</v>
          </cell>
          <cell r="L3468" t="str">
            <v>VN/2025100</v>
          </cell>
        </row>
        <row r="3469">
          <cell r="A3469">
            <v>45881</v>
          </cell>
          <cell r="L3469" t="str">
            <v>A/92025083</v>
          </cell>
        </row>
        <row r="3470">
          <cell r="A3470">
            <v>45785</v>
          </cell>
          <cell r="L3470" t="str">
            <v>PKDV/2025030-5</v>
          </cell>
        </row>
        <row r="3471">
          <cell r="A3471">
            <v>45874</v>
          </cell>
          <cell r="L3471" t="str">
            <v>A/92025109</v>
          </cell>
        </row>
        <row r="3472">
          <cell r="A3472">
            <v>45874</v>
          </cell>
          <cell r="L3472" t="str">
            <v>A/92025109</v>
          </cell>
        </row>
        <row r="3473">
          <cell r="A3473">
            <v>45874</v>
          </cell>
          <cell r="L3473" t="str">
            <v>A/92025109</v>
          </cell>
        </row>
        <row r="3474">
          <cell r="A3474">
            <v>45874</v>
          </cell>
          <cell r="L3474" t="str">
            <v>A/92025109</v>
          </cell>
        </row>
        <row r="3475">
          <cell r="A3475">
            <v>45874</v>
          </cell>
          <cell r="L3475" t="str">
            <v>A/92025109</v>
          </cell>
        </row>
        <row r="3476">
          <cell r="A3476">
            <v>45874</v>
          </cell>
          <cell r="L3476" t="str">
            <v>A/92025109</v>
          </cell>
        </row>
        <row r="3477">
          <cell r="A3477">
            <v>45874</v>
          </cell>
          <cell r="L3477" t="str">
            <v>A/92025109</v>
          </cell>
        </row>
        <row r="3478">
          <cell r="A3478">
            <v>45874</v>
          </cell>
          <cell r="L3478" t="str">
            <v>A/92025109</v>
          </cell>
        </row>
        <row r="3479">
          <cell r="A3479">
            <v>45874</v>
          </cell>
          <cell r="L3479" t="str">
            <v>A/92025109</v>
          </cell>
        </row>
        <row r="3480">
          <cell r="A3480">
            <v>45931</v>
          </cell>
          <cell r="L3480" t="str">
            <v>R/2025550</v>
          </cell>
        </row>
        <row r="3481">
          <cell r="A3481">
            <v>45908</v>
          </cell>
          <cell r="L3481" t="str">
            <v>VR/925138-2</v>
          </cell>
        </row>
        <row r="3482">
          <cell r="A3482">
            <v>45951</v>
          </cell>
          <cell r="L3482" t="str">
            <v>VN/2025156-2</v>
          </cell>
        </row>
        <row r="3483">
          <cell r="A3483">
            <v>45996</v>
          </cell>
          <cell r="L3483" t="str">
            <v>A/92025199</v>
          </cell>
        </row>
        <row r="3484">
          <cell r="A3484">
            <v>45996</v>
          </cell>
          <cell r="L3484" t="str">
            <v>R/2025701</v>
          </cell>
        </row>
        <row r="3485">
          <cell r="A3485">
            <v>45951</v>
          </cell>
          <cell r="L3485" t="str">
            <v>VR/925151-1</v>
          </cell>
        </row>
        <row r="3486">
          <cell r="A3486">
            <v>45855</v>
          </cell>
          <cell r="L3486" t="str">
            <v>PKDV/2025037-6</v>
          </cell>
        </row>
        <row r="3487">
          <cell r="A3487">
            <v>45798</v>
          </cell>
          <cell r="L3487" t="str">
            <v>VR/925068</v>
          </cell>
        </row>
        <row r="3488">
          <cell r="A3488">
            <v>45873</v>
          </cell>
          <cell r="L3488" t="str">
            <v>A/92025126</v>
          </cell>
        </row>
        <row r="3489">
          <cell r="A3489">
            <v>46009</v>
          </cell>
          <cell r="L3489" t="str">
            <v>VR/925196</v>
          </cell>
        </row>
        <row r="3490">
          <cell r="A3490">
            <v>45958</v>
          </cell>
          <cell r="L3490" t="str">
            <v>VN/2025170-1</v>
          </cell>
        </row>
        <row r="3491">
          <cell r="A3491">
            <v>45930</v>
          </cell>
          <cell r="L3491" t="str">
            <v>VR/925149</v>
          </cell>
        </row>
        <row r="3492">
          <cell r="A3492">
            <v>45968</v>
          </cell>
          <cell r="L3492" t="str">
            <v>VR/925178</v>
          </cell>
        </row>
        <row r="3493">
          <cell r="A3493">
            <v>46020</v>
          </cell>
          <cell r="L3493" t="str">
            <v>VN/2025245-1</v>
          </cell>
        </row>
        <row r="3494">
          <cell r="A3494">
            <v>45853</v>
          </cell>
          <cell r="L3494" t="str">
            <v>R/20250015</v>
          </cell>
        </row>
        <row r="3495">
          <cell r="A3495">
            <v>45860</v>
          </cell>
          <cell r="L3495" t="str">
            <v>VR/925110</v>
          </cell>
        </row>
        <row r="3496">
          <cell r="A3496">
            <v>45790</v>
          </cell>
          <cell r="L3496" t="str">
            <v>VR/925058</v>
          </cell>
        </row>
        <row r="3497">
          <cell r="A3497">
            <v>45996</v>
          </cell>
          <cell r="L3497" t="str">
            <v>VN/2025204</v>
          </cell>
        </row>
        <row r="3498">
          <cell r="A3498">
            <v>45847</v>
          </cell>
          <cell r="L3498" t="str">
            <v>A/92025193</v>
          </cell>
        </row>
        <row r="3499">
          <cell r="A3499">
            <v>45702</v>
          </cell>
          <cell r="L3499" t="str">
            <v>DZ2025003</v>
          </cell>
        </row>
        <row r="3500">
          <cell r="A3500">
            <v>45974</v>
          </cell>
          <cell r="L3500" t="str">
            <v>PKDV/2025052-6</v>
          </cell>
        </row>
        <row r="3501">
          <cell r="A3501">
            <v>45854</v>
          </cell>
          <cell r="L3501" t="str">
            <v>VR/925092-2</v>
          </cell>
        </row>
        <row r="3502">
          <cell r="A3502">
            <v>45958</v>
          </cell>
          <cell r="L3502" t="str">
            <v>VN/2025170-3</v>
          </cell>
        </row>
        <row r="3503">
          <cell r="A3503">
            <v>45870</v>
          </cell>
          <cell r="L3503" t="str">
            <v>VR/925119</v>
          </cell>
        </row>
        <row r="3504">
          <cell r="A3504">
            <v>45904</v>
          </cell>
          <cell r="L3504" t="str">
            <v>VR/925136</v>
          </cell>
        </row>
        <row r="3505">
          <cell r="A3505">
            <v>45790</v>
          </cell>
          <cell r="L3505" t="str">
            <v>VR/925057</v>
          </cell>
        </row>
        <row r="3506">
          <cell r="A3506">
            <v>45854</v>
          </cell>
          <cell r="L3506" t="str">
            <v>VR/925090</v>
          </cell>
        </row>
        <row r="3507">
          <cell r="A3507">
            <v>45951</v>
          </cell>
          <cell r="L3507" t="str">
            <v>VN/2025156-3</v>
          </cell>
        </row>
        <row r="3508">
          <cell r="A3508">
            <v>45705</v>
          </cell>
          <cell r="L3508" t="str">
            <v>R/2025058</v>
          </cell>
        </row>
        <row r="3509">
          <cell r="A3509">
            <v>45740</v>
          </cell>
          <cell r="L3509" t="str">
            <v>R/2025126</v>
          </cell>
        </row>
        <row r="3510">
          <cell r="A3510">
            <v>45762</v>
          </cell>
          <cell r="L3510" t="str">
            <v>R/2025157</v>
          </cell>
        </row>
        <row r="3511">
          <cell r="A3511">
            <v>45792</v>
          </cell>
          <cell r="L3511" t="str">
            <v>R/2025238</v>
          </cell>
        </row>
        <row r="3512">
          <cell r="A3512">
            <v>45854</v>
          </cell>
          <cell r="L3512" t="str">
            <v>R/2025345</v>
          </cell>
        </row>
        <row r="3513">
          <cell r="A3513">
            <v>45968</v>
          </cell>
          <cell r="L3513" t="str">
            <v>R/2025615</v>
          </cell>
        </row>
        <row r="3514">
          <cell r="A3514">
            <v>45803</v>
          </cell>
          <cell r="L3514" t="str">
            <v>VN/2025052</v>
          </cell>
        </row>
        <row r="3515">
          <cell r="A3515">
            <v>45790</v>
          </cell>
          <cell r="L3515" t="str">
            <v>A/92025081</v>
          </cell>
        </row>
        <row r="3516">
          <cell r="A3516">
            <v>45797</v>
          </cell>
          <cell r="L3516" t="str">
            <v>A/92025081</v>
          </cell>
        </row>
        <row r="3517">
          <cell r="A3517">
            <v>45924</v>
          </cell>
          <cell r="L3517" t="str">
            <v>R/2025542</v>
          </cell>
        </row>
        <row r="3518">
          <cell r="A3518">
            <v>45978</v>
          </cell>
          <cell r="L3518" t="str">
            <v>A/92025181</v>
          </cell>
        </row>
        <row r="3519">
          <cell r="A3519">
            <v>45709</v>
          </cell>
          <cell r="L3519" t="str">
            <v>VR/925014</v>
          </cell>
        </row>
        <row r="3520">
          <cell r="A3520">
            <v>45688</v>
          </cell>
          <cell r="L3520" t="str">
            <v>VR/925004</v>
          </cell>
        </row>
        <row r="3521">
          <cell r="A3521">
            <v>45961</v>
          </cell>
          <cell r="L3521" t="str">
            <v>A/92025172</v>
          </cell>
        </row>
        <row r="3522">
          <cell r="A3522">
            <v>45951</v>
          </cell>
          <cell r="L3522" t="str">
            <v>VN/2025111</v>
          </cell>
        </row>
        <row r="3523">
          <cell r="A3523">
            <v>45811</v>
          </cell>
          <cell r="L3523" t="str">
            <v>VN/2025062</v>
          </cell>
        </row>
        <row r="3524">
          <cell r="A3524">
            <v>45812</v>
          </cell>
          <cell r="L3524" t="str">
            <v>VN/2025067</v>
          </cell>
        </row>
        <row r="3525">
          <cell r="A3525">
            <v>45812</v>
          </cell>
          <cell r="L3525" t="str">
            <v>VN/2025066</v>
          </cell>
        </row>
        <row r="3526">
          <cell r="A3526">
            <v>45819</v>
          </cell>
          <cell r="L3526" t="str">
            <v>VN/2025068</v>
          </cell>
        </row>
        <row r="3527">
          <cell r="A3527">
            <v>45820</v>
          </cell>
          <cell r="L3527" t="str">
            <v>VN/2025074</v>
          </cell>
        </row>
        <row r="3528">
          <cell r="A3528">
            <v>45826</v>
          </cell>
          <cell r="L3528" t="str">
            <v>VN/2025082</v>
          </cell>
        </row>
        <row r="3529">
          <cell r="A3529">
            <v>45841</v>
          </cell>
          <cell r="L3529" t="str">
            <v>VN/2025087</v>
          </cell>
        </row>
        <row r="3530">
          <cell r="A3530">
            <v>45841</v>
          </cell>
          <cell r="L3530" t="str">
            <v>VN/2025085</v>
          </cell>
        </row>
        <row r="3531">
          <cell r="A3531">
            <v>45841</v>
          </cell>
          <cell r="L3531" t="str">
            <v>VN/2025083</v>
          </cell>
        </row>
        <row r="3532">
          <cell r="A3532">
            <v>45918</v>
          </cell>
          <cell r="L3532" t="str">
            <v>VN/2025147</v>
          </cell>
        </row>
        <row r="3533">
          <cell r="A3533">
            <v>45702</v>
          </cell>
          <cell r="L3533" t="str">
            <v>DZ2025006</v>
          </cell>
        </row>
        <row r="3534">
          <cell r="A3534">
            <v>45819</v>
          </cell>
          <cell r="L3534" t="str">
            <v>DZ2025005</v>
          </cell>
        </row>
        <row r="3535">
          <cell r="A3535">
            <v>45819</v>
          </cell>
          <cell r="L3535" t="str">
            <v>DZ2025004</v>
          </cell>
        </row>
        <row r="3536">
          <cell r="A3536">
            <v>45860</v>
          </cell>
          <cell r="L3536" t="str">
            <v>DZ2025015</v>
          </cell>
        </row>
        <row r="3537">
          <cell r="A3537">
            <v>45674</v>
          </cell>
        </row>
        <row r="3538">
          <cell r="A3538">
            <v>45674</v>
          </cell>
        </row>
        <row r="3539">
          <cell r="A3539">
            <v>45674</v>
          </cell>
        </row>
        <row r="3540">
          <cell r="A3540">
            <v>45679</v>
          </cell>
        </row>
        <row r="3541">
          <cell r="A3541">
            <v>45695</v>
          </cell>
        </row>
        <row r="3542">
          <cell r="A3542">
            <v>45878</v>
          </cell>
        </row>
        <row r="3543">
          <cell r="A3543">
            <v>46002</v>
          </cell>
          <cell r="L3543" t="str">
            <v>R/20250042</v>
          </cell>
        </row>
        <row r="3544">
          <cell r="A3544">
            <v>45741</v>
          </cell>
          <cell r="L3544" t="str">
            <v>VR/925027</v>
          </cell>
        </row>
        <row r="3545">
          <cell r="A3545">
            <v>45951</v>
          </cell>
          <cell r="L3545" t="str">
            <v>VR/925152-3</v>
          </cell>
        </row>
        <row r="3546">
          <cell r="A3546">
            <v>45810</v>
          </cell>
          <cell r="L3546" t="str">
            <v>A/92025085</v>
          </cell>
        </row>
        <row r="3547">
          <cell r="A3547">
            <v>45732</v>
          </cell>
          <cell r="L3547" t="str">
            <v>A/92025010</v>
          </cell>
        </row>
        <row r="3548">
          <cell r="A3548">
            <v>45966</v>
          </cell>
          <cell r="L3548" t="str">
            <v>PKDV/2025052-3</v>
          </cell>
        </row>
        <row r="3549">
          <cell r="A3549">
            <v>45854</v>
          </cell>
          <cell r="L3549" t="str">
            <v>R/2025383</v>
          </cell>
        </row>
        <row r="3550">
          <cell r="A3550">
            <v>45855</v>
          </cell>
          <cell r="L3550" t="str">
            <v>RA/2025/17</v>
          </cell>
        </row>
        <row r="3551">
          <cell r="A3551">
            <v>45855</v>
          </cell>
          <cell r="L3551" t="str">
            <v>RA/2025/17</v>
          </cell>
        </row>
        <row r="3552">
          <cell r="A3552">
            <v>45855</v>
          </cell>
          <cell r="L3552" t="str">
            <v>RA/2025/17</v>
          </cell>
        </row>
        <row r="3553">
          <cell r="A3553">
            <v>45855</v>
          </cell>
          <cell r="L3553" t="str">
            <v>RA/2025/17</v>
          </cell>
        </row>
        <row r="3554">
          <cell r="A3554">
            <v>45855</v>
          </cell>
          <cell r="L3554" t="str">
            <v>RA/2025/17</v>
          </cell>
        </row>
        <row r="3555">
          <cell r="A3555">
            <v>45855</v>
          </cell>
          <cell r="L3555" t="str">
            <v>RA/2025/17</v>
          </cell>
        </row>
        <row r="3556">
          <cell r="A3556">
            <v>45855</v>
          </cell>
          <cell r="L3556" t="str">
            <v>RA/2025/17</v>
          </cell>
        </row>
        <row r="3557">
          <cell r="A3557">
            <v>45855</v>
          </cell>
          <cell r="L3557" t="str">
            <v>RA/2025/17</v>
          </cell>
        </row>
        <row r="3558">
          <cell r="A3558">
            <v>45855</v>
          </cell>
          <cell r="L3558" t="str">
            <v>RA/2025/17</v>
          </cell>
        </row>
        <row r="3559">
          <cell r="A3559">
            <v>45855</v>
          </cell>
          <cell r="L3559" t="str">
            <v>RA/2025/17</v>
          </cell>
        </row>
        <row r="3560">
          <cell r="A3560">
            <v>45855</v>
          </cell>
          <cell r="L3560" t="str">
            <v>RA/2025/17</v>
          </cell>
        </row>
        <row r="3561">
          <cell r="A3561">
            <v>45855</v>
          </cell>
          <cell r="L3561" t="str">
            <v>RA/2025/17</v>
          </cell>
        </row>
        <row r="3562">
          <cell r="A3562">
            <v>45855</v>
          </cell>
          <cell r="L3562" t="str">
            <v>RA/2025/17</v>
          </cell>
        </row>
        <row r="3563">
          <cell r="A3563">
            <v>45855</v>
          </cell>
          <cell r="L3563" t="str">
            <v>RA/2025/17</v>
          </cell>
        </row>
        <row r="3564">
          <cell r="A3564">
            <v>45855</v>
          </cell>
          <cell r="L3564" t="str">
            <v>RA/2025/17</v>
          </cell>
        </row>
        <row r="3565">
          <cell r="A3565">
            <v>45855</v>
          </cell>
          <cell r="L3565" t="str">
            <v>RA/2025/17</v>
          </cell>
        </row>
        <row r="3566">
          <cell r="A3566">
            <v>45855</v>
          </cell>
          <cell r="L3566" t="str">
            <v>RA/2025/17</v>
          </cell>
        </row>
        <row r="3567">
          <cell r="A3567">
            <v>45855</v>
          </cell>
          <cell r="L3567" t="str">
            <v>RA/2025/17</v>
          </cell>
        </row>
        <row r="3568">
          <cell r="A3568">
            <v>45855</v>
          </cell>
          <cell r="L3568" t="str">
            <v>RA/2025/17</v>
          </cell>
        </row>
        <row r="3569">
          <cell r="A3569">
            <v>45951</v>
          </cell>
          <cell r="L3569" t="str">
            <v>VR/925152-6</v>
          </cell>
        </row>
        <row r="3570">
          <cell r="A3570">
            <v>45951</v>
          </cell>
          <cell r="L3570" t="str">
            <v>VN/2025118</v>
          </cell>
        </row>
        <row r="3571">
          <cell r="A3571">
            <v>45862</v>
          </cell>
          <cell r="L3571" t="str">
            <v>VN/2025099</v>
          </cell>
        </row>
        <row r="3572">
          <cell r="A3572">
            <v>45947</v>
          </cell>
          <cell r="L3572" t="str">
            <v>VR/925169-8</v>
          </cell>
        </row>
        <row r="3573">
          <cell r="A3573">
            <v>45855</v>
          </cell>
          <cell r="L3573" t="str">
            <v>PKDV/2025043</v>
          </cell>
        </row>
        <row r="3574">
          <cell r="A3574">
            <v>45931</v>
          </cell>
          <cell r="L3574" t="str">
            <v>VR/925154</v>
          </cell>
        </row>
        <row r="3575">
          <cell r="A3575">
            <v>45950</v>
          </cell>
          <cell r="L3575" t="str">
            <v>R/20250025</v>
          </cell>
        </row>
        <row r="3576">
          <cell r="A3576">
            <v>46006</v>
          </cell>
          <cell r="L3576" t="str">
            <v>R/2025715</v>
          </cell>
        </row>
        <row r="3577">
          <cell r="A3577">
            <v>45929</v>
          </cell>
          <cell r="L3577" t="str">
            <v>RA/2025/39</v>
          </cell>
        </row>
        <row r="3578">
          <cell r="A3578">
            <v>45986</v>
          </cell>
          <cell r="L3578" t="str">
            <v>R/20250043</v>
          </cell>
        </row>
        <row r="3579">
          <cell r="A3579">
            <v>45958</v>
          </cell>
          <cell r="L3579" t="str">
            <v>D/2025519</v>
          </cell>
        </row>
        <row r="3580">
          <cell r="A3580">
            <v>45951</v>
          </cell>
          <cell r="L3580" t="str">
            <v>VR/925152-7</v>
          </cell>
        </row>
        <row r="3581">
          <cell r="A3581">
            <v>45790</v>
          </cell>
          <cell r="L3581" t="str">
            <v>VR/925057</v>
          </cell>
        </row>
        <row r="3582">
          <cell r="A3582">
            <v>45791</v>
          </cell>
          <cell r="L3582" t="str">
            <v>VR/925066-1</v>
          </cell>
        </row>
        <row r="3583">
          <cell r="A3583">
            <v>45980</v>
          </cell>
          <cell r="L3583" t="str">
            <v>A/92025190</v>
          </cell>
        </row>
        <row r="3584">
          <cell r="A3584">
            <v>45988</v>
          </cell>
          <cell r="L3584" t="str">
            <v>PKDV/2025056-2</v>
          </cell>
        </row>
        <row r="3585">
          <cell r="A3585">
            <v>45884</v>
          </cell>
          <cell r="L3585" t="str">
            <v>VR/925130-2</v>
          </cell>
        </row>
        <row r="3586">
          <cell r="A3586">
            <v>45923</v>
          </cell>
          <cell r="L3586" t="str">
            <v>RA/2025/31</v>
          </cell>
        </row>
        <row r="3587">
          <cell r="A3587">
            <v>45863</v>
          </cell>
          <cell r="L3587" t="str">
            <v>RA/2025/28a</v>
          </cell>
        </row>
        <row r="3588">
          <cell r="A3588">
            <v>45863</v>
          </cell>
          <cell r="L3588" t="str">
            <v>RA/2025/28a</v>
          </cell>
        </row>
        <row r="3589">
          <cell r="A3589">
            <v>45863</v>
          </cell>
          <cell r="L3589" t="str">
            <v>RA/2025/28a</v>
          </cell>
        </row>
        <row r="3590">
          <cell r="A3590">
            <v>45863</v>
          </cell>
          <cell r="L3590" t="str">
            <v>RA/2025/28a</v>
          </cell>
        </row>
        <row r="3591">
          <cell r="A3591">
            <v>45863</v>
          </cell>
          <cell r="L3591" t="str">
            <v>RA/2025/28a</v>
          </cell>
        </row>
        <row r="3592">
          <cell r="A3592">
            <v>45863</v>
          </cell>
          <cell r="L3592" t="str">
            <v>RA/2025/28a</v>
          </cell>
        </row>
        <row r="3593">
          <cell r="A3593">
            <v>45863</v>
          </cell>
          <cell r="L3593" t="str">
            <v>RA/2025/28a</v>
          </cell>
        </row>
        <row r="3594">
          <cell r="A3594">
            <v>45863</v>
          </cell>
          <cell r="L3594" t="str">
            <v>RA/2025/28a</v>
          </cell>
        </row>
        <row r="3595">
          <cell r="A3595">
            <v>45863</v>
          </cell>
          <cell r="L3595" t="str">
            <v>RA/2025/28a</v>
          </cell>
        </row>
        <row r="3596">
          <cell r="A3596">
            <v>45863</v>
          </cell>
          <cell r="L3596" t="str">
            <v>RA/2025/28a</v>
          </cell>
        </row>
        <row r="3597">
          <cell r="A3597">
            <v>45863</v>
          </cell>
          <cell r="L3597" t="str">
            <v>RA/2025/28a</v>
          </cell>
        </row>
        <row r="3598">
          <cell r="A3598">
            <v>45863</v>
          </cell>
          <cell r="L3598" t="str">
            <v>RA/2025/28a</v>
          </cell>
        </row>
        <row r="3599">
          <cell r="A3599">
            <v>45863</v>
          </cell>
          <cell r="L3599" t="str">
            <v>RA/2025/28a</v>
          </cell>
        </row>
        <row r="3600">
          <cell r="A3600">
            <v>45863</v>
          </cell>
          <cell r="L3600" t="str">
            <v>RA/2025/28a</v>
          </cell>
        </row>
        <row r="3601">
          <cell r="A3601">
            <v>45863</v>
          </cell>
          <cell r="L3601" t="str">
            <v>RA/2025/28a</v>
          </cell>
        </row>
        <row r="3602">
          <cell r="A3602">
            <v>45863</v>
          </cell>
          <cell r="L3602" t="str">
            <v>RA/2025/28a</v>
          </cell>
        </row>
        <row r="3603">
          <cell r="A3603">
            <v>45863</v>
          </cell>
          <cell r="L3603" t="str">
            <v>RA/2025/28a</v>
          </cell>
        </row>
        <row r="3604">
          <cell r="A3604">
            <v>45944</v>
          </cell>
          <cell r="L3604" t="str">
            <v>VR/925165-1</v>
          </cell>
        </row>
        <row r="3605">
          <cell r="A3605">
            <v>45936</v>
          </cell>
          <cell r="L3605" t="str">
            <v>DZ2025026</v>
          </cell>
        </row>
        <row r="3606">
          <cell r="A3606">
            <v>45986</v>
          </cell>
          <cell r="L3606" t="str">
            <v>PKDV/2025055</v>
          </cell>
        </row>
        <row r="3607">
          <cell r="A3607">
            <v>45763</v>
          </cell>
          <cell r="L3607" t="str">
            <v>VN/2025033</v>
          </cell>
        </row>
        <row r="3608">
          <cell r="A3608">
            <v>45688</v>
          </cell>
          <cell r="L3608" t="str">
            <v>VR/925004</v>
          </cell>
        </row>
        <row r="3609">
          <cell r="A3609">
            <v>45936</v>
          </cell>
          <cell r="L3609" t="str">
            <v>ID/2025/53</v>
          </cell>
        </row>
        <row r="3610">
          <cell r="A3610">
            <v>46021</v>
          </cell>
          <cell r="L3610" t="str">
            <v>VN/2025236-1</v>
          </cell>
        </row>
        <row r="3611">
          <cell r="A3611">
            <v>45777</v>
          </cell>
          <cell r="L3611" t="str">
            <v>VR/925056-2</v>
          </cell>
        </row>
        <row r="3612">
          <cell r="A3612">
            <v>45939</v>
          </cell>
          <cell r="L3612" t="str">
            <v>VR/925164-10</v>
          </cell>
        </row>
        <row r="3613">
          <cell r="A3613">
            <v>45947</v>
          </cell>
          <cell r="L3613" t="str">
            <v>VR/925169-11</v>
          </cell>
        </row>
        <row r="3614">
          <cell r="A3614">
            <v>45860</v>
          </cell>
          <cell r="L3614" t="str">
            <v>DZ2025013</v>
          </cell>
        </row>
        <row r="3615">
          <cell r="A3615">
            <v>45884</v>
          </cell>
          <cell r="L3615" t="str">
            <v>DZ2025063A</v>
          </cell>
        </row>
        <row r="3616">
          <cell r="A3616">
            <v>45763</v>
          </cell>
          <cell r="L3616" t="str">
            <v>VN/2025024-4</v>
          </cell>
        </row>
        <row r="3617">
          <cell r="A3617">
            <v>45895</v>
          </cell>
          <cell r="L3617" t="str">
            <v>VN/2025122</v>
          </cell>
        </row>
        <row r="3618">
          <cell r="A3618">
            <v>45910</v>
          </cell>
          <cell r="L3618" t="str">
            <v>A/92025135</v>
          </cell>
        </row>
        <row r="3619">
          <cell r="A3619">
            <v>45910</v>
          </cell>
          <cell r="L3619" t="str">
            <v>A/92025135</v>
          </cell>
        </row>
        <row r="3620">
          <cell r="A3620">
            <v>45988</v>
          </cell>
          <cell r="L3620" t="str">
            <v>PKDV/2025052-4</v>
          </cell>
        </row>
        <row r="3621">
          <cell r="A3621">
            <v>45732</v>
          </cell>
          <cell r="L3621" t="str">
            <v>A/92025010</v>
          </cell>
        </row>
        <row r="3622">
          <cell r="A3622">
            <v>45748</v>
          </cell>
          <cell r="L3622" t="str">
            <v>A/92025010</v>
          </cell>
        </row>
        <row r="3623">
          <cell r="A3623">
            <v>45810</v>
          </cell>
          <cell r="L3623" t="str">
            <v>A/92025085</v>
          </cell>
        </row>
        <row r="3624">
          <cell r="A3624">
            <v>45850</v>
          </cell>
          <cell r="L3624" t="str">
            <v>A/92025193</v>
          </cell>
        </row>
        <row r="3625">
          <cell r="A3625">
            <v>45923</v>
          </cell>
          <cell r="L3625" t="str">
            <v>A/92025128</v>
          </cell>
        </row>
        <row r="3626">
          <cell r="A3626">
            <v>45947</v>
          </cell>
          <cell r="L3626" t="str">
            <v>VR/925169-10</v>
          </cell>
        </row>
        <row r="3627">
          <cell r="A3627">
            <v>46002</v>
          </cell>
          <cell r="L3627" t="str">
            <v>VR/925199-5</v>
          </cell>
        </row>
        <row r="3628">
          <cell r="A3628">
            <v>45904</v>
          </cell>
          <cell r="L3628" t="str">
            <v>VR/925135</v>
          </cell>
        </row>
        <row r="3629">
          <cell r="A3629">
            <v>45882</v>
          </cell>
          <cell r="L3629" t="str">
            <v>D/2025367</v>
          </cell>
        </row>
        <row r="3630">
          <cell r="A3630">
            <v>45944</v>
          </cell>
          <cell r="L3630" t="str">
            <v>VR/925165-2</v>
          </cell>
        </row>
        <row r="3631">
          <cell r="A3631">
            <v>45702</v>
          </cell>
          <cell r="L3631" t="str">
            <v>DZ2025005</v>
          </cell>
        </row>
        <row r="3632">
          <cell r="A3632">
            <v>45702</v>
          </cell>
          <cell r="L3632" t="str">
            <v>DZ2025004</v>
          </cell>
        </row>
        <row r="3633">
          <cell r="A3633">
            <v>45835</v>
          </cell>
          <cell r="L3633" t="str">
            <v>PKDV/2025066-2</v>
          </cell>
        </row>
        <row r="3634">
          <cell r="A3634">
            <v>45939</v>
          </cell>
          <cell r="L3634" t="str">
            <v>VR/925164-14</v>
          </cell>
        </row>
        <row r="3635">
          <cell r="A3635">
            <v>46020</v>
          </cell>
          <cell r="L3635" t="str">
            <v>VN/2025245-2</v>
          </cell>
        </row>
        <row r="3636">
          <cell r="A3636">
            <v>46009</v>
          </cell>
          <cell r="L3636" t="str">
            <v>VR/925196</v>
          </cell>
        </row>
        <row r="3637">
          <cell r="A3637">
            <v>45930</v>
          </cell>
          <cell r="L3637" t="str">
            <v>VR/925149</v>
          </cell>
        </row>
        <row r="3638">
          <cell r="A3638">
            <v>45968</v>
          </cell>
          <cell r="L3638" t="str">
            <v>VR/925178</v>
          </cell>
        </row>
        <row r="3639">
          <cell r="A3639">
            <v>45787</v>
          </cell>
          <cell r="L3639" t="str">
            <v>A/92025081</v>
          </cell>
        </row>
        <row r="3640">
          <cell r="A3640">
            <v>45795</v>
          </cell>
          <cell r="L3640" t="str">
            <v>A/92025081</v>
          </cell>
        </row>
        <row r="3641">
          <cell r="A3641">
            <v>45862</v>
          </cell>
          <cell r="L3641" t="str">
            <v>VN/2025095</v>
          </cell>
        </row>
        <row r="3642">
          <cell r="A3642">
            <v>45924</v>
          </cell>
          <cell r="L3642" t="str">
            <v>RA/2025/32</v>
          </cell>
        </row>
        <row r="3643">
          <cell r="A3643">
            <v>45907</v>
          </cell>
          <cell r="L3643" t="str">
            <v>PKDV/2025054-2</v>
          </cell>
        </row>
        <row r="3644">
          <cell r="A3644">
            <v>45919</v>
          </cell>
          <cell r="L3644" t="str">
            <v>VR/925141-2</v>
          </cell>
        </row>
        <row r="3645">
          <cell r="A3645">
            <v>45814</v>
          </cell>
          <cell r="L3645" t="str">
            <v>VR/925080-1</v>
          </cell>
        </row>
        <row r="3646">
          <cell r="A3646">
            <v>45996</v>
          </cell>
          <cell r="L3646" t="str">
            <v>VN/2025213-3</v>
          </cell>
        </row>
        <row r="3647">
          <cell r="A3647">
            <v>45988</v>
          </cell>
          <cell r="L3647" t="str">
            <v>PKDV/2025056-1</v>
          </cell>
        </row>
        <row r="3648">
          <cell r="A3648">
            <v>45929</v>
          </cell>
        </row>
        <row r="3649">
          <cell r="A3649">
            <v>45777</v>
          </cell>
          <cell r="L3649" t="str">
            <v>D/2025104</v>
          </cell>
        </row>
        <row r="3650">
          <cell r="A3650">
            <v>45790</v>
          </cell>
          <cell r="L3650" t="str">
            <v>VN/2025047-3</v>
          </cell>
        </row>
        <row r="3651">
          <cell r="A3651">
            <v>45904</v>
          </cell>
        </row>
        <row r="3652">
          <cell r="A3652">
            <v>45924</v>
          </cell>
        </row>
        <row r="3653">
          <cell r="A3653">
            <v>45706</v>
          </cell>
        </row>
        <row r="3654">
          <cell r="A3654">
            <v>45796</v>
          </cell>
        </row>
        <row r="3655">
          <cell r="A3655">
            <v>45860</v>
          </cell>
          <cell r="L3655" t="str">
            <v>DZ2025012</v>
          </cell>
        </row>
        <row r="3656">
          <cell r="A3656">
            <v>45866</v>
          </cell>
          <cell r="L3656" t="str">
            <v>DZ2025049</v>
          </cell>
        </row>
        <row r="3657">
          <cell r="A3657">
            <v>45705</v>
          </cell>
        </row>
        <row r="3658">
          <cell r="A3658">
            <v>45848</v>
          </cell>
        </row>
        <row r="3659">
          <cell r="A3659">
            <v>45849</v>
          </cell>
        </row>
        <row r="3660">
          <cell r="A3660">
            <v>45866</v>
          </cell>
        </row>
        <row r="3661">
          <cell r="A3661">
            <v>45868</v>
          </cell>
        </row>
        <row r="3662">
          <cell r="A3662">
            <v>45868</v>
          </cell>
        </row>
        <row r="3663">
          <cell r="A3663">
            <v>45869</v>
          </cell>
        </row>
        <row r="3664">
          <cell r="A3664">
            <v>45870</v>
          </cell>
        </row>
        <row r="3665">
          <cell r="A3665">
            <v>45873</v>
          </cell>
        </row>
        <row r="3666">
          <cell r="A3666">
            <v>45952</v>
          </cell>
        </row>
        <row r="3667">
          <cell r="A3667">
            <v>45992</v>
          </cell>
          <cell r="L3667" t="str">
            <v>R/20250045</v>
          </cell>
        </row>
        <row r="3668">
          <cell r="A3668">
            <v>45870</v>
          </cell>
          <cell r="L3668" t="str">
            <v>VR/925119</v>
          </cell>
        </row>
        <row r="3669">
          <cell r="A3669">
            <v>45904</v>
          </cell>
          <cell r="L3669" t="str">
            <v>VR/925136</v>
          </cell>
        </row>
        <row r="3670">
          <cell r="A3670">
            <v>45790</v>
          </cell>
          <cell r="L3670" t="str">
            <v>VR/925057</v>
          </cell>
        </row>
        <row r="3671">
          <cell r="A3671">
            <v>45947</v>
          </cell>
          <cell r="L3671" t="str">
            <v>VR/925169-12</v>
          </cell>
        </row>
        <row r="3672">
          <cell r="A3672">
            <v>45947</v>
          </cell>
          <cell r="L3672" t="str">
            <v>VR/925169-3</v>
          </cell>
        </row>
        <row r="3673">
          <cell r="A3673">
            <v>45709</v>
          </cell>
          <cell r="L3673" t="str">
            <v>VR/925014</v>
          </cell>
        </row>
        <row r="3674">
          <cell r="A3674">
            <v>45813</v>
          </cell>
          <cell r="L3674" t="str">
            <v>VN/2025072</v>
          </cell>
        </row>
        <row r="3675">
          <cell r="A3675">
            <v>45854</v>
          </cell>
          <cell r="L3675" t="str">
            <v>VR/925108-8</v>
          </cell>
        </row>
        <row r="3676">
          <cell r="A3676">
            <v>45919</v>
          </cell>
          <cell r="L3676" t="str">
            <v>VR/925141-5</v>
          </cell>
        </row>
        <row r="3677">
          <cell r="A3677">
            <v>45796</v>
          </cell>
          <cell r="L3677" t="str">
            <v>VR/925069-2</v>
          </cell>
        </row>
        <row r="3678">
          <cell r="A3678">
            <v>45688</v>
          </cell>
          <cell r="L3678" t="str">
            <v>VR/925004</v>
          </cell>
        </row>
        <row r="3679">
          <cell r="A3679">
            <v>45741</v>
          </cell>
          <cell r="L3679" t="str">
            <v>VR/925027</v>
          </cell>
        </row>
        <row r="3680">
          <cell r="A3680">
            <v>45875</v>
          </cell>
          <cell r="L3680" t="str">
            <v>A/92025117</v>
          </cell>
        </row>
        <row r="3681">
          <cell r="A3681">
            <v>46013</v>
          </cell>
          <cell r="L3681" t="str">
            <v>VN/2025235-1</v>
          </cell>
        </row>
        <row r="3682">
          <cell r="A3682">
            <v>45790</v>
          </cell>
          <cell r="L3682" t="str">
            <v>VN/2025049-5</v>
          </cell>
        </row>
        <row r="3683">
          <cell r="A3683">
            <v>45884</v>
          </cell>
          <cell r="L3683" t="str">
            <v>VR/925108-9</v>
          </cell>
        </row>
        <row r="3684">
          <cell r="A3684">
            <v>45777</v>
          </cell>
          <cell r="L3684" t="str">
            <v>VR/925050-1</v>
          </cell>
        </row>
        <row r="3685">
          <cell r="A3685">
            <v>45974</v>
          </cell>
          <cell r="L3685" t="str">
            <v>VN/2025183-5</v>
          </cell>
        </row>
        <row r="3686">
          <cell r="A3686">
            <v>45810</v>
          </cell>
          <cell r="L3686" t="str">
            <v>VN/2025016-3</v>
          </cell>
        </row>
        <row r="3687">
          <cell r="A3687">
            <v>45762</v>
          </cell>
          <cell r="L3687" t="str">
            <v>VN/2025031-2</v>
          </cell>
        </row>
        <row r="3688">
          <cell r="A3688">
            <v>45974</v>
          </cell>
          <cell r="L3688" t="str">
            <v>VN/2025183-4</v>
          </cell>
        </row>
        <row r="3689">
          <cell r="A3689">
            <v>45880</v>
          </cell>
          <cell r="L3689" t="str">
            <v>DZ2025054</v>
          </cell>
        </row>
        <row r="3690">
          <cell r="A3690">
            <v>45763</v>
          </cell>
          <cell r="L3690" t="str">
            <v>VN/2025022-2</v>
          </cell>
        </row>
        <row r="3691">
          <cell r="A3691">
            <v>45851</v>
          </cell>
          <cell r="L3691" t="str">
            <v>A/92025193</v>
          </cell>
        </row>
        <row r="3692">
          <cell r="A3692">
            <v>45688</v>
          </cell>
        </row>
        <row r="3693">
          <cell r="A3693">
            <v>45875</v>
          </cell>
          <cell r="L3693" t="str">
            <v>VR/925121-2</v>
          </cell>
        </row>
        <row r="3694">
          <cell r="A3694">
            <v>45888</v>
          </cell>
          <cell r="L3694" t="str">
            <v>PKDV/2025042-1</v>
          </cell>
        </row>
        <row r="3695">
          <cell r="A3695">
            <v>45992</v>
          </cell>
          <cell r="L3695" t="str">
            <v>VR/925206-3</v>
          </cell>
        </row>
        <row r="3696">
          <cell r="A3696">
            <v>45947</v>
          </cell>
        </row>
        <row r="3697">
          <cell r="A3697">
            <v>45679</v>
          </cell>
        </row>
        <row r="3698">
          <cell r="A3698">
            <v>45996</v>
          </cell>
          <cell r="L3698" t="str">
            <v>VN/2025213-2</v>
          </cell>
        </row>
        <row r="3699">
          <cell r="A3699">
            <v>45864</v>
          </cell>
          <cell r="L3699" t="str">
            <v>VN/2025099</v>
          </cell>
        </row>
        <row r="3700">
          <cell r="A3700">
            <v>45709</v>
          </cell>
          <cell r="L3700" t="str">
            <v>R/2025074</v>
          </cell>
        </row>
        <row r="3701">
          <cell r="A3701">
            <v>45740</v>
          </cell>
          <cell r="L3701" t="str">
            <v>R/2025132</v>
          </cell>
        </row>
        <row r="3702">
          <cell r="A3702">
            <v>45793</v>
          </cell>
          <cell r="L3702" t="str">
            <v>R/2025233</v>
          </cell>
        </row>
        <row r="3703">
          <cell r="A3703">
            <v>45838</v>
          </cell>
          <cell r="L3703" t="str">
            <v>R/2025355</v>
          </cell>
        </row>
        <row r="3704">
          <cell r="A3704">
            <v>45875</v>
          </cell>
          <cell r="L3704" t="str">
            <v>R/2025436</v>
          </cell>
        </row>
        <row r="3705">
          <cell r="A3705">
            <v>45931</v>
          </cell>
          <cell r="L3705" t="str">
            <v>R/2025553</v>
          </cell>
        </row>
        <row r="3706">
          <cell r="A3706">
            <v>45968</v>
          </cell>
          <cell r="L3706" t="str">
            <v>R/2025647</v>
          </cell>
        </row>
        <row r="3707">
          <cell r="A3707">
            <v>45992</v>
          </cell>
          <cell r="L3707" t="str">
            <v>VR/925206-5</v>
          </cell>
        </row>
        <row r="3708">
          <cell r="A3708">
            <v>45688</v>
          </cell>
          <cell r="L3708" t="str">
            <v>R/2025020</v>
          </cell>
        </row>
        <row r="3709">
          <cell r="A3709">
            <v>45875</v>
          </cell>
        </row>
        <row r="3710">
          <cell r="A3710">
            <v>45901</v>
          </cell>
          <cell r="L3710" t="str">
            <v>VR/925133</v>
          </cell>
        </row>
        <row r="3711">
          <cell r="A3711">
            <v>45964</v>
          </cell>
          <cell r="L3711" t="str">
            <v>VR/925133</v>
          </cell>
        </row>
        <row r="3712">
          <cell r="A3712">
            <v>45769</v>
          </cell>
        </row>
        <row r="3713">
          <cell r="A3713">
            <v>45863</v>
          </cell>
        </row>
        <row r="3714">
          <cell r="A3714">
            <v>45871</v>
          </cell>
        </row>
        <row r="3715">
          <cell r="A3715">
            <v>45902</v>
          </cell>
          <cell r="L3715" t="str">
            <v>VR/925133</v>
          </cell>
        </row>
        <row r="3716">
          <cell r="A3716">
            <v>45902</v>
          </cell>
          <cell r="L3716" t="str">
            <v>VR/925134</v>
          </cell>
        </row>
        <row r="3717">
          <cell r="A3717">
            <v>45951</v>
          </cell>
          <cell r="L3717" t="str">
            <v>VR/925170-3</v>
          </cell>
        </row>
        <row r="3718">
          <cell r="A3718">
            <v>45951</v>
          </cell>
          <cell r="L3718" t="str">
            <v>VR/925152-5</v>
          </cell>
        </row>
        <row r="3719">
          <cell r="A3719">
            <v>45810</v>
          </cell>
          <cell r="L3719" t="str">
            <v>VN/2025026</v>
          </cell>
        </row>
        <row r="3720">
          <cell r="A3720">
            <v>45796</v>
          </cell>
          <cell r="L3720" t="str">
            <v>VR/925069-1</v>
          </cell>
        </row>
        <row r="3721">
          <cell r="A3721">
            <v>45929</v>
          </cell>
          <cell r="L3721" t="str">
            <v>RA/2025/37</v>
          </cell>
        </row>
        <row r="3722">
          <cell r="A3722">
            <v>45929</v>
          </cell>
          <cell r="L3722" t="str">
            <v>RA/2025/37</v>
          </cell>
        </row>
        <row r="3723">
          <cell r="A3723">
            <v>45929</v>
          </cell>
          <cell r="L3723" t="str">
            <v>RA/2025/37</v>
          </cell>
        </row>
        <row r="3724">
          <cell r="A3724">
            <v>45929</v>
          </cell>
          <cell r="L3724" t="str">
            <v>RA/2025/37</v>
          </cell>
        </row>
        <row r="3725">
          <cell r="A3725">
            <v>45929</v>
          </cell>
          <cell r="L3725" t="str">
            <v>RA/2025/37</v>
          </cell>
        </row>
        <row r="3726">
          <cell r="A3726">
            <v>45929</v>
          </cell>
          <cell r="L3726" t="str">
            <v>RA/2025/37</v>
          </cell>
        </row>
        <row r="3727">
          <cell r="A3727">
            <v>45929</v>
          </cell>
          <cell r="L3727" t="str">
            <v>RA/2025/37</v>
          </cell>
        </row>
        <row r="3728">
          <cell r="A3728">
            <v>45929</v>
          </cell>
          <cell r="L3728" t="str">
            <v>RA/2025/37</v>
          </cell>
        </row>
        <row r="3729">
          <cell r="A3729">
            <v>45929</v>
          </cell>
          <cell r="L3729" t="str">
            <v>RA/2025/37</v>
          </cell>
        </row>
        <row r="3730">
          <cell r="A3730">
            <v>45929</v>
          </cell>
          <cell r="L3730" t="str">
            <v>RA/2025/37</v>
          </cell>
        </row>
        <row r="3731">
          <cell r="A3731">
            <v>45929</v>
          </cell>
          <cell r="L3731" t="str">
            <v>RA/2025/37</v>
          </cell>
        </row>
        <row r="3732">
          <cell r="A3732">
            <v>45929</v>
          </cell>
          <cell r="L3732" t="str">
            <v>RA/2025/37</v>
          </cell>
        </row>
        <row r="3733">
          <cell r="A3733">
            <v>45929</v>
          </cell>
          <cell r="L3733" t="str">
            <v>RA/2025/37</v>
          </cell>
        </row>
        <row r="3734">
          <cell r="A3734">
            <v>45929</v>
          </cell>
          <cell r="L3734" t="str">
            <v>RA/2025/37</v>
          </cell>
        </row>
        <row r="3735">
          <cell r="A3735">
            <v>45929</v>
          </cell>
          <cell r="L3735" t="str">
            <v>RA/2025/37</v>
          </cell>
        </row>
        <row r="3736">
          <cell r="A3736">
            <v>45930</v>
          </cell>
          <cell r="L3736" t="str">
            <v>RA/2025/37</v>
          </cell>
        </row>
        <row r="3737">
          <cell r="A3737">
            <v>45930</v>
          </cell>
          <cell r="L3737" t="str">
            <v>RA/2025/37</v>
          </cell>
        </row>
        <row r="3738">
          <cell r="A3738">
            <v>45930</v>
          </cell>
          <cell r="L3738" t="str">
            <v>RA/2025/37</v>
          </cell>
        </row>
        <row r="3739">
          <cell r="A3739">
            <v>45930</v>
          </cell>
          <cell r="L3739" t="str">
            <v>RA/2025/37</v>
          </cell>
        </row>
        <row r="3740">
          <cell r="A3740">
            <v>45930</v>
          </cell>
          <cell r="L3740" t="str">
            <v>RA/2025/37</v>
          </cell>
        </row>
        <row r="3741">
          <cell r="A3741">
            <v>45930</v>
          </cell>
          <cell r="L3741" t="str">
            <v>RA/2025/37</v>
          </cell>
        </row>
        <row r="3742">
          <cell r="A3742">
            <v>45930</v>
          </cell>
          <cell r="L3742" t="str">
            <v>RA/2025/37</v>
          </cell>
        </row>
        <row r="3743">
          <cell r="A3743">
            <v>45930</v>
          </cell>
          <cell r="L3743" t="str">
            <v>RA/2025/37</v>
          </cell>
        </row>
        <row r="3744">
          <cell r="A3744">
            <v>45930</v>
          </cell>
          <cell r="L3744" t="str">
            <v>RA/2025/37</v>
          </cell>
        </row>
        <row r="3745">
          <cell r="A3745">
            <v>45930</v>
          </cell>
          <cell r="L3745" t="str">
            <v>RA/2025/37</v>
          </cell>
        </row>
        <row r="3746">
          <cell r="A3746">
            <v>45930</v>
          </cell>
          <cell r="L3746" t="str">
            <v>RA/2025/37</v>
          </cell>
        </row>
        <row r="3747">
          <cell r="A3747">
            <v>45930</v>
          </cell>
          <cell r="L3747" t="str">
            <v>RA/2025/37</v>
          </cell>
        </row>
        <row r="3748">
          <cell r="A3748">
            <v>45930</v>
          </cell>
          <cell r="L3748" t="str">
            <v>RA/2025/37</v>
          </cell>
        </row>
        <row r="3749">
          <cell r="A3749">
            <v>45930</v>
          </cell>
          <cell r="L3749" t="str">
            <v>RA/2025/37</v>
          </cell>
        </row>
        <row r="3750">
          <cell r="A3750">
            <v>45930</v>
          </cell>
          <cell r="L3750" t="str">
            <v>RA/2025/37</v>
          </cell>
        </row>
        <row r="3751">
          <cell r="A3751">
            <v>45930</v>
          </cell>
          <cell r="L3751" t="str">
            <v>RA/2025/37</v>
          </cell>
        </row>
        <row r="3752">
          <cell r="A3752">
            <v>45930</v>
          </cell>
          <cell r="L3752" t="str">
            <v>RA/2025/37</v>
          </cell>
        </row>
        <row r="3753">
          <cell r="A3753">
            <v>45930</v>
          </cell>
          <cell r="L3753" t="str">
            <v>RA/2025/37</v>
          </cell>
        </row>
        <row r="3754">
          <cell r="A3754">
            <v>45930</v>
          </cell>
          <cell r="L3754" t="str">
            <v>RA/2025/37</v>
          </cell>
        </row>
        <row r="3755">
          <cell r="A3755">
            <v>45930</v>
          </cell>
          <cell r="L3755" t="str">
            <v>RA/2025/37</v>
          </cell>
        </row>
        <row r="3756">
          <cell r="A3756">
            <v>45930</v>
          </cell>
          <cell r="L3756" t="str">
            <v>RA/2025/37</v>
          </cell>
        </row>
        <row r="3757">
          <cell r="A3757">
            <v>45930</v>
          </cell>
          <cell r="L3757" t="str">
            <v>RA/2025/37</v>
          </cell>
        </row>
        <row r="3758">
          <cell r="A3758">
            <v>45931</v>
          </cell>
          <cell r="L3758" t="str">
            <v>RA/2025/37</v>
          </cell>
        </row>
        <row r="3759">
          <cell r="A3759">
            <v>45932</v>
          </cell>
          <cell r="L3759" t="str">
            <v>RA/2025/37</v>
          </cell>
        </row>
        <row r="3760">
          <cell r="A3760">
            <v>45974</v>
          </cell>
          <cell r="L3760" t="str">
            <v>RA/2025/37</v>
          </cell>
        </row>
        <row r="3761">
          <cell r="A3761">
            <v>45919</v>
          </cell>
          <cell r="L3761" t="str">
            <v>VR/925141-1</v>
          </cell>
        </row>
        <row r="3762">
          <cell r="A3762">
            <v>45851</v>
          </cell>
          <cell r="L3762" t="str">
            <v>A/92025193</v>
          </cell>
        </row>
        <row r="3763">
          <cell r="A3763">
            <v>45996</v>
          </cell>
          <cell r="L3763" t="str">
            <v>VR/925195</v>
          </cell>
        </row>
        <row r="3764">
          <cell r="A3764">
            <v>45824</v>
          </cell>
          <cell r="L3764" t="str">
            <v>A/92025096</v>
          </cell>
        </row>
        <row r="3765">
          <cell r="A3765">
            <v>45931</v>
          </cell>
          <cell r="L3765" t="str">
            <v>VR/925127-1</v>
          </cell>
        </row>
        <row r="3766">
          <cell r="A3766">
            <v>45886</v>
          </cell>
          <cell r="L3766" t="str">
            <v>RA/2025/33</v>
          </cell>
        </row>
        <row r="3767">
          <cell r="A3767">
            <v>45886</v>
          </cell>
          <cell r="L3767" t="str">
            <v>RA/2025/33</v>
          </cell>
        </row>
        <row r="3768">
          <cell r="A3768">
            <v>45886</v>
          </cell>
          <cell r="L3768" t="str">
            <v>RA/2025/33</v>
          </cell>
        </row>
        <row r="3769">
          <cell r="A3769">
            <v>45886</v>
          </cell>
          <cell r="L3769" t="str">
            <v>RA/2025/33</v>
          </cell>
        </row>
        <row r="3770">
          <cell r="A3770">
            <v>45886</v>
          </cell>
          <cell r="L3770" t="str">
            <v>RA/2025/33</v>
          </cell>
        </row>
        <row r="3771">
          <cell r="A3771">
            <v>45886</v>
          </cell>
          <cell r="L3771" t="str">
            <v>RA/2025/33</v>
          </cell>
        </row>
        <row r="3772">
          <cell r="A3772">
            <v>45886</v>
          </cell>
          <cell r="L3772" t="str">
            <v>RA/2025/33</v>
          </cell>
        </row>
        <row r="3773">
          <cell r="A3773">
            <v>45886</v>
          </cell>
          <cell r="L3773" t="str">
            <v>RA/2025/33</v>
          </cell>
        </row>
        <row r="3774">
          <cell r="A3774">
            <v>45886</v>
          </cell>
          <cell r="L3774" t="str">
            <v>RA/2025/33</v>
          </cell>
        </row>
        <row r="3775">
          <cell r="A3775">
            <v>45886</v>
          </cell>
          <cell r="L3775" t="str">
            <v>RA/2025/33</v>
          </cell>
        </row>
        <row r="3776">
          <cell r="A3776">
            <v>45886</v>
          </cell>
          <cell r="L3776" t="str">
            <v>RA/2025/33</v>
          </cell>
        </row>
        <row r="3777">
          <cell r="A3777">
            <v>45886</v>
          </cell>
          <cell r="L3777" t="str">
            <v>RA/2025/33</v>
          </cell>
        </row>
        <row r="3778">
          <cell r="A3778">
            <v>45886</v>
          </cell>
          <cell r="L3778" t="str">
            <v>RA/2025/33</v>
          </cell>
        </row>
        <row r="3779">
          <cell r="A3779">
            <v>45886</v>
          </cell>
          <cell r="L3779" t="str">
            <v>RA/2025/33</v>
          </cell>
        </row>
        <row r="3780">
          <cell r="A3780">
            <v>45886</v>
          </cell>
          <cell r="L3780" t="str">
            <v>RA/2025/33</v>
          </cell>
        </row>
        <row r="3781">
          <cell r="A3781">
            <v>45886</v>
          </cell>
          <cell r="L3781" t="str">
            <v>RA/2025/33</v>
          </cell>
        </row>
        <row r="3782">
          <cell r="A3782">
            <v>45886</v>
          </cell>
          <cell r="L3782" t="str">
            <v>RA/2025/33</v>
          </cell>
        </row>
        <row r="3783">
          <cell r="A3783">
            <v>45886</v>
          </cell>
          <cell r="L3783" t="str">
            <v>RA/2025/33</v>
          </cell>
        </row>
        <row r="3784">
          <cell r="A3784">
            <v>45855</v>
          </cell>
          <cell r="L3784" t="str">
            <v>RA/2025/17</v>
          </cell>
        </row>
        <row r="3785">
          <cell r="A3785">
            <v>45741</v>
          </cell>
          <cell r="L3785" t="str">
            <v>PKDV/2025022-2</v>
          </cell>
        </row>
        <row r="3786">
          <cell r="A3786">
            <v>45719</v>
          </cell>
        </row>
        <row r="3787">
          <cell r="A3787">
            <v>45951</v>
          </cell>
          <cell r="L3787" t="str">
            <v>A/92025057</v>
          </cell>
        </row>
        <row r="3788">
          <cell r="A3788">
            <v>45790</v>
          </cell>
          <cell r="L3788" t="str">
            <v>VN/2025044</v>
          </cell>
        </row>
        <row r="3789">
          <cell r="A3789">
            <v>45777</v>
          </cell>
          <cell r="L3789" t="str">
            <v>VR/925048</v>
          </cell>
        </row>
        <row r="3790">
          <cell r="A3790">
            <v>45862</v>
          </cell>
          <cell r="L3790" t="str">
            <v>VR/925109</v>
          </cell>
        </row>
        <row r="3791">
          <cell r="A3791">
            <v>45777</v>
          </cell>
          <cell r="L3791" t="str">
            <v>VR/925055-2</v>
          </cell>
        </row>
        <row r="3792">
          <cell r="A3792">
            <v>45884</v>
          </cell>
          <cell r="L3792" t="str">
            <v>VR/925108-10</v>
          </cell>
        </row>
        <row r="3793">
          <cell r="A3793">
            <v>45860</v>
          </cell>
        </row>
        <row r="3794">
          <cell r="A3794">
            <v>45865</v>
          </cell>
          <cell r="L3794" t="str">
            <v>PKDV/2025037-7</v>
          </cell>
        </row>
        <row r="3795">
          <cell r="A3795">
            <v>45810</v>
          </cell>
          <cell r="L3795" t="str">
            <v>VN/2025016-4</v>
          </cell>
        </row>
        <row r="3796">
          <cell r="A3796">
            <v>45868</v>
          </cell>
          <cell r="L3796" t="str">
            <v>A/92025101</v>
          </cell>
        </row>
        <row r="3797">
          <cell r="A3797">
            <v>45722</v>
          </cell>
        </row>
        <row r="3798">
          <cell r="A3798">
            <v>45854</v>
          </cell>
          <cell r="L3798" t="str">
            <v>VR/925108-3</v>
          </cell>
        </row>
        <row r="3799">
          <cell r="A3799">
            <v>45706</v>
          </cell>
          <cell r="L3799" t="str">
            <v>VR/925013-1</v>
          </cell>
        </row>
        <row r="3800">
          <cell r="A3800">
            <v>45810</v>
          </cell>
          <cell r="L3800" t="str">
            <v>VN/2025063</v>
          </cell>
        </row>
        <row r="3801">
          <cell r="A3801">
            <v>45727</v>
          </cell>
          <cell r="L3801" t="str">
            <v>VN/2025014</v>
          </cell>
        </row>
        <row r="3802">
          <cell r="A3802">
            <v>45875</v>
          </cell>
          <cell r="L3802" t="str">
            <v>A/92025117</v>
          </cell>
        </row>
        <row r="3803">
          <cell r="A3803">
            <v>45876</v>
          </cell>
          <cell r="L3803" t="str">
            <v>VN/2025110-2</v>
          </cell>
        </row>
        <row r="3804">
          <cell r="A3804">
            <v>45957</v>
          </cell>
        </row>
        <row r="3805">
          <cell r="A3805">
            <v>45968</v>
          </cell>
          <cell r="L3805" t="str">
            <v>VR/925148-3</v>
          </cell>
        </row>
        <row r="3806">
          <cell r="A3806">
            <v>45940</v>
          </cell>
          <cell r="L3806" t="str">
            <v>VR/925160</v>
          </cell>
        </row>
        <row r="3807">
          <cell r="A3807">
            <v>45844</v>
          </cell>
          <cell r="L3807" t="str">
            <v>A/92025193</v>
          </cell>
        </row>
        <row r="3808">
          <cell r="A3808">
            <v>45833</v>
          </cell>
          <cell r="L3808" t="str">
            <v>VR/925104</v>
          </cell>
        </row>
        <row r="3809">
          <cell r="A3809">
            <v>45810</v>
          </cell>
          <cell r="L3809" t="str">
            <v>VN/2025016-1</v>
          </cell>
        </row>
        <row r="3810">
          <cell r="A3810">
            <v>45825</v>
          </cell>
          <cell r="L3810" t="str">
            <v>A/92025096</v>
          </cell>
        </row>
        <row r="3811">
          <cell r="A3811">
            <v>45848</v>
          </cell>
          <cell r="L3811" t="str">
            <v>A/92025193</v>
          </cell>
        </row>
        <row r="3812">
          <cell r="A3812">
            <v>45985</v>
          </cell>
          <cell r="L3812" t="str">
            <v>A/92025204</v>
          </cell>
        </row>
        <row r="3813">
          <cell r="A3813">
            <v>45742</v>
          </cell>
        </row>
        <row r="3814">
          <cell r="A3814">
            <v>46013</v>
          </cell>
          <cell r="L3814" t="str">
            <v>VN/2025235-2</v>
          </cell>
        </row>
        <row r="3815">
          <cell r="A3815">
            <v>45996</v>
          </cell>
        </row>
        <row r="3816">
          <cell r="A3816">
            <v>45936</v>
          </cell>
        </row>
        <row r="3817">
          <cell r="A3817">
            <v>45929</v>
          </cell>
        </row>
        <row r="3818">
          <cell r="A3818">
            <v>45715</v>
          </cell>
          <cell r="L3818" t="str">
            <v>VN/2025012</v>
          </cell>
        </row>
        <row r="3819">
          <cell r="A3819">
            <v>45781</v>
          </cell>
          <cell r="L3819" t="str">
            <v>PKDV/2025030-6</v>
          </cell>
        </row>
        <row r="3820">
          <cell r="A3820">
            <v>45699</v>
          </cell>
          <cell r="L3820" t="str">
            <v>VR/925006</v>
          </cell>
        </row>
        <row r="3821">
          <cell r="A3821">
            <v>45699</v>
          </cell>
          <cell r="L3821" t="str">
            <v>VR/925006</v>
          </cell>
        </row>
        <row r="3822">
          <cell r="A3822">
            <v>45699</v>
          </cell>
          <cell r="L3822" t="str">
            <v>VR/925006</v>
          </cell>
        </row>
        <row r="3823">
          <cell r="A3823">
            <v>45699</v>
          </cell>
          <cell r="L3823" t="str">
            <v>VR/925006</v>
          </cell>
        </row>
        <row r="3824">
          <cell r="A3824">
            <v>45699</v>
          </cell>
          <cell r="L3824" t="str">
            <v>VR/925006</v>
          </cell>
        </row>
        <row r="3825">
          <cell r="A3825">
            <v>45699</v>
          </cell>
          <cell r="L3825" t="str">
            <v>VR/925006</v>
          </cell>
        </row>
        <row r="3826">
          <cell r="A3826">
            <v>45699</v>
          </cell>
          <cell r="L3826" t="str">
            <v>VR/925006</v>
          </cell>
        </row>
        <row r="3827">
          <cell r="A3827">
            <v>45699</v>
          </cell>
          <cell r="L3827" t="str">
            <v>VR/925006</v>
          </cell>
        </row>
        <row r="3828">
          <cell r="A3828">
            <v>45699</v>
          </cell>
          <cell r="L3828" t="str">
            <v>VR/925006</v>
          </cell>
        </row>
        <row r="3829">
          <cell r="A3829">
            <v>45699</v>
          </cell>
          <cell r="L3829" t="str">
            <v>VR/925006</v>
          </cell>
        </row>
        <row r="3830">
          <cell r="A3830">
            <v>45884</v>
          </cell>
          <cell r="L3830" t="str">
            <v>DZ2025056</v>
          </cell>
        </row>
        <row r="3831">
          <cell r="A3831">
            <v>45947</v>
          </cell>
          <cell r="L3831" t="str">
            <v>VR/925169-7</v>
          </cell>
        </row>
        <row r="3832">
          <cell r="A3832">
            <v>45996</v>
          </cell>
        </row>
        <row r="3833">
          <cell r="A3833">
            <v>45820</v>
          </cell>
        </row>
        <row r="3834">
          <cell r="A3834">
            <v>45820</v>
          </cell>
        </row>
        <row r="3835">
          <cell r="A3835">
            <v>45824</v>
          </cell>
        </row>
        <row r="3836">
          <cell r="A3836">
            <v>45827</v>
          </cell>
        </row>
        <row r="3837">
          <cell r="A3837">
            <v>45833</v>
          </cell>
        </row>
        <row r="3838">
          <cell r="A3838">
            <v>45833</v>
          </cell>
        </row>
        <row r="3839">
          <cell r="A3839">
            <v>45833</v>
          </cell>
        </row>
        <row r="3840">
          <cell r="A3840">
            <v>45833</v>
          </cell>
        </row>
        <row r="3841">
          <cell r="A3841">
            <v>45833</v>
          </cell>
        </row>
        <row r="3842">
          <cell r="A3842">
            <v>45835</v>
          </cell>
        </row>
        <row r="3843">
          <cell r="A3843">
            <v>45835</v>
          </cell>
        </row>
        <row r="3844">
          <cell r="A3844">
            <v>45835</v>
          </cell>
        </row>
        <row r="3845">
          <cell r="A3845">
            <v>45838</v>
          </cell>
        </row>
        <row r="3846">
          <cell r="A3846">
            <v>45838</v>
          </cell>
        </row>
        <row r="3847">
          <cell r="A3847">
            <v>45838</v>
          </cell>
        </row>
        <row r="3848">
          <cell r="A3848">
            <v>45838</v>
          </cell>
        </row>
        <row r="3849">
          <cell r="A3849">
            <v>45838</v>
          </cell>
        </row>
        <row r="3850">
          <cell r="A3850">
            <v>45839</v>
          </cell>
        </row>
        <row r="3851">
          <cell r="A3851">
            <v>45839</v>
          </cell>
        </row>
        <row r="3852">
          <cell r="A3852">
            <v>45840</v>
          </cell>
        </row>
        <row r="3853">
          <cell r="A3853">
            <v>45841</v>
          </cell>
        </row>
        <row r="3854">
          <cell r="A3854">
            <v>45841</v>
          </cell>
        </row>
        <row r="3855">
          <cell r="A3855">
            <v>45846</v>
          </cell>
        </row>
        <row r="3856">
          <cell r="A3856">
            <v>45957</v>
          </cell>
          <cell r="L3856" t="str">
            <v>VR/925174</v>
          </cell>
        </row>
        <row r="3857">
          <cell r="A3857">
            <v>45982</v>
          </cell>
          <cell r="L3857" t="str">
            <v>PKDV/2025050-1</v>
          </cell>
        </row>
        <row r="3858">
          <cell r="A3858">
            <v>45832</v>
          </cell>
          <cell r="L3858" t="str">
            <v>VR/925095-1</v>
          </cell>
        </row>
        <row r="3859">
          <cell r="A3859">
            <v>45908</v>
          </cell>
          <cell r="L3859" t="str">
            <v>VR/925140-2</v>
          </cell>
        </row>
        <row r="3860">
          <cell r="A3860">
            <v>45741</v>
          </cell>
        </row>
        <row r="3861">
          <cell r="A3861">
            <v>46010</v>
          </cell>
          <cell r="L3861" t="str">
            <v>VR/925207-8</v>
          </cell>
        </row>
        <row r="3862">
          <cell r="A3862">
            <v>45951</v>
          </cell>
          <cell r="L3862" t="str">
            <v>VN/2025119-8</v>
          </cell>
        </row>
        <row r="3863">
          <cell r="A3863">
            <v>45958</v>
          </cell>
          <cell r="L3863" t="str">
            <v>VN/2025170-2</v>
          </cell>
        </row>
        <row r="3864">
          <cell r="A3864">
            <v>45944</v>
          </cell>
          <cell r="L3864" t="str">
            <v>VR/925165-3</v>
          </cell>
        </row>
        <row r="3865">
          <cell r="A3865">
            <v>45875</v>
          </cell>
          <cell r="L3865" t="str">
            <v>VR/925120</v>
          </cell>
        </row>
        <row r="3866">
          <cell r="A3866">
            <v>45846</v>
          </cell>
          <cell r="L3866" t="str">
            <v>A/92025193</v>
          </cell>
        </row>
        <row r="3867">
          <cell r="A3867">
            <v>45951</v>
          </cell>
          <cell r="L3867" t="str">
            <v>VR/925151-2</v>
          </cell>
        </row>
        <row r="3868">
          <cell r="A3868">
            <v>45796</v>
          </cell>
          <cell r="L3868" t="str">
            <v>A/92025081</v>
          </cell>
        </row>
        <row r="3869">
          <cell r="A3869">
            <v>45931</v>
          </cell>
          <cell r="L3869" t="str">
            <v>R/2025551</v>
          </cell>
        </row>
        <row r="3870">
          <cell r="A3870">
            <v>45875</v>
          </cell>
          <cell r="L3870" t="str">
            <v>VR/925117-2</v>
          </cell>
        </row>
        <row r="3871">
          <cell r="A3871">
            <v>45757</v>
          </cell>
          <cell r="L3871" t="str">
            <v>PKDV/2025046</v>
          </cell>
        </row>
        <row r="3872">
          <cell r="A3872">
            <v>45939</v>
          </cell>
          <cell r="L3872" t="str">
            <v>VR/925164-21</v>
          </cell>
        </row>
        <row r="3873">
          <cell r="A3873">
            <v>45827</v>
          </cell>
          <cell r="L3873" t="str">
            <v>VN/2025084</v>
          </cell>
        </row>
        <row r="3874">
          <cell r="A3874">
            <v>45779</v>
          </cell>
          <cell r="L3874" t="str">
            <v>VN/2025037</v>
          </cell>
        </row>
        <row r="3875">
          <cell r="A3875">
            <v>45954</v>
          </cell>
        </row>
        <row r="3876">
          <cell r="A3876">
            <v>45761</v>
          </cell>
        </row>
        <row r="3877">
          <cell r="A3877">
            <v>45769</v>
          </cell>
        </row>
        <row r="3878">
          <cell r="A3878">
            <v>45974</v>
          </cell>
          <cell r="L3878" t="str">
            <v>VN/2025180-4</v>
          </cell>
        </row>
        <row r="3879">
          <cell r="A3879">
            <v>45946</v>
          </cell>
          <cell r="L3879" t="str">
            <v>VN/2025160</v>
          </cell>
        </row>
        <row r="3880">
          <cell r="A3880">
            <v>45834</v>
          </cell>
          <cell r="L3880" t="str">
            <v>VN/2025086</v>
          </cell>
        </row>
        <row r="3881">
          <cell r="A3881">
            <v>45876</v>
          </cell>
        </row>
        <row r="3882">
          <cell r="A3882">
            <v>45850</v>
          </cell>
          <cell r="L3882" t="str">
            <v>A/92025193</v>
          </cell>
        </row>
        <row r="3883">
          <cell r="A3883">
            <v>45967</v>
          </cell>
          <cell r="L3883" t="str">
            <v>VR/925180-4</v>
          </cell>
        </row>
        <row r="3884">
          <cell r="A3884">
            <v>45876</v>
          </cell>
          <cell r="L3884" t="str">
            <v>VN/2025107</v>
          </cell>
        </row>
        <row r="3885">
          <cell r="A3885">
            <v>45973</v>
          </cell>
          <cell r="L3885" t="str">
            <v>VN/2025174</v>
          </cell>
        </row>
        <row r="3886">
          <cell r="A3886">
            <v>45974</v>
          </cell>
          <cell r="L3886" t="str">
            <v>VN/2025182-3</v>
          </cell>
        </row>
        <row r="3887">
          <cell r="A3887">
            <v>45951</v>
          </cell>
          <cell r="L3887" t="str">
            <v>VN/2025142</v>
          </cell>
        </row>
        <row r="3888">
          <cell r="A3888">
            <v>45745</v>
          </cell>
          <cell r="L3888" t="str">
            <v>A/92025107</v>
          </cell>
        </row>
        <row r="3889">
          <cell r="A3889">
            <v>45838</v>
          </cell>
          <cell r="L3889" t="str">
            <v>R/2025362</v>
          </cell>
        </row>
        <row r="3890">
          <cell r="A3890">
            <v>45930</v>
          </cell>
          <cell r="L3890" t="str">
            <v>VR/925143</v>
          </cell>
        </row>
        <row r="3891">
          <cell r="A3891">
            <v>45974</v>
          </cell>
          <cell r="L3891" t="str">
            <v>VN/2025177</v>
          </cell>
        </row>
        <row r="3892">
          <cell r="A3892">
            <v>45986</v>
          </cell>
          <cell r="L3892" t="str">
            <v>A/92025160</v>
          </cell>
        </row>
        <row r="3893">
          <cell r="A3893">
            <v>45874</v>
          </cell>
          <cell r="L3893" t="str">
            <v>A/92025109</v>
          </cell>
        </row>
        <row r="3894">
          <cell r="A3894">
            <v>45874</v>
          </cell>
          <cell r="L3894" t="str">
            <v>A/92025109</v>
          </cell>
        </row>
        <row r="3895">
          <cell r="A3895">
            <v>45739</v>
          </cell>
        </row>
        <row r="3896">
          <cell r="A3896">
            <v>45919</v>
          </cell>
        </row>
        <row r="3897">
          <cell r="A3897">
            <v>45753</v>
          </cell>
        </row>
        <row r="3898">
          <cell r="A3898">
            <v>45770</v>
          </cell>
        </row>
        <row r="3899">
          <cell r="A3899">
            <v>45951</v>
          </cell>
          <cell r="L3899" t="str">
            <v>VN/2025119-2</v>
          </cell>
        </row>
        <row r="3900">
          <cell r="A3900">
            <v>45824</v>
          </cell>
          <cell r="L3900" t="str">
            <v>A/92025096</v>
          </cell>
        </row>
        <row r="3901">
          <cell r="A3901">
            <v>45904</v>
          </cell>
          <cell r="L3901" t="str">
            <v>VR/925137-3</v>
          </cell>
        </row>
        <row r="3902">
          <cell r="A3902">
            <v>45763</v>
          </cell>
          <cell r="L3902" t="str">
            <v>R/2025176</v>
          </cell>
        </row>
        <row r="3903">
          <cell r="A3903">
            <v>45765</v>
          </cell>
          <cell r="L3903" t="str">
            <v>PKDV/2025032-1</v>
          </cell>
        </row>
        <row r="3904">
          <cell r="A3904">
            <v>45930</v>
          </cell>
          <cell r="L3904" t="str">
            <v>VR/925143</v>
          </cell>
        </row>
        <row r="3905">
          <cell r="A3905">
            <v>45876</v>
          </cell>
          <cell r="L3905" t="str">
            <v>VN/2025110-1</v>
          </cell>
        </row>
        <row r="3906">
          <cell r="A3906">
            <v>45985</v>
          </cell>
          <cell r="L3906" t="str">
            <v>A/92025204</v>
          </cell>
        </row>
        <row r="3907">
          <cell r="A3907">
            <v>45841</v>
          </cell>
          <cell r="L3907" t="str">
            <v>VN/2025075</v>
          </cell>
        </row>
        <row r="3908">
          <cell r="A3908">
            <v>45777</v>
          </cell>
          <cell r="L3908" t="str">
            <v>VR/925050-2</v>
          </cell>
        </row>
        <row r="3909">
          <cell r="A3909">
            <v>45848</v>
          </cell>
          <cell r="L3909" t="str">
            <v>A/92025193</v>
          </cell>
        </row>
        <row r="3910">
          <cell r="A3910">
            <v>45876</v>
          </cell>
          <cell r="L3910" t="str">
            <v>VN/2025110-3</v>
          </cell>
        </row>
        <row r="3911">
          <cell r="A3911">
            <v>45853</v>
          </cell>
          <cell r="L3911" t="str">
            <v>RA/2025/25</v>
          </cell>
        </row>
        <row r="3912">
          <cell r="A3912">
            <v>45992</v>
          </cell>
          <cell r="L3912" t="str">
            <v>VR/925206-1</v>
          </cell>
        </row>
        <row r="3913">
          <cell r="A3913">
            <v>45835</v>
          </cell>
        </row>
        <row r="3914">
          <cell r="A3914">
            <v>45838</v>
          </cell>
        </row>
        <row r="3915">
          <cell r="A3915">
            <v>45838</v>
          </cell>
        </row>
        <row r="3916">
          <cell r="A3916">
            <v>45839</v>
          </cell>
        </row>
        <row r="3917">
          <cell r="A3917">
            <v>45839</v>
          </cell>
        </row>
        <row r="3918">
          <cell r="A3918">
            <v>45868</v>
          </cell>
        </row>
        <row r="3919">
          <cell r="A3919">
            <v>45869</v>
          </cell>
        </row>
        <row r="3920">
          <cell r="A3920">
            <v>45869</v>
          </cell>
        </row>
        <row r="3921">
          <cell r="A3921">
            <v>45939</v>
          </cell>
          <cell r="L3921" t="str">
            <v>VR/925164-8</v>
          </cell>
        </row>
        <row r="3922">
          <cell r="A3922">
            <v>45930</v>
          </cell>
          <cell r="L3922" t="str">
            <v>VR/925143</v>
          </cell>
        </row>
        <row r="3923">
          <cell r="A3923">
            <v>45930</v>
          </cell>
          <cell r="L3923" t="str">
            <v>VR/925143</v>
          </cell>
        </row>
        <row r="3924">
          <cell r="A3924">
            <v>45982</v>
          </cell>
          <cell r="L3924" t="str">
            <v>VR/925181</v>
          </cell>
        </row>
        <row r="3925">
          <cell r="A3925">
            <v>45673</v>
          </cell>
          <cell r="L3925" t="str">
            <v>D/2025006</v>
          </cell>
        </row>
        <row r="3926">
          <cell r="A3926">
            <v>45790</v>
          </cell>
          <cell r="L3926" t="str">
            <v>VN/2025045-2</v>
          </cell>
        </row>
        <row r="3927">
          <cell r="A3927">
            <v>45951</v>
          </cell>
          <cell r="L3927" t="str">
            <v>VN/2025132</v>
          </cell>
        </row>
        <row r="3928">
          <cell r="A3928">
            <v>45819</v>
          </cell>
          <cell r="L3928" t="str">
            <v>D/2025227</v>
          </cell>
        </row>
        <row r="3929">
          <cell r="A3929">
            <v>45996</v>
          </cell>
          <cell r="L3929" t="str">
            <v>VN/2025210</v>
          </cell>
        </row>
        <row r="3930">
          <cell r="A3930">
            <v>45729</v>
          </cell>
          <cell r="L3930" t="str">
            <v>VR/925022</v>
          </cell>
        </row>
        <row r="3931">
          <cell r="A3931">
            <v>45986</v>
          </cell>
          <cell r="L3931" t="str">
            <v>A/92025204</v>
          </cell>
        </row>
        <row r="3932">
          <cell r="A3932">
            <v>45951</v>
          </cell>
          <cell r="L3932" t="str">
            <v>VN/2025161</v>
          </cell>
        </row>
        <row r="3933">
          <cell r="A3933">
            <v>45876</v>
          </cell>
          <cell r="L3933" t="str">
            <v>VN/2025109</v>
          </cell>
        </row>
        <row r="3934">
          <cell r="A3934">
            <v>45919</v>
          </cell>
        </row>
        <row r="3935">
          <cell r="A3935">
            <v>45742</v>
          </cell>
        </row>
        <row r="3936">
          <cell r="A3936">
            <v>45692</v>
          </cell>
          <cell r="L3936" t="str">
            <v>VR/925008-2</v>
          </cell>
        </row>
        <row r="3937">
          <cell r="A3937">
            <v>45951</v>
          </cell>
          <cell r="L3937" t="str">
            <v>VN/2025163</v>
          </cell>
        </row>
        <row r="3938">
          <cell r="A3938">
            <v>45875</v>
          </cell>
          <cell r="L3938" t="str">
            <v>PKDV/2025063</v>
          </cell>
        </row>
        <row r="3939">
          <cell r="A3939">
            <v>45841</v>
          </cell>
          <cell r="L3939" t="str">
            <v>A/92025096</v>
          </cell>
        </row>
        <row r="3940">
          <cell r="A3940">
            <v>45869</v>
          </cell>
          <cell r="L3940" t="str">
            <v>A/92025126</v>
          </cell>
        </row>
        <row r="3941">
          <cell r="A3941">
            <v>45790</v>
          </cell>
          <cell r="L3941" t="str">
            <v>VN/2025047-2</v>
          </cell>
        </row>
        <row r="3942">
          <cell r="A3942">
            <v>45867</v>
          </cell>
          <cell r="L3942" t="str">
            <v>A/92025126</v>
          </cell>
        </row>
        <row r="3943">
          <cell r="A3943">
            <v>45790</v>
          </cell>
          <cell r="L3943" t="str">
            <v>VN/2025048-1</v>
          </cell>
        </row>
        <row r="3944">
          <cell r="A3944">
            <v>45923</v>
          </cell>
          <cell r="L3944" t="str">
            <v>RA/2025/31</v>
          </cell>
        </row>
        <row r="3945">
          <cell r="A3945">
            <v>45930</v>
          </cell>
          <cell r="L3945" t="str">
            <v>VR/925143</v>
          </cell>
        </row>
        <row r="3946">
          <cell r="A3946">
            <v>45931</v>
          </cell>
          <cell r="L3946" t="str">
            <v>VR/925143</v>
          </cell>
        </row>
        <row r="3947">
          <cell r="A3947">
            <v>45931</v>
          </cell>
          <cell r="L3947" t="str">
            <v>VR/925143</v>
          </cell>
        </row>
        <row r="3948">
          <cell r="A3948">
            <v>45930</v>
          </cell>
          <cell r="L3948" t="str">
            <v>VR/925143</v>
          </cell>
        </row>
        <row r="3949">
          <cell r="A3949">
            <v>45930</v>
          </cell>
          <cell r="L3949" t="str">
            <v>VR/925143</v>
          </cell>
        </row>
        <row r="3950">
          <cell r="A3950">
            <v>45930</v>
          </cell>
          <cell r="L3950" t="str">
            <v>VR/925143</v>
          </cell>
        </row>
        <row r="3951">
          <cell r="A3951">
            <v>45930</v>
          </cell>
          <cell r="L3951" t="str">
            <v>VR/925143</v>
          </cell>
        </row>
        <row r="3952">
          <cell r="A3952">
            <v>46013</v>
          </cell>
          <cell r="L3952" t="str">
            <v>VN/2025235-5</v>
          </cell>
        </row>
        <row r="3953">
          <cell r="A3953">
            <v>45868</v>
          </cell>
          <cell r="L3953" t="str">
            <v>VR/925115-2</v>
          </cell>
        </row>
        <row r="3954">
          <cell r="A3954">
            <v>45919</v>
          </cell>
          <cell r="L3954" t="str">
            <v>VR/925141-4</v>
          </cell>
        </row>
        <row r="3955">
          <cell r="A3955">
            <v>45809</v>
          </cell>
          <cell r="L3955" t="str">
            <v>A/92025085</v>
          </cell>
        </row>
        <row r="3956">
          <cell r="A3956">
            <v>45824</v>
          </cell>
          <cell r="L3956" t="str">
            <v>A/92025096</v>
          </cell>
        </row>
        <row r="3957">
          <cell r="A3957">
            <v>45924</v>
          </cell>
          <cell r="L3957" t="str">
            <v>A/92025126</v>
          </cell>
        </row>
        <row r="3958">
          <cell r="A3958">
            <v>45721</v>
          </cell>
          <cell r="L3958" t="str">
            <v>R/2025092</v>
          </cell>
        </row>
        <row r="3959">
          <cell r="A3959">
            <v>45763</v>
          </cell>
          <cell r="L3959" t="str">
            <v>R/2025177</v>
          </cell>
        </row>
        <row r="3960">
          <cell r="A3960">
            <v>45741</v>
          </cell>
          <cell r="L3960" t="str">
            <v>PKDV/2025022-1</v>
          </cell>
        </row>
        <row r="3961">
          <cell r="A3961">
            <v>45868</v>
          </cell>
          <cell r="L3961" t="str">
            <v>A/92025091</v>
          </cell>
        </row>
        <row r="3962">
          <cell r="A3962">
            <v>45930</v>
          </cell>
          <cell r="L3962" t="str">
            <v>VR/925143</v>
          </cell>
        </row>
        <row r="3963">
          <cell r="A3963">
            <v>45692</v>
          </cell>
        </row>
        <row r="3964">
          <cell r="A3964">
            <v>45698</v>
          </cell>
        </row>
        <row r="3965">
          <cell r="A3965">
            <v>45866</v>
          </cell>
        </row>
        <row r="3966">
          <cell r="A3966">
            <v>46010</v>
          </cell>
          <cell r="L3966" t="str">
            <v>VR/925207-9</v>
          </cell>
        </row>
        <row r="3967">
          <cell r="A3967">
            <v>45810</v>
          </cell>
          <cell r="L3967" t="str">
            <v>PKDV/2025031-1</v>
          </cell>
        </row>
        <row r="3968">
          <cell r="A3968">
            <v>45842</v>
          </cell>
          <cell r="L3968" t="str">
            <v>A/92025193</v>
          </cell>
        </row>
        <row r="3969">
          <cell r="A3969">
            <v>45842</v>
          </cell>
          <cell r="L3969" t="str">
            <v>A/92025193</v>
          </cell>
        </row>
        <row r="3970">
          <cell r="A3970">
            <v>45842</v>
          </cell>
          <cell r="L3970" t="str">
            <v>A/92025193</v>
          </cell>
        </row>
        <row r="3971">
          <cell r="A3971">
            <v>45842</v>
          </cell>
          <cell r="L3971" t="str">
            <v>A/92025193</v>
          </cell>
        </row>
        <row r="3972">
          <cell r="A3972">
            <v>45973</v>
          </cell>
          <cell r="L3972" t="str">
            <v>VR/925183-1</v>
          </cell>
        </row>
        <row r="3973">
          <cell r="A3973">
            <v>45790</v>
          </cell>
          <cell r="L3973" t="str">
            <v>VN/2025045-1</v>
          </cell>
        </row>
        <row r="3974">
          <cell r="A3974">
            <v>45862</v>
          </cell>
          <cell r="L3974" t="str">
            <v>D/2025281</v>
          </cell>
        </row>
        <row r="3975">
          <cell r="A3975">
            <v>45776</v>
          </cell>
          <cell r="L3975" t="str">
            <v>VR/925053</v>
          </cell>
        </row>
        <row r="3976">
          <cell r="A3976">
            <v>45869</v>
          </cell>
          <cell r="L3976" t="str">
            <v>VN/2025103-1</v>
          </cell>
        </row>
        <row r="3977">
          <cell r="A3977">
            <v>45992</v>
          </cell>
          <cell r="L3977" t="str">
            <v>VR/925206-4</v>
          </cell>
        </row>
        <row r="3978">
          <cell r="A3978">
            <v>45939</v>
          </cell>
          <cell r="L3978" t="str">
            <v>VR/925164-6</v>
          </cell>
        </row>
        <row r="3979">
          <cell r="A3979">
            <v>45724</v>
          </cell>
          <cell r="L3979" t="str">
            <v>PKDV/2025015</v>
          </cell>
        </row>
        <row r="3980">
          <cell r="A3980">
            <v>45762</v>
          </cell>
          <cell r="L3980" t="str">
            <v>VR/925035-2</v>
          </cell>
        </row>
        <row r="3981">
          <cell r="A3981">
            <v>45931</v>
          </cell>
          <cell r="L3981" t="str">
            <v>VR/925127-2</v>
          </cell>
        </row>
        <row r="3982">
          <cell r="A3982">
            <v>45769</v>
          </cell>
        </row>
        <row r="3983">
          <cell r="A3983">
            <v>45733</v>
          </cell>
          <cell r="L3983" t="str">
            <v>A/92025010</v>
          </cell>
        </row>
        <row r="3984">
          <cell r="A3984">
            <v>45733</v>
          </cell>
          <cell r="L3984" t="str">
            <v>A/92025010</v>
          </cell>
        </row>
        <row r="3985">
          <cell r="A3985">
            <v>45733</v>
          </cell>
          <cell r="L3985" t="str">
            <v>A/92025010</v>
          </cell>
        </row>
        <row r="3986">
          <cell r="A3986">
            <v>45735</v>
          </cell>
          <cell r="L3986" t="str">
            <v>A/92025010</v>
          </cell>
        </row>
        <row r="3987">
          <cell r="A3987">
            <v>45735</v>
          </cell>
          <cell r="L3987" t="str">
            <v>A/92025010</v>
          </cell>
        </row>
        <row r="3988">
          <cell r="A3988">
            <v>45740</v>
          </cell>
          <cell r="L3988" t="str">
            <v>A/92025010</v>
          </cell>
        </row>
        <row r="3989">
          <cell r="A3989">
            <v>45798</v>
          </cell>
          <cell r="L3989" t="str">
            <v>VR/925070-1</v>
          </cell>
        </row>
        <row r="3990">
          <cell r="A3990">
            <v>45853</v>
          </cell>
          <cell r="L3990" t="str">
            <v>VR/925100-2</v>
          </cell>
        </row>
        <row r="3991">
          <cell r="A3991">
            <v>45873</v>
          </cell>
          <cell r="L3991" t="str">
            <v>A/92025126</v>
          </cell>
        </row>
        <row r="3992">
          <cell r="A3992">
            <v>45951</v>
          </cell>
          <cell r="L3992" t="str">
            <v>VR/925153-2</v>
          </cell>
        </row>
        <row r="3993">
          <cell r="A3993">
            <v>45854</v>
          </cell>
          <cell r="L3993" t="str">
            <v>VR/925108-7</v>
          </cell>
        </row>
        <row r="3994">
          <cell r="A3994">
            <v>45982</v>
          </cell>
          <cell r="L3994" t="str">
            <v>VR/925188</v>
          </cell>
        </row>
        <row r="3995">
          <cell r="A3995">
            <v>46000</v>
          </cell>
          <cell r="L3995" t="str">
            <v>A/92025192</v>
          </cell>
        </row>
        <row r="3996">
          <cell r="A3996">
            <v>45882</v>
          </cell>
          <cell r="L3996" t="str">
            <v>D/2025369</v>
          </cell>
        </row>
        <row r="3997">
          <cell r="A3997">
            <v>45947</v>
          </cell>
          <cell r="L3997" t="str">
            <v>VR/925169-6</v>
          </cell>
        </row>
        <row r="3998">
          <cell r="A3998">
            <v>45988</v>
          </cell>
          <cell r="L3998" t="str">
            <v>VR/925192-2</v>
          </cell>
        </row>
        <row r="3999">
          <cell r="A3999">
            <v>45777</v>
          </cell>
          <cell r="L3999" t="str">
            <v>VR/925055-4</v>
          </cell>
        </row>
        <row r="4000">
          <cell r="A4000">
            <v>45839</v>
          </cell>
        </row>
        <row r="4001">
          <cell r="A4001">
            <v>45744</v>
          </cell>
        </row>
        <row r="4002">
          <cell r="A4002">
            <v>45747</v>
          </cell>
        </row>
        <row r="4003">
          <cell r="A4003">
            <v>45916</v>
          </cell>
        </row>
        <row r="4004">
          <cell r="A4004">
            <v>45827</v>
          </cell>
        </row>
        <row r="4005">
          <cell r="A4005">
            <v>45833</v>
          </cell>
        </row>
        <row r="4006">
          <cell r="A4006">
            <v>45833</v>
          </cell>
        </row>
        <row r="4007">
          <cell r="A4007">
            <v>45838</v>
          </cell>
        </row>
        <row r="4008">
          <cell r="A4008">
            <v>45838</v>
          </cell>
        </row>
        <row r="4009">
          <cell r="A4009">
            <v>46008</v>
          </cell>
          <cell r="L4009" t="str">
            <v>R/20250046</v>
          </cell>
        </row>
        <row r="4010">
          <cell r="A4010">
            <v>45886</v>
          </cell>
          <cell r="L4010" t="str">
            <v>PKDV/2025042</v>
          </cell>
        </row>
        <row r="4011">
          <cell r="A4011">
            <v>45854</v>
          </cell>
          <cell r="L4011" t="str">
            <v>VR/925108-1</v>
          </cell>
        </row>
        <row r="4012">
          <cell r="A4012">
            <v>45908</v>
          </cell>
          <cell r="L4012" t="str">
            <v>VR/925140-1</v>
          </cell>
        </row>
        <row r="4013">
          <cell r="A4013">
            <v>45947</v>
          </cell>
          <cell r="L4013" t="str">
            <v>VR/925169-5</v>
          </cell>
        </row>
        <row r="4014">
          <cell r="A4014">
            <v>45939</v>
          </cell>
          <cell r="L4014" t="str">
            <v>VR/925164-4</v>
          </cell>
        </row>
        <row r="4015">
          <cell r="A4015">
            <v>46007</v>
          </cell>
          <cell r="L4015" t="str">
            <v>VR/925197-2</v>
          </cell>
        </row>
        <row r="4016">
          <cell r="A4016">
            <v>45853</v>
          </cell>
          <cell r="L4016" t="str">
            <v>VR/925105-2</v>
          </cell>
        </row>
        <row r="4017">
          <cell r="A4017">
            <v>45777</v>
          </cell>
          <cell r="L4017" t="str">
            <v>VN/2025008-2</v>
          </cell>
        </row>
        <row r="4018">
          <cell r="A4018">
            <v>46010</v>
          </cell>
          <cell r="L4018" t="str">
            <v>VR/925207-2</v>
          </cell>
        </row>
        <row r="4019">
          <cell r="A4019">
            <v>45790</v>
          </cell>
          <cell r="L4019" t="str">
            <v>VN/2025045-4</v>
          </cell>
        </row>
        <row r="4020">
          <cell r="A4020">
            <v>45967</v>
          </cell>
          <cell r="L4020" t="str">
            <v>PKDV/2025048</v>
          </cell>
        </row>
        <row r="4021">
          <cell r="A4021">
            <v>45930</v>
          </cell>
          <cell r="L4021" t="str">
            <v>VR/925143</v>
          </cell>
        </row>
        <row r="4022">
          <cell r="A4022">
            <v>45798</v>
          </cell>
        </row>
        <row r="4023">
          <cell r="A4023">
            <v>45744</v>
          </cell>
        </row>
        <row r="4024">
          <cell r="A4024">
            <v>45896</v>
          </cell>
        </row>
        <row r="4025">
          <cell r="A4025">
            <v>45678</v>
          </cell>
        </row>
        <row r="4026">
          <cell r="A4026">
            <v>45982</v>
          </cell>
          <cell r="L4026" t="str">
            <v>PKDV/2025062</v>
          </cell>
        </row>
        <row r="4027">
          <cell r="A4027">
            <v>45798</v>
          </cell>
          <cell r="L4027" t="str">
            <v>VR/925070-2</v>
          </cell>
        </row>
        <row r="4028">
          <cell r="A4028">
            <v>45953</v>
          </cell>
          <cell r="L4028" t="str">
            <v>VN/2025167-1</v>
          </cell>
        </row>
        <row r="4029">
          <cell r="A4029">
            <v>45939</v>
          </cell>
          <cell r="L4029" t="str">
            <v>VR/925164-12</v>
          </cell>
        </row>
        <row r="4030">
          <cell r="A4030">
            <v>45959</v>
          </cell>
          <cell r="L4030" t="str">
            <v>R/2025641</v>
          </cell>
        </row>
        <row r="4031">
          <cell r="A4031">
            <v>45747</v>
          </cell>
          <cell r="L4031" t="str">
            <v>A/92025010</v>
          </cell>
        </row>
        <row r="4032">
          <cell r="A4032">
            <v>45747</v>
          </cell>
          <cell r="L4032" t="str">
            <v>A/92025010</v>
          </cell>
        </row>
        <row r="4033">
          <cell r="A4033">
            <v>45709</v>
          </cell>
          <cell r="L4033" t="str">
            <v>R/2025082</v>
          </cell>
        </row>
        <row r="4034">
          <cell r="A4034">
            <v>45968</v>
          </cell>
          <cell r="L4034" t="str">
            <v>R/2025637</v>
          </cell>
        </row>
        <row r="4035">
          <cell r="A4035">
            <v>45832</v>
          </cell>
          <cell r="L4035" t="str">
            <v>VR/925095-2</v>
          </cell>
        </row>
        <row r="4036">
          <cell r="A4036">
            <v>45810</v>
          </cell>
          <cell r="L4036" t="str">
            <v>VR/925072-1</v>
          </cell>
        </row>
        <row r="4037">
          <cell r="A4037">
            <v>45817</v>
          </cell>
          <cell r="L4037" t="str">
            <v>A/92025096</v>
          </cell>
        </row>
        <row r="4038">
          <cell r="A4038">
            <v>46010</v>
          </cell>
          <cell r="L4038" t="str">
            <v>VR/925207-11</v>
          </cell>
        </row>
        <row r="4039">
          <cell r="A4039">
            <v>45790</v>
          </cell>
          <cell r="L4039" t="str">
            <v>A/92025081</v>
          </cell>
        </row>
        <row r="4040">
          <cell r="A4040">
            <v>45797</v>
          </cell>
          <cell r="L4040" t="str">
            <v>A/92025081</v>
          </cell>
        </row>
        <row r="4041">
          <cell r="A4041">
            <v>45951</v>
          </cell>
          <cell r="L4041" t="str">
            <v>VN/2025119-4</v>
          </cell>
        </row>
        <row r="4042">
          <cell r="A4042">
            <v>45848</v>
          </cell>
          <cell r="L4042" t="str">
            <v>A/92025193</v>
          </cell>
        </row>
        <row r="4043">
          <cell r="A4043">
            <v>45989</v>
          </cell>
        </row>
        <row r="4044">
          <cell r="A4044">
            <v>45989</v>
          </cell>
        </row>
        <row r="4045">
          <cell r="A4045">
            <v>45989</v>
          </cell>
        </row>
        <row r="4046">
          <cell r="A4046">
            <v>45989</v>
          </cell>
        </row>
        <row r="4047">
          <cell r="A4047">
            <v>45989</v>
          </cell>
        </row>
        <row r="4048">
          <cell r="A4048">
            <v>45834</v>
          </cell>
        </row>
        <row r="4049">
          <cell r="A4049">
            <v>45953</v>
          </cell>
        </row>
        <row r="4050">
          <cell r="A4050">
            <v>45989</v>
          </cell>
        </row>
        <row r="4051">
          <cell r="A4051">
            <v>45694</v>
          </cell>
        </row>
        <row r="4052">
          <cell r="A4052">
            <v>45748</v>
          </cell>
        </row>
        <row r="4053">
          <cell r="A4053">
            <v>45777</v>
          </cell>
        </row>
        <row r="4054">
          <cell r="A4054">
            <v>45894</v>
          </cell>
        </row>
        <row r="4055">
          <cell r="A4055">
            <v>45828</v>
          </cell>
          <cell r="L4055" t="str">
            <v>PKDV/2025040-1</v>
          </cell>
        </row>
        <row r="4056">
          <cell r="A4056">
            <v>46006</v>
          </cell>
          <cell r="L4056" t="str">
            <v>VN/2025225</v>
          </cell>
        </row>
        <row r="4057">
          <cell r="A4057">
            <v>46013</v>
          </cell>
          <cell r="L4057" t="str">
            <v>VN/2025235-4</v>
          </cell>
        </row>
        <row r="4058">
          <cell r="A4058">
            <v>45939</v>
          </cell>
          <cell r="L4058" t="str">
            <v>VR/925164-9</v>
          </cell>
        </row>
        <row r="4059">
          <cell r="A4059">
            <v>45821</v>
          </cell>
        </row>
        <row r="4060">
          <cell r="A4060">
            <v>45762</v>
          </cell>
          <cell r="L4060" t="str">
            <v>D/2025100</v>
          </cell>
        </row>
        <row r="4061">
          <cell r="A4061">
            <v>45911</v>
          </cell>
          <cell r="L4061" t="str">
            <v>D/2025426</v>
          </cell>
        </row>
        <row r="4062">
          <cell r="A4062">
            <v>45775</v>
          </cell>
          <cell r="L4062" t="str">
            <v>VN/2025035</v>
          </cell>
        </row>
        <row r="4063">
          <cell r="A4063">
            <v>45807</v>
          </cell>
          <cell r="L4063" t="str">
            <v>A/92025040</v>
          </cell>
        </row>
        <row r="4064">
          <cell r="A4064">
            <v>45709</v>
          </cell>
          <cell r="L4064" t="str">
            <v>R/2025079</v>
          </cell>
        </row>
        <row r="4065">
          <cell r="A4065">
            <v>46009</v>
          </cell>
          <cell r="L4065" t="str">
            <v>VR/925196</v>
          </cell>
        </row>
        <row r="4066">
          <cell r="A4066">
            <v>45968</v>
          </cell>
          <cell r="L4066" t="str">
            <v>VR/925178</v>
          </cell>
        </row>
        <row r="4067">
          <cell r="A4067">
            <v>45953</v>
          </cell>
          <cell r="L4067" t="str">
            <v>VN/2025167-2</v>
          </cell>
        </row>
        <row r="4068">
          <cell r="A4068">
            <v>45720</v>
          </cell>
          <cell r="L4068" t="str">
            <v>PKDV/2025010</v>
          </cell>
        </row>
        <row r="4069">
          <cell r="A4069">
            <v>45743</v>
          </cell>
          <cell r="L4069" t="str">
            <v>PKDV/2025024</v>
          </cell>
        </row>
        <row r="4070">
          <cell r="A4070">
            <v>45804</v>
          </cell>
        </row>
        <row r="4071">
          <cell r="A4071">
            <v>45870</v>
          </cell>
          <cell r="L4071" t="str">
            <v>VR/925119</v>
          </cell>
        </row>
        <row r="4072">
          <cell r="A4072">
            <v>45904</v>
          </cell>
          <cell r="L4072" t="str">
            <v>VR/925136</v>
          </cell>
        </row>
        <row r="4073">
          <cell r="A4073">
            <v>45790</v>
          </cell>
          <cell r="L4073" t="str">
            <v>VR/925057</v>
          </cell>
        </row>
        <row r="4074">
          <cell r="A4074">
            <v>45854</v>
          </cell>
          <cell r="L4074" t="str">
            <v>VR/925090</v>
          </cell>
        </row>
        <row r="4075">
          <cell r="A4075">
            <v>45930</v>
          </cell>
          <cell r="L4075" t="str">
            <v>VR/925143</v>
          </cell>
        </row>
        <row r="4076">
          <cell r="A4076">
            <v>45930</v>
          </cell>
          <cell r="L4076" t="str">
            <v>VR/925143</v>
          </cell>
        </row>
        <row r="4077">
          <cell r="A4077">
            <v>46013</v>
          </cell>
          <cell r="L4077" t="str">
            <v>VN/2025235-6</v>
          </cell>
        </row>
        <row r="4078">
          <cell r="A4078">
            <v>45688</v>
          </cell>
          <cell r="L4078" t="str">
            <v>VR/925004</v>
          </cell>
        </row>
        <row r="4079">
          <cell r="A4079">
            <v>45951</v>
          </cell>
          <cell r="L4079" t="str">
            <v>VN/2025121</v>
          </cell>
        </row>
        <row r="4080">
          <cell r="A4080">
            <v>45810</v>
          </cell>
          <cell r="L4080" t="str">
            <v>VR/925072-3</v>
          </cell>
        </row>
        <row r="4081">
          <cell r="A4081">
            <v>45884</v>
          </cell>
          <cell r="L4081" t="str">
            <v>VR/925124-5</v>
          </cell>
        </row>
        <row r="4082">
          <cell r="A4082">
            <v>45981</v>
          </cell>
          <cell r="L4082" t="str">
            <v>PKDV/2025050-2</v>
          </cell>
        </row>
        <row r="4083">
          <cell r="A4083">
            <v>45743</v>
          </cell>
          <cell r="L4083" t="str">
            <v>A/92025010</v>
          </cell>
        </row>
        <row r="4084">
          <cell r="A4084">
            <v>45743</v>
          </cell>
          <cell r="L4084" t="str">
            <v>A/92025010</v>
          </cell>
        </row>
        <row r="4085">
          <cell r="A4085">
            <v>45763</v>
          </cell>
          <cell r="L4085" t="str">
            <v>VN/2025032</v>
          </cell>
        </row>
        <row r="4086">
          <cell r="A4086">
            <v>45723</v>
          </cell>
        </row>
        <row r="4087">
          <cell r="A4087">
            <v>45752</v>
          </cell>
        </row>
        <row r="4088">
          <cell r="A4088">
            <v>45807</v>
          </cell>
        </row>
        <row r="4089">
          <cell r="A4089">
            <v>45815</v>
          </cell>
        </row>
        <row r="4090">
          <cell r="A4090">
            <v>45946</v>
          </cell>
        </row>
        <row r="4091">
          <cell r="A4091">
            <v>45782</v>
          </cell>
          <cell r="L4091" t="str">
            <v>R/2025212</v>
          </cell>
        </row>
        <row r="4092">
          <cell r="A4092">
            <v>45793</v>
          </cell>
        </row>
        <row r="4093">
          <cell r="A4093">
            <v>45827</v>
          </cell>
        </row>
        <row r="4094">
          <cell r="A4094">
            <v>45931</v>
          </cell>
          <cell r="L4094" t="str">
            <v>VR/925147-3</v>
          </cell>
        </row>
        <row r="4095">
          <cell r="A4095">
            <v>45824</v>
          </cell>
          <cell r="L4095" t="str">
            <v>A/92025096</v>
          </cell>
        </row>
        <row r="4096">
          <cell r="A4096">
            <v>45729</v>
          </cell>
          <cell r="L4096" t="str">
            <v>VR/925022</v>
          </cell>
        </row>
        <row r="4097">
          <cell r="A4097">
            <v>45790</v>
          </cell>
          <cell r="L4097" t="str">
            <v>VN/2025045-3</v>
          </cell>
        </row>
        <row r="4098">
          <cell r="A4098">
            <v>45854</v>
          </cell>
          <cell r="L4098" t="str">
            <v>VR/925108-6</v>
          </cell>
        </row>
        <row r="4099">
          <cell r="A4099">
            <v>45930</v>
          </cell>
          <cell r="L4099" t="str">
            <v>VR/925143</v>
          </cell>
        </row>
        <row r="4100">
          <cell r="A4100">
            <v>45930</v>
          </cell>
          <cell r="L4100" t="str">
            <v>VR/925143</v>
          </cell>
        </row>
        <row r="4101">
          <cell r="A4101">
            <v>45930</v>
          </cell>
          <cell r="L4101" t="str">
            <v>VR/925143</v>
          </cell>
        </row>
        <row r="4102">
          <cell r="A4102">
            <v>45982</v>
          </cell>
          <cell r="L4102" t="str">
            <v>VR/925181</v>
          </cell>
        </row>
        <row r="4103">
          <cell r="A4103">
            <v>45854</v>
          </cell>
          <cell r="L4103" t="str">
            <v>VR/925108-5</v>
          </cell>
        </row>
        <row r="4104">
          <cell r="A4104">
            <v>45869</v>
          </cell>
          <cell r="L4104" t="str">
            <v>VN/2025103-3</v>
          </cell>
        </row>
        <row r="4105">
          <cell r="A4105">
            <v>45802</v>
          </cell>
          <cell r="L4105" t="str">
            <v>VR/925066-5</v>
          </cell>
        </row>
        <row r="4106">
          <cell r="A4106">
            <v>45911</v>
          </cell>
          <cell r="L4106" t="str">
            <v>VN/2025141</v>
          </cell>
        </row>
        <row r="4107">
          <cell r="A4107">
            <v>45688</v>
          </cell>
        </row>
        <row r="4108">
          <cell r="A4108">
            <v>45688</v>
          </cell>
        </row>
        <row r="4109">
          <cell r="A4109">
            <v>45716</v>
          </cell>
        </row>
        <row r="4110">
          <cell r="A4110">
            <v>45716</v>
          </cell>
        </row>
        <row r="4111">
          <cell r="A4111">
            <v>45747</v>
          </cell>
        </row>
        <row r="4112">
          <cell r="A4112">
            <v>45747</v>
          </cell>
        </row>
        <row r="4113">
          <cell r="A4113">
            <v>45777</v>
          </cell>
        </row>
        <row r="4114">
          <cell r="A4114">
            <v>45777</v>
          </cell>
        </row>
        <row r="4115">
          <cell r="A4115">
            <v>45808</v>
          </cell>
        </row>
        <row r="4116">
          <cell r="A4116">
            <v>45808</v>
          </cell>
        </row>
        <row r="4117">
          <cell r="A4117">
            <v>45838</v>
          </cell>
        </row>
        <row r="4118">
          <cell r="A4118">
            <v>45838</v>
          </cell>
        </row>
        <row r="4119">
          <cell r="A4119">
            <v>45869</v>
          </cell>
        </row>
        <row r="4120">
          <cell r="A4120">
            <v>45869</v>
          </cell>
        </row>
        <row r="4121">
          <cell r="A4121">
            <v>45900</v>
          </cell>
        </row>
        <row r="4122">
          <cell r="A4122">
            <v>45900</v>
          </cell>
        </row>
        <row r="4123">
          <cell r="A4123">
            <v>45930</v>
          </cell>
        </row>
        <row r="4124">
          <cell r="A4124">
            <v>45930</v>
          </cell>
        </row>
        <row r="4125">
          <cell r="A4125">
            <v>45961</v>
          </cell>
        </row>
        <row r="4126">
          <cell r="A4126">
            <v>45961</v>
          </cell>
        </row>
        <row r="4127">
          <cell r="A4127">
            <v>45991</v>
          </cell>
        </row>
        <row r="4128">
          <cell r="A4128">
            <v>45991</v>
          </cell>
        </row>
        <row r="4129">
          <cell r="A4129">
            <v>46022</v>
          </cell>
        </row>
        <row r="4130">
          <cell r="A4130">
            <v>46022</v>
          </cell>
        </row>
        <row r="4131">
          <cell r="A4131">
            <v>46022</v>
          </cell>
        </row>
        <row r="4132">
          <cell r="A4132">
            <v>46022</v>
          </cell>
        </row>
        <row r="4133">
          <cell r="A4133">
            <v>45991</v>
          </cell>
        </row>
        <row r="4134">
          <cell r="A4134">
            <v>45991</v>
          </cell>
        </row>
        <row r="4135">
          <cell r="A4135">
            <v>45986</v>
          </cell>
          <cell r="L4135" t="str">
            <v>PKDV/2025060</v>
          </cell>
        </row>
        <row r="4136">
          <cell r="A4136">
            <v>45961</v>
          </cell>
        </row>
        <row r="4137">
          <cell r="A4137">
            <v>45961</v>
          </cell>
        </row>
        <row r="4138">
          <cell r="A4138">
            <v>45955</v>
          </cell>
          <cell r="L4138" t="str">
            <v>PKDV/2025064</v>
          </cell>
        </row>
        <row r="4139">
          <cell r="A4139">
            <v>45930</v>
          </cell>
        </row>
        <row r="4140">
          <cell r="A4140">
            <v>45930</v>
          </cell>
        </row>
        <row r="4141">
          <cell r="A4141">
            <v>45688</v>
          </cell>
        </row>
        <row r="4142">
          <cell r="A4142">
            <v>45688</v>
          </cell>
        </row>
        <row r="4143">
          <cell r="A4143">
            <v>45716</v>
          </cell>
        </row>
        <row r="4144">
          <cell r="A4144">
            <v>45716</v>
          </cell>
        </row>
        <row r="4145">
          <cell r="A4145">
            <v>45777</v>
          </cell>
        </row>
        <row r="4146">
          <cell r="A4146">
            <v>45777</v>
          </cell>
        </row>
        <row r="4147">
          <cell r="A4147">
            <v>45747</v>
          </cell>
        </row>
        <row r="4148">
          <cell r="A4148">
            <v>45747</v>
          </cell>
        </row>
        <row r="4149">
          <cell r="A4149">
            <v>45808</v>
          </cell>
        </row>
        <row r="4150">
          <cell r="A4150">
            <v>45808</v>
          </cell>
        </row>
        <row r="4151">
          <cell r="A4151">
            <v>45838</v>
          </cell>
        </row>
        <row r="4152">
          <cell r="A4152">
            <v>45838</v>
          </cell>
        </row>
        <row r="4153">
          <cell r="A4153">
            <v>45865</v>
          </cell>
        </row>
        <row r="4154">
          <cell r="A4154">
            <v>45869</v>
          </cell>
        </row>
        <row r="4155">
          <cell r="A4155">
            <v>45869</v>
          </cell>
        </row>
        <row r="4156">
          <cell r="A4156">
            <v>45900</v>
          </cell>
        </row>
        <row r="4157">
          <cell r="A4157">
            <v>45900</v>
          </cell>
        </row>
        <row r="4158">
          <cell r="A4158">
            <v>45716</v>
          </cell>
        </row>
        <row r="4159">
          <cell r="A4159">
            <v>45716</v>
          </cell>
        </row>
        <row r="4160">
          <cell r="A4160">
            <v>45747</v>
          </cell>
        </row>
        <row r="4161">
          <cell r="A4161">
            <v>45747</v>
          </cell>
        </row>
        <row r="4162">
          <cell r="A4162">
            <v>45777</v>
          </cell>
        </row>
        <row r="4163">
          <cell r="A4163">
            <v>45777</v>
          </cell>
        </row>
        <row r="4164">
          <cell r="A4164">
            <v>45798</v>
          </cell>
          <cell r="L4164" t="str">
            <v>VR/925067-2</v>
          </cell>
        </row>
        <row r="4165">
          <cell r="A4165">
            <v>45808</v>
          </cell>
        </row>
        <row r="4166">
          <cell r="A4166">
            <v>45808</v>
          </cell>
        </row>
        <row r="4167">
          <cell r="A4167">
            <v>45838</v>
          </cell>
        </row>
        <row r="4168">
          <cell r="A4168">
            <v>45838</v>
          </cell>
        </row>
        <row r="4169">
          <cell r="A4169">
            <v>45855</v>
          </cell>
        </row>
        <row r="4170">
          <cell r="A4170">
            <v>45868</v>
          </cell>
        </row>
        <row r="4171">
          <cell r="A4171">
            <v>45869</v>
          </cell>
        </row>
        <row r="4172">
          <cell r="A4172">
            <v>45869</v>
          </cell>
        </row>
        <row r="4173">
          <cell r="A4173">
            <v>45900</v>
          </cell>
        </row>
        <row r="4174">
          <cell r="A4174">
            <v>45900</v>
          </cell>
        </row>
        <row r="4175">
          <cell r="A4175">
            <v>45930</v>
          </cell>
        </row>
        <row r="4176">
          <cell r="A4176">
            <v>45930</v>
          </cell>
        </row>
        <row r="4177">
          <cell r="A4177">
            <v>45931</v>
          </cell>
          <cell r="L4177" t="str">
            <v>VR/925147-2</v>
          </cell>
        </row>
        <row r="4178">
          <cell r="A4178">
            <v>45961</v>
          </cell>
        </row>
        <row r="4179">
          <cell r="A4179">
            <v>45961</v>
          </cell>
        </row>
        <row r="4180">
          <cell r="A4180">
            <v>45991</v>
          </cell>
        </row>
        <row r="4181">
          <cell r="A4181">
            <v>45991</v>
          </cell>
        </row>
        <row r="4182">
          <cell r="A4182">
            <v>46022</v>
          </cell>
        </row>
        <row r="4183">
          <cell r="A4183">
            <v>46022</v>
          </cell>
        </row>
        <row r="4184">
          <cell r="A4184">
            <v>45688</v>
          </cell>
        </row>
        <row r="4185">
          <cell r="A4185">
            <v>45688</v>
          </cell>
        </row>
        <row r="4186">
          <cell r="A4186">
            <v>45688</v>
          </cell>
        </row>
        <row r="4187">
          <cell r="A4187">
            <v>45688</v>
          </cell>
        </row>
        <row r="4188">
          <cell r="A4188">
            <v>45716</v>
          </cell>
        </row>
        <row r="4189">
          <cell r="A4189">
            <v>45716</v>
          </cell>
        </row>
        <row r="4190">
          <cell r="A4190">
            <v>45747</v>
          </cell>
        </row>
        <row r="4191">
          <cell r="A4191">
            <v>45747</v>
          </cell>
        </row>
        <row r="4192">
          <cell r="A4192">
            <v>45777</v>
          </cell>
        </row>
        <row r="4193">
          <cell r="A4193">
            <v>45777</v>
          </cell>
        </row>
        <row r="4194">
          <cell r="A4194">
            <v>45808</v>
          </cell>
        </row>
        <row r="4195">
          <cell r="A4195">
            <v>45808</v>
          </cell>
        </row>
        <row r="4196">
          <cell r="A4196">
            <v>45838</v>
          </cell>
        </row>
        <row r="4197">
          <cell r="A4197">
            <v>45838</v>
          </cell>
        </row>
        <row r="4198">
          <cell r="A4198">
            <v>45869</v>
          </cell>
        </row>
        <row r="4199">
          <cell r="A4199">
            <v>45869</v>
          </cell>
        </row>
        <row r="4200">
          <cell r="A4200">
            <v>45900</v>
          </cell>
        </row>
        <row r="4201">
          <cell r="A4201">
            <v>45900</v>
          </cell>
        </row>
        <row r="4202">
          <cell r="A4202">
            <v>45930</v>
          </cell>
        </row>
        <row r="4203">
          <cell r="A4203">
            <v>45930</v>
          </cell>
        </row>
        <row r="4204">
          <cell r="A4204">
            <v>45961</v>
          </cell>
        </row>
        <row r="4205">
          <cell r="A4205">
            <v>45961</v>
          </cell>
        </row>
        <row r="4206">
          <cell r="A4206">
            <v>45991</v>
          </cell>
        </row>
        <row r="4207">
          <cell r="A4207">
            <v>45991</v>
          </cell>
        </row>
        <row r="4208">
          <cell r="A4208">
            <v>46022</v>
          </cell>
        </row>
        <row r="4209">
          <cell r="A4209">
            <v>46022</v>
          </cell>
        </row>
        <row r="4210">
          <cell r="A4210">
            <v>45688</v>
          </cell>
        </row>
        <row r="4211">
          <cell r="A4211">
            <v>45688</v>
          </cell>
        </row>
        <row r="4212">
          <cell r="A4212">
            <v>45716</v>
          </cell>
        </row>
        <row r="4213">
          <cell r="A4213">
            <v>45716</v>
          </cell>
        </row>
        <row r="4214">
          <cell r="A4214">
            <v>45747</v>
          </cell>
        </row>
        <row r="4215">
          <cell r="A4215">
            <v>45747</v>
          </cell>
        </row>
        <row r="4216">
          <cell r="A4216">
            <v>45777</v>
          </cell>
        </row>
        <row r="4217">
          <cell r="A4217">
            <v>45777</v>
          </cell>
        </row>
        <row r="4218">
          <cell r="A4218">
            <v>45838</v>
          </cell>
        </row>
        <row r="4219">
          <cell r="A4219">
            <v>45838</v>
          </cell>
        </row>
        <row r="4220">
          <cell r="A4220">
            <v>45869</v>
          </cell>
        </row>
        <row r="4221">
          <cell r="A4221">
            <v>45869</v>
          </cell>
        </row>
        <row r="4222">
          <cell r="A4222">
            <v>45900</v>
          </cell>
        </row>
        <row r="4223">
          <cell r="A4223">
            <v>45900</v>
          </cell>
        </row>
        <row r="4224">
          <cell r="A4224">
            <v>45930</v>
          </cell>
        </row>
        <row r="4225">
          <cell r="A4225">
            <v>45930</v>
          </cell>
        </row>
        <row r="4226">
          <cell r="A4226">
            <v>45961</v>
          </cell>
        </row>
        <row r="4227">
          <cell r="A4227">
            <v>45961</v>
          </cell>
        </row>
        <row r="4228">
          <cell r="A4228">
            <v>45808</v>
          </cell>
        </row>
        <row r="4229">
          <cell r="A4229">
            <v>45808</v>
          </cell>
        </row>
        <row r="4230">
          <cell r="A4230">
            <v>45991</v>
          </cell>
        </row>
        <row r="4231">
          <cell r="A4231">
            <v>45991</v>
          </cell>
        </row>
        <row r="4232">
          <cell r="A4232">
            <v>46022</v>
          </cell>
        </row>
        <row r="4233">
          <cell r="A4233">
            <v>46022</v>
          </cell>
        </row>
        <row r="4234">
          <cell r="A4234">
            <v>45688</v>
          </cell>
        </row>
        <row r="4235">
          <cell r="A4235">
            <v>45688</v>
          </cell>
        </row>
        <row r="4236">
          <cell r="A4236">
            <v>45716</v>
          </cell>
        </row>
        <row r="4237">
          <cell r="A4237">
            <v>45716</v>
          </cell>
        </row>
        <row r="4238">
          <cell r="A4238">
            <v>45747</v>
          </cell>
        </row>
        <row r="4239">
          <cell r="A4239">
            <v>45747</v>
          </cell>
        </row>
        <row r="4240">
          <cell r="A4240">
            <v>45777</v>
          </cell>
        </row>
        <row r="4241">
          <cell r="A4241">
            <v>45777</v>
          </cell>
        </row>
        <row r="4242">
          <cell r="A4242">
            <v>45808</v>
          </cell>
        </row>
        <row r="4243">
          <cell r="A4243">
            <v>45808</v>
          </cell>
        </row>
        <row r="4244">
          <cell r="A4244">
            <v>45838</v>
          </cell>
        </row>
        <row r="4245">
          <cell r="A4245">
            <v>45838</v>
          </cell>
        </row>
        <row r="4246">
          <cell r="A4246">
            <v>45869</v>
          </cell>
        </row>
        <row r="4247">
          <cell r="A4247">
            <v>45869</v>
          </cell>
        </row>
        <row r="4248">
          <cell r="A4248">
            <v>45900</v>
          </cell>
        </row>
        <row r="4249">
          <cell r="A4249">
            <v>45900</v>
          </cell>
        </row>
        <row r="4250">
          <cell r="A4250">
            <v>45930</v>
          </cell>
        </row>
        <row r="4251">
          <cell r="A4251">
            <v>45930</v>
          </cell>
        </row>
        <row r="4252">
          <cell r="A4252">
            <v>45961</v>
          </cell>
        </row>
        <row r="4253">
          <cell r="A4253">
            <v>45961</v>
          </cell>
        </row>
        <row r="4254">
          <cell r="A4254">
            <v>45991</v>
          </cell>
        </row>
        <row r="4255">
          <cell r="A4255">
            <v>45991</v>
          </cell>
        </row>
        <row r="4256">
          <cell r="A4256">
            <v>46022</v>
          </cell>
        </row>
        <row r="4257">
          <cell r="A4257">
            <v>46022</v>
          </cell>
        </row>
        <row r="4258">
          <cell r="A4258">
            <v>45688</v>
          </cell>
        </row>
        <row r="4259">
          <cell r="A4259">
            <v>45706</v>
          </cell>
        </row>
        <row r="4260">
          <cell r="A4260">
            <v>45716</v>
          </cell>
        </row>
        <row r="4261">
          <cell r="A4261">
            <v>45747</v>
          </cell>
        </row>
        <row r="4262">
          <cell r="A4262">
            <v>45777</v>
          </cell>
        </row>
        <row r="4263">
          <cell r="A4263">
            <v>45806</v>
          </cell>
        </row>
        <row r="4264">
          <cell r="A4264">
            <v>45808</v>
          </cell>
        </row>
        <row r="4265">
          <cell r="A4265">
            <v>45838</v>
          </cell>
        </row>
        <row r="4266">
          <cell r="A4266">
            <v>45869</v>
          </cell>
        </row>
        <row r="4267">
          <cell r="A4267">
            <v>45900</v>
          </cell>
        </row>
        <row r="4268">
          <cell r="A4268">
            <v>45930</v>
          </cell>
        </row>
        <row r="4269">
          <cell r="A4269">
            <v>45960</v>
          </cell>
          <cell r="L4269" t="str">
            <v>D/2025522</v>
          </cell>
        </row>
        <row r="4270">
          <cell r="A4270">
            <v>45961</v>
          </cell>
        </row>
        <row r="4271">
          <cell r="A4271">
            <v>45991</v>
          </cell>
        </row>
        <row r="4272">
          <cell r="A4272">
            <v>46022</v>
          </cell>
        </row>
        <row r="4273">
          <cell r="A4273">
            <v>45688</v>
          </cell>
        </row>
        <row r="4274">
          <cell r="A4274">
            <v>45716</v>
          </cell>
        </row>
        <row r="4275">
          <cell r="A4275">
            <v>45747</v>
          </cell>
        </row>
        <row r="4276">
          <cell r="A4276">
            <v>45776</v>
          </cell>
        </row>
        <row r="4277">
          <cell r="A4277">
            <v>45777</v>
          </cell>
        </row>
        <row r="4278">
          <cell r="A4278">
            <v>45808</v>
          </cell>
        </row>
        <row r="4279">
          <cell r="A4279">
            <v>45817</v>
          </cell>
        </row>
        <row r="4280">
          <cell r="A4280">
            <v>45818</v>
          </cell>
        </row>
        <row r="4281">
          <cell r="A4281">
            <v>45821</v>
          </cell>
        </row>
        <row r="4282">
          <cell r="A4282">
            <v>45825</v>
          </cell>
        </row>
        <row r="4283">
          <cell r="A4283">
            <v>45838</v>
          </cell>
        </row>
        <row r="4284">
          <cell r="A4284">
            <v>45842</v>
          </cell>
        </row>
        <row r="4285">
          <cell r="A4285">
            <v>45846</v>
          </cell>
        </row>
        <row r="4286">
          <cell r="A4286">
            <v>45846</v>
          </cell>
        </row>
        <row r="4287">
          <cell r="A4287">
            <v>45866</v>
          </cell>
        </row>
        <row r="4288">
          <cell r="A4288">
            <v>45866</v>
          </cell>
        </row>
        <row r="4289">
          <cell r="A4289">
            <v>45867</v>
          </cell>
        </row>
        <row r="4290">
          <cell r="A4290">
            <v>45869</v>
          </cell>
        </row>
        <row r="4291">
          <cell r="A4291">
            <v>45900</v>
          </cell>
        </row>
        <row r="4292">
          <cell r="A4292">
            <v>45901</v>
          </cell>
        </row>
        <row r="4293">
          <cell r="A4293">
            <v>45930</v>
          </cell>
        </row>
        <row r="4294">
          <cell r="A4294">
            <v>45961</v>
          </cell>
        </row>
        <row r="4295">
          <cell r="A4295">
            <v>45991</v>
          </cell>
        </row>
        <row r="4296">
          <cell r="A4296">
            <v>46022</v>
          </cell>
        </row>
        <row r="4297">
          <cell r="A4297">
            <v>45968</v>
          </cell>
          <cell r="L4297" t="str">
            <v>PKDV/2025061</v>
          </cell>
        </row>
        <row r="4298">
          <cell r="A4298">
            <v>45875</v>
          </cell>
          <cell r="L4298" t="str">
            <v>VR/925117-1</v>
          </cell>
        </row>
        <row r="4299">
          <cell r="A4299">
            <v>45974</v>
          </cell>
          <cell r="L4299" t="str">
            <v>VN/2025180-3</v>
          </cell>
        </row>
        <row r="4300">
          <cell r="A4300">
            <v>45931</v>
          </cell>
          <cell r="L4300" t="str">
            <v>RA/2025/37</v>
          </cell>
        </row>
        <row r="4301">
          <cell r="A4301">
            <v>46006</v>
          </cell>
          <cell r="L4301" t="str">
            <v>VN/2025226</v>
          </cell>
        </row>
        <row r="4302">
          <cell r="A4302">
            <v>45996</v>
          </cell>
          <cell r="L4302" t="str">
            <v>VN/2025213-4</v>
          </cell>
        </row>
        <row r="4303">
          <cell r="A4303">
            <v>45667</v>
          </cell>
        </row>
        <row r="4304">
          <cell r="A4304">
            <v>45748</v>
          </cell>
          <cell r="L4304" t="str">
            <v>A/92025010</v>
          </cell>
        </row>
        <row r="4305">
          <cell r="A4305">
            <v>45838</v>
          </cell>
        </row>
        <row r="4306">
          <cell r="A4306">
            <v>45947</v>
          </cell>
          <cell r="L4306" t="str">
            <v>VR/925169-1</v>
          </cell>
        </row>
        <row r="4307">
          <cell r="A4307">
            <v>45838</v>
          </cell>
        </row>
        <row r="4308">
          <cell r="A4308">
            <v>45743</v>
          </cell>
        </row>
        <row r="4309">
          <cell r="A4309">
            <v>45746</v>
          </cell>
        </row>
        <row r="4310">
          <cell r="A4310">
            <v>45757</v>
          </cell>
        </row>
        <row r="4311">
          <cell r="A4311">
            <v>45770</v>
          </cell>
        </row>
        <row r="4312">
          <cell r="A4312">
            <v>45838</v>
          </cell>
        </row>
        <row r="4313">
          <cell r="A4313">
            <v>45869</v>
          </cell>
        </row>
        <row r="4314">
          <cell r="A4314">
            <v>45905</v>
          </cell>
        </row>
        <row r="4315">
          <cell r="A4315">
            <v>45917</v>
          </cell>
        </row>
        <row r="4316">
          <cell r="A4316">
            <v>45665</v>
          </cell>
        </row>
        <row r="4317">
          <cell r="A4317">
            <v>45672</v>
          </cell>
        </row>
        <row r="4318">
          <cell r="A4318">
            <v>45679</v>
          </cell>
        </row>
        <row r="4319">
          <cell r="A4319">
            <v>45681</v>
          </cell>
        </row>
        <row r="4320">
          <cell r="A4320">
            <v>45691</v>
          </cell>
        </row>
        <row r="4321">
          <cell r="A4321">
            <v>45699</v>
          </cell>
        </row>
        <row r="4322">
          <cell r="A4322">
            <v>45721</v>
          </cell>
        </row>
        <row r="4323">
          <cell r="A4323">
            <v>45726</v>
          </cell>
        </row>
        <row r="4324">
          <cell r="A4324">
            <v>45743</v>
          </cell>
        </row>
        <row r="4325">
          <cell r="A4325">
            <v>45743</v>
          </cell>
        </row>
        <row r="4326">
          <cell r="A4326">
            <v>45743</v>
          </cell>
        </row>
        <row r="4327">
          <cell r="A4327">
            <v>45745</v>
          </cell>
        </row>
        <row r="4328">
          <cell r="A4328">
            <v>45747</v>
          </cell>
        </row>
        <row r="4329">
          <cell r="A4329">
            <v>45749</v>
          </cell>
        </row>
        <row r="4330">
          <cell r="A4330">
            <v>45753</v>
          </cell>
        </row>
        <row r="4331">
          <cell r="A4331">
            <v>45765</v>
          </cell>
        </row>
        <row r="4332">
          <cell r="A4332">
            <v>45770</v>
          </cell>
        </row>
        <row r="4333">
          <cell r="A4333">
            <v>45772</v>
          </cell>
        </row>
        <row r="4334">
          <cell r="A4334">
            <v>45793</v>
          </cell>
        </row>
        <row r="4335">
          <cell r="A4335">
            <v>45817</v>
          </cell>
        </row>
        <row r="4336">
          <cell r="A4336">
            <v>45834</v>
          </cell>
        </row>
        <row r="4337">
          <cell r="A4337">
            <v>45847</v>
          </cell>
        </row>
        <row r="4338">
          <cell r="A4338">
            <v>45851</v>
          </cell>
        </row>
        <row r="4339">
          <cell r="A4339">
            <v>45859</v>
          </cell>
        </row>
        <row r="4340">
          <cell r="A4340">
            <v>45860</v>
          </cell>
        </row>
        <row r="4341">
          <cell r="A4341">
            <v>45861</v>
          </cell>
        </row>
        <row r="4342">
          <cell r="A4342">
            <v>45865</v>
          </cell>
        </row>
        <row r="4343">
          <cell r="A4343">
            <v>45873</v>
          </cell>
        </row>
        <row r="4344">
          <cell r="A4344">
            <v>45895</v>
          </cell>
        </row>
        <row r="4345">
          <cell r="A4345">
            <v>45896</v>
          </cell>
        </row>
        <row r="4346">
          <cell r="A4346">
            <v>45902</v>
          </cell>
        </row>
        <row r="4347">
          <cell r="A4347">
            <v>45922</v>
          </cell>
        </row>
        <row r="4348">
          <cell r="A4348">
            <v>45925</v>
          </cell>
        </row>
        <row r="4349">
          <cell r="A4349">
            <v>45950</v>
          </cell>
        </row>
        <row r="4350">
          <cell r="A4350">
            <v>45994</v>
          </cell>
        </row>
        <row r="4351">
          <cell r="A4351">
            <v>46006</v>
          </cell>
        </row>
        <row r="4352">
          <cell r="A4352">
            <v>45936</v>
          </cell>
          <cell r="L4352" t="str">
            <v>VN/2025154</v>
          </cell>
        </row>
        <row r="4353">
          <cell r="A4353">
            <v>45869</v>
          </cell>
          <cell r="L4353" t="str">
            <v>PKDV/2025038-2</v>
          </cell>
        </row>
        <row r="4354">
          <cell r="A4354">
            <v>45790</v>
          </cell>
          <cell r="L4354" t="str">
            <v>A/92025081</v>
          </cell>
        </row>
        <row r="4355">
          <cell r="A4355">
            <v>45797</v>
          </cell>
          <cell r="L4355" t="str">
            <v>A/92025081</v>
          </cell>
        </row>
        <row r="4356">
          <cell r="A4356">
            <v>45985</v>
          </cell>
          <cell r="L4356" t="str">
            <v>A/92025204</v>
          </cell>
        </row>
        <row r="4357">
          <cell r="A4357">
            <v>45837</v>
          </cell>
        </row>
        <row r="4358">
          <cell r="A4358">
            <v>45853</v>
          </cell>
          <cell r="L4358" t="str">
            <v>VR/925100-1</v>
          </cell>
        </row>
        <row r="4359">
          <cell r="A4359">
            <v>46013</v>
          </cell>
          <cell r="L4359" t="str">
            <v>VN/2025235-3</v>
          </cell>
        </row>
        <row r="4360">
          <cell r="A4360">
            <v>45991</v>
          </cell>
        </row>
        <row r="4361">
          <cell r="A4361">
            <v>45961</v>
          </cell>
        </row>
        <row r="4362">
          <cell r="A4362">
            <v>45930</v>
          </cell>
        </row>
        <row r="4363">
          <cell r="A4363">
            <v>45688</v>
          </cell>
        </row>
        <row r="4364">
          <cell r="A4364">
            <v>45716</v>
          </cell>
        </row>
        <row r="4365">
          <cell r="A4365">
            <v>45777</v>
          </cell>
        </row>
        <row r="4366">
          <cell r="A4366">
            <v>45741</v>
          </cell>
        </row>
        <row r="4367">
          <cell r="A4367">
            <v>45747</v>
          </cell>
        </row>
        <row r="4368">
          <cell r="A4368">
            <v>45808</v>
          </cell>
        </row>
        <row r="4369">
          <cell r="A4369">
            <v>45838</v>
          </cell>
        </row>
        <row r="4370">
          <cell r="A4370">
            <v>45869</v>
          </cell>
        </row>
        <row r="4371">
          <cell r="A4371">
            <v>45900</v>
          </cell>
        </row>
        <row r="4372">
          <cell r="A4372">
            <v>45685</v>
          </cell>
          <cell r="L4372" t="str">
            <v>PKDV/2025006</v>
          </cell>
        </row>
        <row r="4373">
          <cell r="A4373">
            <v>45688</v>
          </cell>
        </row>
        <row r="4374">
          <cell r="A4374">
            <v>45688</v>
          </cell>
        </row>
        <row r="4375">
          <cell r="A4375">
            <v>45716</v>
          </cell>
        </row>
        <row r="4376">
          <cell r="A4376">
            <v>45716</v>
          </cell>
        </row>
        <row r="4377">
          <cell r="A4377">
            <v>45747</v>
          </cell>
        </row>
        <row r="4378">
          <cell r="A4378">
            <v>45747</v>
          </cell>
        </row>
        <row r="4379">
          <cell r="A4379">
            <v>45777</v>
          </cell>
        </row>
        <row r="4380">
          <cell r="A4380">
            <v>45777</v>
          </cell>
        </row>
        <row r="4381">
          <cell r="A4381">
            <v>45838</v>
          </cell>
        </row>
        <row r="4382">
          <cell r="A4382">
            <v>45838</v>
          </cell>
        </row>
        <row r="4383">
          <cell r="A4383">
            <v>45869</v>
          </cell>
        </row>
        <row r="4384">
          <cell r="A4384">
            <v>45869</v>
          </cell>
        </row>
        <row r="4385">
          <cell r="A4385">
            <v>45900</v>
          </cell>
        </row>
        <row r="4386">
          <cell r="A4386">
            <v>45900</v>
          </cell>
        </row>
        <row r="4387">
          <cell r="A4387">
            <v>45930</v>
          </cell>
        </row>
        <row r="4388">
          <cell r="A4388">
            <v>45930</v>
          </cell>
        </row>
        <row r="4389">
          <cell r="A4389">
            <v>45961</v>
          </cell>
        </row>
        <row r="4390">
          <cell r="A4390">
            <v>45961</v>
          </cell>
        </row>
        <row r="4391">
          <cell r="A4391">
            <v>45808</v>
          </cell>
        </row>
        <row r="4392">
          <cell r="A4392">
            <v>45808</v>
          </cell>
        </row>
        <row r="4393">
          <cell r="A4393">
            <v>45991</v>
          </cell>
        </row>
        <row r="4394">
          <cell r="A4394">
            <v>45693</v>
          </cell>
          <cell r="L4394" t="str">
            <v>VN/2025006</v>
          </cell>
        </row>
        <row r="4395">
          <cell r="A4395">
            <v>45824</v>
          </cell>
          <cell r="L4395" t="str">
            <v>A/92025096</v>
          </cell>
        </row>
        <row r="4396">
          <cell r="A4396">
            <v>45989</v>
          </cell>
        </row>
        <row r="4397">
          <cell r="A4397">
            <v>45825</v>
          </cell>
          <cell r="L4397" t="str">
            <v>A/92025096</v>
          </cell>
        </row>
        <row r="4398">
          <cell r="A4398">
            <v>46006</v>
          </cell>
          <cell r="L4398" t="str">
            <v>D/2025618</v>
          </cell>
        </row>
        <row r="4399">
          <cell r="A4399">
            <v>45973</v>
          </cell>
          <cell r="L4399" t="str">
            <v>D/2025543</v>
          </cell>
        </row>
        <row r="4400">
          <cell r="A4400">
            <v>45945</v>
          </cell>
          <cell r="L4400" t="str">
            <v>D/2025480</v>
          </cell>
        </row>
        <row r="4401">
          <cell r="A4401">
            <v>45700</v>
          </cell>
          <cell r="L4401" t="str">
            <v>D/2025018</v>
          </cell>
        </row>
        <row r="4402">
          <cell r="A4402">
            <v>45790</v>
          </cell>
          <cell r="L4402" t="str">
            <v>VN/2025048-3</v>
          </cell>
        </row>
        <row r="4403">
          <cell r="A4403">
            <v>45727</v>
          </cell>
          <cell r="L4403" t="str">
            <v>D/2025049</v>
          </cell>
        </row>
        <row r="4404">
          <cell r="A4404">
            <v>45749</v>
          </cell>
        </row>
        <row r="4405">
          <cell r="A4405">
            <v>46010</v>
          </cell>
          <cell r="L4405" t="str">
            <v>VR/925207-10</v>
          </cell>
        </row>
        <row r="4406">
          <cell r="A4406">
            <v>45702</v>
          </cell>
          <cell r="L4406" t="str">
            <v>PKDV/2025020-1</v>
          </cell>
        </row>
        <row r="4407">
          <cell r="A4407">
            <v>45723</v>
          </cell>
          <cell r="L4407" t="str">
            <v>PKDV/2025020-2</v>
          </cell>
        </row>
        <row r="4408">
          <cell r="A4408">
            <v>45869</v>
          </cell>
          <cell r="L4408" t="str">
            <v>VN/2025103-4</v>
          </cell>
        </row>
        <row r="4409">
          <cell r="A4409">
            <v>45824</v>
          </cell>
          <cell r="L4409" t="str">
            <v>A/92025096</v>
          </cell>
        </row>
        <row r="4410">
          <cell r="A4410">
            <v>45835</v>
          </cell>
        </row>
        <row r="4411">
          <cell r="A4411">
            <v>45734</v>
          </cell>
          <cell r="L4411" t="str">
            <v>A/92025010</v>
          </cell>
        </row>
        <row r="4412">
          <cell r="A4412">
            <v>45734</v>
          </cell>
          <cell r="L4412" t="str">
            <v>A/92025010</v>
          </cell>
        </row>
        <row r="4413">
          <cell r="A4413">
            <v>45749</v>
          </cell>
        </row>
        <row r="4414">
          <cell r="A4414">
            <v>45749</v>
          </cell>
        </row>
        <row r="4415">
          <cell r="A4415">
            <v>45824</v>
          </cell>
          <cell r="L4415" t="str">
            <v>A/92025096</v>
          </cell>
        </row>
        <row r="4416">
          <cell r="A4416">
            <v>45779</v>
          </cell>
        </row>
        <row r="4417">
          <cell r="A4417">
            <v>45800</v>
          </cell>
        </row>
        <row r="4418">
          <cell r="A4418">
            <v>45831</v>
          </cell>
        </row>
        <row r="4419">
          <cell r="A4419">
            <v>45923</v>
          </cell>
        </row>
        <row r="4420">
          <cell r="A4420">
            <v>45946</v>
          </cell>
        </row>
        <row r="4421">
          <cell r="A4421">
            <v>45678</v>
          </cell>
        </row>
        <row r="4422">
          <cell r="A4422">
            <v>45681</v>
          </cell>
        </row>
        <row r="4423">
          <cell r="A4423">
            <v>45691</v>
          </cell>
        </row>
        <row r="4424">
          <cell r="A4424">
            <v>45691</v>
          </cell>
        </row>
        <row r="4425">
          <cell r="A4425">
            <v>45720</v>
          </cell>
        </row>
        <row r="4426">
          <cell r="A4426">
            <v>45722</v>
          </cell>
        </row>
        <row r="4427">
          <cell r="A4427">
            <v>45722</v>
          </cell>
        </row>
        <row r="4428">
          <cell r="A4428">
            <v>45722</v>
          </cell>
        </row>
        <row r="4429">
          <cell r="A4429">
            <v>45726</v>
          </cell>
        </row>
        <row r="4430">
          <cell r="A4430">
            <v>45727</v>
          </cell>
        </row>
        <row r="4431">
          <cell r="A4431">
            <v>45735</v>
          </cell>
        </row>
        <row r="4432">
          <cell r="A4432">
            <v>45736</v>
          </cell>
        </row>
        <row r="4433">
          <cell r="A4433">
            <v>45742</v>
          </cell>
        </row>
        <row r="4434">
          <cell r="A4434">
            <v>45742</v>
          </cell>
        </row>
        <row r="4435">
          <cell r="A4435">
            <v>45743</v>
          </cell>
        </row>
        <row r="4436">
          <cell r="A4436">
            <v>45747</v>
          </cell>
        </row>
        <row r="4437">
          <cell r="A4437">
            <v>45805</v>
          </cell>
        </row>
        <row r="4438">
          <cell r="A4438">
            <v>45813</v>
          </cell>
        </row>
        <row r="4439">
          <cell r="A4439">
            <v>45817</v>
          </cell>
        </row>
        <row r="4440">
          <cell r="A4440">
            <v>45821</v>
          </cell>
        </row>
        <row r="4441">
          <cell r="A4441">
            <v>45825</v>
          </cell>
        </row>
        <row r="4442">
          <cell r="A4442">
            <v>45825</v>
          </cell>
        </row>
        <row r="4443">
          <cell r="A4443">
            <v>45827</v>
          </cell>
        </row>
        <row r="4444">
          <cell r="A4444">
            <v>45866</v>
          </cell>
        </row>
        <row r="4445">
          <cell r="A4445">
            <v>45894</v>
          </cell>
        </row>
        <row r="4446">
          <cell r="A4446">
            <v>45733</v>
          </cell>
          <cell r="L4446" t="str">
            <v>A/92025010</v>
          </cell>
        </row>
        <row r="4447">
          <cell r="A4447">
            <v>45733</v>
          </cell>
          <cell r="L4447" t="str">
            <v>A/92025010</v>
          </cell>
        </row>
        <row r="4448">
          <cell r="A4448">
            <v>45733</v>
          </cell>
          <cell r="L4448" t="str">
            <v>A/92025010</v>
          </cell>
        </row>
        <row r="4449">
          <cell r="A4449">
            <v>45735</v>
          </cell>
          <cell r="L4449" t="str">
            <v>A/92025010</v>
          </cell>
        </row>
        <row r="4450">
          <cell r="A4450">
            <v>45735</v>
          </cell>
          <cell r="L4450" t="str">
            <v>A/92025010</v>
          </cell>
        </row>
        <row r="4451">
          <cell r="A4451">
            <v>45824</v>
          </cell>
          <cell r="L4451" t="str">
            <v>A/92025096</v>
          </cell>
        </row>
        <row r="4452">
          <cell r="A4452">
            <v>46002</v>
          </cell>
          <cell r="L4452" t="str">
            <v>VR/925199-2</v>
          </cell>
        </row>
        <row r="4453">
          <cell r="A4453">
            <v>45795</v>
          </cell>
        </row>
        <row r="4454">
          <cell r="A4454">
            <v>45688</v>
          </cell>
          <cell r="L4454" t="str">
            <v>R/2025011</v>
          </cell>
        </row>
        <row r="4455">
          <cell r="A4455">
            <v>45673</v>
          </cell>
        </row>
        <row r="4456">
          <cell r="A4456">
            <v>45707</v>
          </cell>
        </row>
        <row r="4457">
          <cell r="A4457">
            <v>45775</v>
          </cell>
        </row>
        <row r="4458">
          <cell r="A4458">
            <v>45911</v>
          </cell>
        </row>
        <row r="4459">
          <cell r="A4459">
            <v>45727</v>
          </cell>
        </row>
        <row r="4460">
          <cell r="A4460">
            <v>45749</v>
          </cell>
        </row>
        <row r="4461">
          <cell r="A4461">
            <v>45888</v>
          </cell>
        </row>
        <row r="4462">
          <cell r="A4462">
            <v>45888</v>
          </cell>
        </row>
        <row r="4463">
          <cell r="A4463">
            <v>45894</v>
          </cell>
        </row>
        <row r="4464">
          <cell r="A4464">
            <v>45835</v>
          </cell>
        </row>
        <row r="4465">
          <cell r="A4465">
            <v>45742</v>
          </cell>
          <cell r="L4465" t="str">
            <v>A/92025010</v>
          </cell>
        </row>
        <row r="4466">
          <cell r="A4466">
            <v>45747</v>
          </cell>
        </row>
        <row r="4467">
          <cell r="A4467">
            <v>45658</v>
          </cell>
        </row>
        <row r="4468">
          <cell r="A4468">
            <v>45748</v>
          </cell>
        </row>
        <row r="4469">
          <cell r="A4469">
            <v>45745</v>
          </cell>
        </row>
        <row r="4470">
          <cell r="A4470">
            <v>45991</v>
          </cell>
        </row>
        <row r="4471">
          <cell r="A4471">
            <v>45991</v>
          </cell>
        </row>
        <row r="4472">
          <cell r="A4472">
            <v>45991</v>
          </cell>
        </row>
        <row r="4473">
          <cell r="A4473">
            <v>45988</v>
          </cell>
        </row>
        <row r="4474">
          <cell r="A4474">
            <v>45988</v>
          </cell>
        </row>
        <row r="4475">
          <cell r="A4475">
            <v>45988</v>
          </cell>
        </row>
        <row r="4476">
          <cell r="A4476">
            <v>45988</v>
          </cell>
        </row>
        <row r="4477">
          <cell r="A4477">
            <v>45986</v>
          </cell>
        </row>
        <row r="4478">
          <cell r="A4478">
            <v>45986</v>
          </cell>
        </row>
        <row r="4479">
          <cell r="A4479">
            <v>45986</v>
          </cell>
        </row>
        <row r="4480">
          <cell r="A4480">
            <v>45985</v>
          </cell>
        </row>
        <row r="4481">
          <cell r="A4481">
            <v>45985</v>
          </cell>
        </row>
        <row r="4482">
          <cell r="A4482">
            <v>45985</v>
          </cell>
        </row>
        <row r="4483">
          <cell r="A4483">
            <v>45985</v>
          </cell>
        </row>
        <row r="4484">
          <cell r="A4484">
            <v>45985</v>
          </cell>
        </row>
        <row r="4485">
          <cell r="A4485">
            <v>45985</v>
          </cell>
        </row>
        <row r="4486">
          <cell r="A4486">
            <v>45985</v>
          </cell>
        </row>
        <row r="4487">
          <cell r="A4487">
            <v>45984</v>
          </cell>
        </row>
        <row r="4488">
          <cell r="A4488">
            <v>45983</v>
          </cell>
        </row>
        <row r="4489">
          <cell r="A4489">
            <v>45983</v>
          </cell>
        </row>
        <row r="4490">
          <cell r="A4490">
            <v>45982</v>
          </cell>
        </row>
        <row r="4491">
          <cell r="A4491">
            <v>45982</v>
          </cell>
        </row>
        <row r="4492">
          <cell r="A4492">
            <v>45982</v>
          </cell>
        </row>
        <row r="4493">
          <cell r="A4493">
            <v>45981</v>
          </cell>
        </row>
        <row r="4494">
          <cell r="A4494">
            <v>45981</v>
          </cell>
        </row>
        <row r="4495">
          <cell r="A4495">
            <v>45979</v>
          </cell>
        </row>
        <row r="4496">
          <cell r="A4496">
            <v>45979</v>
          </cell>
        </row>
        <row r="4497">
          <cell r="A4497">
            <v>45978</v>
          </cell>
        </row>
        <row r="4498">
          <cell r="A4498">
            <v>45978</v>
          </cell>
        </row>
        <row r="4499">
          <cell r="A4499">
            <v>45977</v>
          </cell>
        </row>
        <row r="4500">
          <cell r="A4500">
            <v>45977</v>
          </cell>
        </row>
        <row r="4501">
          <cell r="A4501">
            <v>45977</v>
          </cell>
        </row>
        <row r="4502">
          <cell r="A4502">
            <v>45977</v>
          </cell>
        </row>
        <row r="4503">
          <cell r="A4503">
            <v>45974</v>
          </cell>
        </row>
        <row r="4504">
          <cell r="A4504">
            <v>45974</v>
          </cell>
        </row>
        <row r="4505">
          <cell r="A4505">
            <v>45970</v>
          </cell>
        </row>
        <row r="4506">
          <cell r="A4506">
            <v>45970</v>
          </cell>
        </row>
        <row r="4507">
          <cell r="A4507">
            <v>45968</v>
          </cell>
        </row>
        <row r="4508">
          <cell r="A4508">
            <v>45968</v>
          </cell>
        </row>
        <row r="4509">
          <cell r="A4509">
            <v>45968</v>
          </cell>
        </row>
        <row r="4510">
          <cell r="A4510">
            <v>45967</v>
          </cell>
        </row>
        <row r="4511">
          <cell r="A4511">
            <v>45967</v>
          </cell>
        </row>
        <row r="4512">
          <cell r="A4512">
            <v>45966</v>
          </cell>
        </row>
        <row r="4513">
          <cell r="A4513">
            <v>45963</v>
          </cell>
        </row>
        <row r="4514">
          <cell r="A4514">
            <v>45959</v>
          </cell>
        </row>
        <row r="4515">
          <cell r="A4515">
            <v>45958</v>
          </cell>
        </row>
        <row r="4516">
          <cell r="A4516">
            <v>45955</v>
          </cell>
        </row>
        <row r="4517">
          <cell r="A4517">
            <v>45953</v>
          </cell>
        </row>
        <row r="4518">
          <cell r="A4518">
            <v>45946</v>
          </cell>
        </row>
        <row r="4519">
          <cell r="A4519">
            <v>45940</v>
          </cell>
        </row>
        <row r="4520">
          <cell r="A4520">
            <v>45940</v>
          </cell>
        </row>
        <row r="4521">
          <cell r="A4521">
            <v>45939</v>
          </cell>
        </row>
        <row r="4522">
          <cell r="A4522">
            <v>45936</v>
          </cell>
        </row>
        <row r="4523">
          <cell r="A4523">
            <v>45665</v>
          </cell>
        </row>
        <row r="4524">
          <cell r="A4524">
            <v>45665</v>
          </cell>
        </row>
        <row r="4525">
          <cell r="A4525">
            <v>45672</v>
          </cell>
        </row>
        <row r="4526">
          <cell r="A4526">
            <v>45674</v>
          </cell>
        </row>
        <row r="4527">
          <cell r="A4527">
            <v>45688</v>
          </cell>
        </row>
        <row r="4528">
          <cell r="A4528">
            <v>45692</v>
          </cell>
        </row>
        <row r="4529">
          <cell r="A4529">
            <v>45695</v>
          </cell>
        </row>
        <row r="4530">
          <cell r="A4530">
            <v>45698</v>
          </cell>
        </row>
        <row r="4531">
          <cell r="A4531">
            <v>45698</v>
          </cell>
        </row>
        <row r="4532">
          <cell r="A4532">
            <v>45700</v>
          </cell>
        </row>
        <row r="4533">
          <cell r="A4533">
            <v>45701</v>
          </cell>
        </row>
        <row r="4534">
          <cell r="A4534">
            <v>45702</v>
          </cell>
        </row>
        <row r="4535">
          <cell r="A4535">
            <v>45707</v>
          </cell>
        </row>
        <row r="4536">
          <cell r="A4536">
            <v>45709</v>
          </cell>
        </row>
        <row r="4537">
          <cell r="A4537">
            <v>45709</v>
          </cell>
        </row>
        <row r="4538">
          <cell r="A4538">
            <v>45710</v>
          </cell>
        </row>
        <row r="4539">
          <cell r="A4539">
            <v>45715</v>
          </cell>
        </row>
        <row r="4540">
          <cell r="A4540">
            <v>45720</v>
          </cell>
        </row>
        <row r="4541">
          <cell r="A4541">
            <v>45720</v>
          </cell>
        </row>
        <row r="4542">
          <cell r="A4542">
            <v>45722</v>
          </cell>
        </row>
        <row r="4543">
          <cell r="A4543">
            <v>45723</v>
          </cell>
        </row>
        <row r="4544">
          <cell r="A4544">
            <v>45724</v>
          </cell>
        </row>
        <row r="4545">
          <cell r="A4545">
            <v>45724</v>
          </cell>
        </row>
        <row r="4546">
          <cell r="A4546">
            <v>45724</v>
          </cell>
        </row>
        <row r="4547">
          <cell r="A4547">
            <v>45725</v>
          </cell>
        </row>
        <row r="4548">
          <cell r="A4548">
            <v>45774</v>
          </cell>
        </row>
        <row r="4549">
          <cell r="A4549">
            <v>45775</v>
          </cell>
        </row>
        <row r="4550">
          <cell r="A4550">
            <v>45779</v>
          </cell>
        </row>
        <row r="4551">
          <cell r="A4551">
            <v>45779</v>
          </cell>
        </row>
        <row r="4552">
          <cell r="A4552">
            <v>45781</v>
          </cell>
        </row>
        <row r="4553">
          <cell r="A4553">
            <v>45783</v>
          </cell>
        </row>
        <row r="4554">
          <cell r="A4554">
            <v>45784</v>
          </cell>
        </row>
        <row r="4555">
          <cell r="A4555">
            <v>45785</v>
          </cell>
        </row>
        <row r="4556">
          <cell r="A4556">
            <v>45785</v>
          </cell>
        </row>
        <row r="4557">
          <cell r="A4557">
            <v>45785</v>
          </cell>
        </row>
        <row r="4558">
          <cell r="A4558">
            <v>45785</v>
          </cell>
        </row>
        <row r="4559">
          <cell r="A4559">
            <v>45785</v>
          </cell>
        </row>
        <row r="4560">
          <cell r="A4560">
            <v>45786</v>
          </cell>
        </row>
        <row r="4561">
          <cell r="A4561">
            <v>45787</v>
          </cell>
        </row>
        <row r="4562">
          <cell r="A4562">
            <v>45787</v>
          </cell>
        </row>
        <row r="4563">
          <cell r="A4563">
            <v>45788</v>
          </cell>
        </row>
        <row r="4564">
          <cell r="A4564">
            <v>45788</v>
          </cell>
        </row>
        <row r="4565">
          <cell r="A4565">
            <v>45788</v>
          </cell>
        </row>
        <row r="4566">
          <cell r="A4566">
            <v>45789</v>
          </cell>
        </row>
        <row r="4567">
          <cell r="A4567">
            <v>45789</v>
          </cell>
        </row>
        <row r="4568">
          <cell r="A4568">
            <v>45790</v>
          </cell>
        </row>
        <row r="4569">
          <cell r="A4569">
            <v>45790</v>
          </cell>
        </row>
        <row r="4570">
          <cell r="A4570">
            <v>45790</v>
          </cell>
        </row>
        <row r="4571">
          <cell r="A4571">
            <v>45790</v>
          </cell>
        </row>
        <row r="4572">
          <cell r="A4572">
            <v>45792</v>
          </cell>
        </row>
        <row r="4573">
          <cell r="A4573">
            <v>45792</v>
          </cell>
        </row>
        <row r="4574">
          <cell r="A4574">
            <v>45793</v>
          </cell>
        </row>
        <row r="4575">
          <cell r="A4575">
            <v>45793</v>
          </cell>
        </row>
        <row r="4576">
          <cell r="A4576">
            <v>45793</v>
          </cell>
        </row>
        <row r="4577">
          <cell r="A4577">
            <v>45793</v>
          </cell>
        </row>
        <row r="4578">
          <cell r="A4578">
            <v>45795</v>
          </cell>
        </row>
        <row r="4579">
          <cell r="A4579">
            <v>45795</v>
          </cell>
        </row>
        <row r="4580">
          <cell r="A4580">
            <v>45795</v>
          </cell>
        </row>
        <row r="4581">
          <cell r="A4581">
            <v>45796</v>
          </cell>
        </row>
        <row r="4582">
          <cell r="A4582">
            <v>45796</v>
          </cell>
        </row>
        <row r="4583">
          <cell r="A4583">
            <v>45797</v>
          </cell>
        </row>
        <row r="4584">
          <cell r="A4584">
            <v>45797</v>
          </cell>
        </row>
        <row r="4585">
          <cell r="A4585">
            <v>45797</v>
          </cell>
        </row>
        <row r="4586">
          <cell r="A4586">
            <v>45797</v>
          </cell>
        </row>
        <row r="4587">
          <cell r="A4587">
            <v>45797</v>
          </cell>
        </row>
        <row r="4588">
          <cell r="A4588">
            <v>45797</v>
          </cell>
        </row>
        <row r="4589">
          <cell r="A4589">
            <v>45728</v>
          </cell>
        </row>
        <row r="4590">
          <cell r="A4590">
            <v>45728</v>
          </cell>
        </row>
        <row r="4591">
          <cell r="A4591">
            <v>45728</v>
          </cell>
        </row>
        <row r="4592">
          <cell r="A4592">
            <v>45729</v>
          </cell>
        </row>
        <row r="4593">
          <cell r="A4593">
            <v>45729</v>
          </cell>
        </row>
        <row r="4594">
          <cell r="A4594">
            <v>45730</v>
          </cell>
        </row>
        <row r="4595">
          <cell r="A4595">
            <v>45731</v>
          </cell>
        </row>
        <row r="4596">
          <cell r="A4596">
            <v>45731</v>
          </cell>
        </row>
        <row r="4597">
          <cell r="A4597">
            <v>45732</v>
          </cell>
        </row>
        <row r="4598">
          <cell r="A4598">
            <v>45732</v>
          </cell>
        </row>
        <row r="4599">
          <cell r="A4599">
            <v>45732</v>
          </cell>
        </row>
        <row r="4600">
          <cell r="A4600">
            <v>45732</v>
          </cell>
        </row>
        <row r="4601">
          <cell r="A4601">
            <v>45732</v>
          </cell>
        </row>
        <row r="4602">
          <cell r="A4602">
            <v>45732</v>
          </cell>
        </row>
        <row r="4603">
          <cell r="A4603">
            <v>45732</v>
          </cell>
        </row>
        <row r="4604">
          <cell r="A4604">
            <v>45733</v>
          </cell>
        </row>
        <row r="4605">
          <cell r="A4605">
            <v>45733</v>
          </cell>
        </row>
        <row r="4606">
          <cell r="A4606">
            <v>45733</v>
          </cell>
        </row>
        <row r="4607">
          <cell r="A4607">
            <v>45733</v>
          </cell>
        </row>
        <row r="4608">
          <cell r="A4608">
            <v>45733</v>
          </cell>
        </row>
        <row r="4609">
          <cell r="A4609">
            <v>45733</v>
          </cell>
        </row>
        <row r="4610">
          <cell r="A4610">
            <v>45733</v>
          </cell>
        </row>
        <row r="4611">
          <cell r="A4611">
            <v>45733</v>
          </cell>
        </row>
        <row r="4612">
          <cell r="A4612">
            <v>45734</v>
          </cell>
        </row>
        <row r="4613">
          <cell r="A4613">
            <v>45734</v>
          </cell>
        </row>
        <row r="4614">
          <cell r="A4614">
            <v>45734</v>
          </cell>
        </row>
        <row r="4615">
          <cell r="A4615">
            <v>45734</v>
          </cell>
        </row>
        <row r="4616">
          <cell r="A4616">
            <v>45735</v>
          </cell>
        </row>
        <row r="4617">
          <cell r="A4617">
            <v>45735</v>
          </cell>
        </row>
        <row r="4618">
          <cell r="A4618">
            <v>45735</v>
          </cell>
        </row>
        <row r="4619">
          <cell r="A4619">
            <v>45735</v>
          </cell>
        </row>
        <row r="4620">
          <cell r="A4620">
            <v>45735</v>
          </cell>
        </row>
        <row r="4621">
          <cell r="A4621">
            <v>45735</v>
          </cell>
        </row>
        <row r="4622">
          <cell r="A4622">
            <v>45736</v>
          </cell>
        </row>
        <row r="4623">
          <cell r="A4623">
            <v>45737</v>
          </cell>
        </row>
        <row r="4624">
          <cell r="A4624">
            <v>45738</v>
          </cell>
        </row>
        <row r="4625">
          <cell r="A4625">
            <v>45739</v>
          </cell>
        </row>
        <row r="4626">
          <cell r="A4626">
            <v>45740</v>
          </cell>
        </row>
        <row r="4627">
          <cell r="A4627">
            <v>45740</v>
          </cell>
        </row>
        <row r="4628">
          <cell r="A4628">
            <v>45741</v>
          </cell>
        </row>
        <row r="4629">
          <cell r="A4629">
            <v>45741</v>
          </cell>
        </row>
        <row r="4630">
          <cell r="A4630">
            <v>45741</v>
          </cell>
        </row>
        <row r="4631">
          <cell r="A4631">
            <v>45741</v>
          </cell>
        </row>
        <row r="4632">
          <cell r="A4632">
            <v>45742</v>
          </cell>
        </row>
        <row r="4633">
          <cell r="A4633">
            <v>45742</v>
          </cell>
        </row>
        <row r="4634">
          <cell r="A4634">
            <v>45742</v>
          </cell>
        </row>
        <row r="4635">
          <cell r="A4635">
            <v>45743</v>
          </cell>
        </row>
        <row r="4636">
          <cell r="A4636">
            <v>45743</v>
          </cell>
        </row>
        <row r="4637">
          <cell r="A4637">
            <v>45743</v>
          </cell>
        </row>
        <row r="4638">
          <cell r="A4638">
            <v>45743</v>
          </cell>
        </row>
        <row r="4639">
          <cell r="A4639">
            <v>45743</v>
          </cell>
        </row>
        <row r="4640">
          <cell r="A4640">
            <v>45745</v>
          </cell>
        </row>
        <row r="4641">
          <cell r="A4641">
            <v>45745</v>
          </cell>
        </row>
        <row r="4642">
          <cell r="A4642">
            <v>45745</v>
          </cell>
        </row>
        <row r="4643">
          <cell r="A4643">
            <v>45746</v>
          </cell>
        </row>
        <row r="4644">
          <cell r="A4644">
            <v>45747</v>
          </cell>
        </row>
        <row r="4645">
          <cell r="A4645">
            <v>45747</v>
          </cell>
        </row>
        <row r="4646">
          <cell r="A4646">
            <v>45747</v>
          </cell>
        </row>
        <row r="4647">
          <cell r="A4647">
            <v>45747</v>
          </cell>
        </row>
        <row r="4648">
          <cell r="A4648">
            <v>45748</v>
          </cell>
        </row>
        <row r="4649">
          <cell r="A4649">
            <v>45748</v>
          </cell>
        </row>
        <row r="4650">
          <cell r="A4650">
            <v>45748</v>
          </cell>
        </row>
        <row r="4651">
          <cell r="A4651">
            <v>45748</v>
          </cell>
        </row>
        <row r="4652">
          <cell r="A4652">
            <v>45748</v>
          </cell>
        </row>
        <row r="4653">
          <cell r="A4653">
            <v>45748</v>
          </cell>
        </row>
        <row r="4654">
          <cell r="A4654">
            <v>45749</v>
          </cell>
        </row>
        <row r="4655">
          <cell r="A4655">
            <v>45751</v>
          </cell>
        </row>
        <row r="4656">
          <cell r="A4656">
            <v>45753</v>
          </cell>
        </row>
        <row r="4657">
          <cell r="A4657">
            <v>45756</v>
          </cell>
        </row>
        <row r="4658">
          <cell r="A4658">
            <v>45756</v>
          </cell>
        </row>
        <row r="4659">
          <cell r="A4659">
            <v>45757</v>
          </cell>
        </row>
        <row r="4660">
          <cell r="A4660">
            <v>45757</v>
          </cell>
        </row>
        <row r="4661">
          <cell r="A4661">
            <v>45758</v>
          </cell>
        </row>
        <row r="4662">
          <cell r="A4662">
            <v>45758</v>
          </cell>
        </row>
        <row r="4663">
          <cell r="A4663">
            <v>45760</v>
          </cell>
        </row>
        <row r="4664">
          <cell r="A4664">
            <v>45762</v>
          </cell>
        </row>
        <row r="4665">
          <cell r="A4665">
            <v>45764</v>
          </cell>
        </row>
        <row r="4666">
          <cell r="A4666">
            <v>45765</v>
          </cell>
        </row>
        <row r="4667">
          <cell r="A4667">
            <v>45766</v>
          </cell>
        </row>
        <row r="4668">
          <cell r="A4668">
            <v>45771</v>
          </cell>
        </row>
        <row r="4669">
          <cell r="A4669">
            <v>45771</v>
          </cell>
        </row>
        <row r="4670">
          <cell r="A4670">
            <v>45801</v>
          </cell>
        </row>
        <row r="4671">
          <cell r="A4671">
            <v>45801</v>
          </cell>
        </row>
        <row r="4672">
          <cell r="A4672">
            <v>45802</v>
          </cell>
        </row>
        <row r="4673">
          <cell r="A4673">
            <v>45807</v>
          </cell>
        </row>
        <row r="4674">
          <cell r="A4674">
            <v>45807</v>
          </cell>
        </row>
        <row r="4675">
          <cell r="A4675">
            <v>45807</v>
          </cell>
        </row>
        <row r="4676">
          <cell r="A4676">
            <v>45809</v>
          </cell>
        </row>
        <row r="4677">
          <cell r="A4677">
            <v>45809</v>
          </cell>
        </row>
        <row r="4678">
          <cell r="A4678">
            <v>45810</v>
          </cell>
        </row>
        <row r="4679">
          <cell r="A4679">
            <v>45810</v>
          </cell>
        </row>
        <row r="4680">
          <cell r="A4680">
            <v>45810</v>
          </cell>
        </row>
        <row r="4681">
          <cell r="A4681">
            <v>45810</v>
          </cell>
        </row>
        <row r="4682">
          <cell r="A4682">
            <v>45810</v>
          </cell>
        </row>
        <row r="4683">
          <cell r="A4683">
            <v>45811</v>
          </cell>
        </row>
        <row r="4684">
          <cell r="A4684">
            <v>45811</v>
          </cell>
        </row>
        <row r="4685">
          <cell r="A4685">
            <v>45812</v>
          </cell>
        </row>
        <row r="4686">
          <cell r="A4686">
            <v>45812</v>
          </cell>
        </row>
        <row r="4687">
          <cell r="A4687">
            <v>45812</v>
          </cell>
        </row>
        <row r="4688">
          <cell r="A4688">
            <v>45815</v>
          </cell>
        </row>
        <row r="4689">
          <cell r="A4689">
            <v>45815</v>
          </cell>
        </row>
        <row r="4690">
          <cell r="A4690">
            <v>45815</v>
          </cell>
        </row>
        <row r="4691">
          <cell r="A4691">
            <v>45815</v>
          </cell>
        </row>
        <row r="4692">
          <cell r="A4692">
            <v>45816</v>
          </cell>
        </row>
        <row r="4693">
          <cell r="A4693">
            <v>45816</v>
          </cell>
        </row>
        <row r="4694">
          <cell r="A4694">
            <v>45817</v>
          </cell>
        </row>
        <row r="4695">
          <cell r="A4695">
            <v>45817</v>
          </cell>
        </row>
        <row r="4696">
          <cell r="A4696">
            <v>45817</v>
          </cell>
        </row>
        <row r="4697">
          <cell r="A4697">
            <v>45818</v>
          </cell>
        </row>
        <row r="4698">
          <cell r="A4698">
            <v>45818</v>
          </cell>
        </row>
        <row r="4699">
          <cell r="A4699">
            <v>45820</v>
          </cell>
        </row>
        <row r="4700">
          <cell r="A4700">
            <v>45820</v>
          </cell>
        </row>
        <row r="4701">
          <cell r="A4701">
            <v>45820</v>
          </cell>
        </row>
        <row r="4702">
          <cell r="A4702">
            <v>45820</v>
          </cell>
        </row>
        <row r="4703">
          <cell r="A4703">
            <v>45822</v>
          </cell>
        </row>
        <row r="4704">
          <cell r="A4704">
            <v>45822</v>
          </cell>
        </row>
        <row r="4705">
          <cell r="A4705">
            <v>45822</v>
          </cell>
        </row>
        <row r="4706">
          <cell r="A4706">
            <v>45822</v>
          </cell>
        </row>
        <row r="4707">
          <cell r="A4707">
            <v>45822</v>
          </cell>
        </row>
        <row r="4708">
          <cell r="A4708">
            <v>45824</v>
          </cell>
        </row>
        <row r="4709">
          <cell r="A4709">
            <v>45824</v>
          </cell>
        </row>
        <row r="4710">
          <cell r="A4710">
            <v>45824</v>
          </cell>
        </row>
        <row r="4711">
          <cell r="A4711">
            <v>45824</v>
          </cell>
        </row>
        <row r="4712">
          <cell r="A4712">
            <v>45824</v>
          </cell>
        </row>
        <row r="4713">
          <cell r="A4713">
            <v>45824</v>
          </cell>
        </row>
        <row r="4714">
          <cell r="A4714">
            <v>45824</v>
          </cell>
        </row>
        <row r="4715">
          <cell r="A4715">
            <v>45824</v>
          </cell>
        </row>
        <row r="4716">
          <cell r="A4716">
            <v>45824</v>
          </cell>
        </row>
        <row r="4717">
          <cell r="A4717">
            <v>45824</v>
          </cell>
        </row>
        <row r="4718">
          <cell r="A4718">
            <v>45824</v>
          </cell>
        </row>
        <row r="4719">
          <cell r="A4719">
            <v>45825</v>
          </cell>
        </row>
        <row r="4720">
          <cell r="A4720">
            <v>45825</v>
          </cell>
        </row>
        <row r="4721">
          <cell r="A4721">
            <v>45825</v>
          </cell>
        </row>
        <row r="4722">
          <cell r="A4722">
            <v>45825</v>
          </cell>
        </row>
        <row r="4723">
          <cell r="A4723">
            <v>45827</v>
          </cell>
        </row>
        <row r="4724">
          <cell r="A4724">
            <v>45827</v>
          </cell>
        </row>
        <row r="4725">
          <cell r="A4725">
            <v>45827</v>
          </cell>
        </row>
        <row r="4726">
          <cell r="A4726">
            <v>45828</v>
          </cell>
        </row>
        <row r="4727">
          <cell r="A4727">
            <v>45830</v>
          </cell>
        </row>
        <row r="4728">
          <cell r="A4728">
            <v>45832</v>
          </cell>
        </row>
        <row r="4729">
          <cell r="A4729">
            <v>45832</v>
          </cell>
        </row>
        <row r="4730">
          <cell r="A4730">
            <v>45832</v>
          </cell>
        </row>
        <row r="4731">
          <cell r="A4731">
            <v>45834</v>
          </cell>
        </row>
        <row r="4732">
          <cell r="A4732">
            <v>45834</v>
          </cell>
        </row>
        <row r="4733">
          <cell r="A4733">
            <v>45835</v>
          </cell>
        </row>
        <row r="4734">
          <cell r="A4734">
            <v>45835</v>
          </cell>
        </row>
        <row r="4735">
          <cell r="A4735">
            <v>45837</v>
          </cell>
        </row>
        <row r="4736">
          <cell r="A4736">
            <v>45837</v>
          </cell>
        </row>
        <row r="4737">
          <cell r="A4737">
            <v>45838</v>
          </cell>
        </row>
        <row r="4738">
          <cell r="A4738">
            <v>45839</v>
          </cell>
        </row>
        <row r="4739">
          <cell r="A4739">
            <v>45841</v>
          </cell>
        </row>
        <row r="4740">
          <cell r="A4740">
            <v>45841</v>
          </cell>
        </row>
        <row r="4741">
          <cell r="A4741">
            <v>45841</v>
          </cell>
        </row>
        <row r="4742">
          <cell r="A4742">
            <v>45841</v>
          </cell>
        </row>
        <row r="4743">
          <cell r="A4743">
            <v>45841</v>
          </cell>
        </row>
        <row r="4744">
          <cell r="A4744">
            <v>45841</v>
          </cell>
        </row>
        <row r="4745">
          <cell r="A4745">
            <v>45841</v>
          </cell>
        </row>
        <row r="4746">
          <cell r="A4746">
            <v>45841</v>
          </cell>
        </row>
        <row r="4747">
          <cell r="A4747">
            <v>45841</v>
          </cell>
        </row>
        <row r="4748">
          <cell r="A4748">
            <v>45842</v>
          </cell>
        </row>
        <row r="4749">
          <cell r="A4749">
            <v>45842</v>
          </cell>
        </row>
        <row r="4750">
          <cell r="A4750">
            <v>45842</v>
          </cell>
        </row>
        <row r="4751">
          <cell r="A4751">
            <v>45842</v>
          </cell>
        </row>
        <row r="4752">
          <cell r="A4752">
            <v>45842</v>
          </cell>
        </row>
        <row r="4753">
          <cell r="A4753">
            <v>45842</v>
          </cell>
        </row>
        <row r="4754">
          <cell r="A4754">
            <v>45844</v>
          </cell>
        </row>
        <row r="4755">
          <cell r="A4755">
            <v>45844</v>
          </cell>
        </row>
        <row r="4756">
          <cell r="A4756">
            <v>45844</v>
          </cell>
        </row>
        <row r="4757">
          <cell r="A4757">
            <v>45844</v>
          </cell>
        </row>
        <row r="4758">
          <cell r="A4758">
            <v>45844</v>
          </cell>
        </row>
        <row r="4759">
          <cell r="A4759">
            <v>45845</v>
          </cell>
        </row>
        <row r="4760">
          <cell r="A4760">
            <v>45846</v>
          </cell>
        </row>
        <row r="4761">
          <cell r="A4761">
            <v>45846</v>
          </cell>
        </row>
        <row r="4762">
          <cell r="A4762">
            <v>45846</v>
          </cell>
        </row>
        <row r="4763">
          <cell r="A4763">
            <v>45847</v>
          </cell>
        </row>
        <row r="4764">
          <cell r="A4764">
            <v>45847</v>
          </cell>
        </row>
        <row r="4765">
          <cell r="A4765">
            <v>45847</v>
          </cell>
        </row>
        <row r="4766">
          <cell r="A4766">
            <v>45847</v>
          </cell>
        </row>
        <row r="4767">
          <cell r="A4767">
            <v>45848</v>
          </cell>
        </row>
        <row r="4768">
          <cell r="A4768">
            <v>45848</v>
          </cell>
        </row>
        <row r="4769">
          <cell r="A4769">
            <v>45848</v>
          </cell>
        </row>
        <row r="4770">
          <cell r="A4770">
            <v>45848</v>
          </cell>
        </row>
        <row r="4771">
          <cell r="A4771">
            <v>45848</v>
          </cell>
        </row>
        <row r="4772">
          <cell r="A4772">
            <v>45848</v>
          </cell>
        </row>
        <row r="4773">
          <cell r="A4773">
            <v>45848</v>
          </cell>
        </row>
        <row r="4774">
          <cell r="A4774">
            <v>45848</v>
          </cell>
        </row>
        <row r="4775">
          <cell r="A4775">
            <v>45850</v>
          </cell>
        </row>
        <row r="4776">
          <cell r="A4776">
            <v>45850</v>
          </cell>
        </row>
        <row r="4777">
          <cell r="A4777">
            <v>45850</v>
          </cell>
        </row>
        <row r="4778">
          <cell r="A4778">
            <v>45851</v>
          </cell>
        </row>
        <row r="4779">
          <cell r="A4779">
            <v>45851</v>
          </cell>
        </row>
        <row r="4780">
          <cell r="A4780">
            <v>45851</v>
          </cell>
        </row>
        <row r="4781">
          <cell r="A4781">
            <v>45851</v>
          </cell>
        </row>
        <row r="4782">
          <cell r="A4782">
            <v>45851</v>
          </cell>
        </row>
        <row r="4783">
          <cell r="A4783">
            <v>45851</v>
          </cell>
        </row>
        <row r="4784">
          <cell r="A4784">
            <v>45851</v>
          </cell>
        </row>
        <row r="4785">
          <cell r="A4785">
            <v>45851</v>
          </cell>
        </row>
        <row r="4786">
          <cell r="A4786">
            <v>45851</v>
          </cell>
        </row>
        <row r="4787">
          <cell r="A4787">
            <v>45853</v>
          </cell>
        </row>
        <row r="4788">
          <cell r="A4788">
            <v>45853</v>
          </cell>
        </row>
        <row r="4789">
          <cell r="A4789">
            <v>45853</v>
          </cell>
        </row>
        <row r="4790">
          <cell r="A4790">
            <v>45853</v>
          </cell>
        </row>
        <row r="4791">
          <cell r="A4791">
            <v>45855</v>
          </cell>
        </row>
        <row r="4792">
          <cell r="A4792">
            <v>45855</v>
          </cell>
        </row>
        <row r="4793">
          <cell r="A4793">
            <v>45855</v>
          </cell>
        </row>
        <row r="4794">
          <cell r="A4794">
            <v>45855</v>
          </cell>
        </row>
        <row r="4795">
          <cell r="A4795">
            <v>45856</v>
          </cell>
        </row>
        <row r="4796">
          <cell r="A4796">
            <v>45856</v>
          </cell>
        </row>
        <row r="4797">
          <cell r="A4797">
            <v>45856</v>
          </cell>
        </row>
        <row r="4798">
          <cell r="A4798">
            <v>45857</v>
          </cell>
        </row>
        <row r="4799">
          <cell r="A4799">
            <v>45862</v>
          </cell>
        </row>
        <row r="4800">
          <cell r="A4800">
            <v>45863</v>
          </cell>
        </row>
        <row r="4801">
          <cell r="A4801">
            <v>45863</v>
          </cell>
        </row>
        <row r="4802">
          <cell r="A4802">
            <v>45863</v>
          </cell>
        </row>
        <row r="4803">
          <cell r="A4803">
            <v>45863</v>
          </cell>
        </row>
        <row r="4804">
          <cell r="A4804">
            <v>45865</v>
          </cell>
        </row>
        <row r="4805">
          <cell r="A4805">
            <v>45865</v>
          </cell>
        </row>
        <row r="4806">
          <cell r="A4806">
            <v>45867</v>
          </cell>
        </row>
        <row r="4807">
          <cell r="A4807">
            <v>45868</v>
          </cell>
        </row>
        <row r="4808">
          <cell r="A4808">
            <v>45869</v>
          </cell>
        </row>
        <row r="4809">
          <cell r="A4809">
            <v>45869</v>
          </cell>
        </row>
        <row r="4810">
          <cell r="A4810">
            <v>45869</v>
          </cell>
        </row>
        <row r="4811">
          <cell r="A4811">
            <v>45869</v>
          </cell>
        </row>
        <row r="4812">
          <cell r="A4812">
            <v>45873</v>
          </cell>
        </row>
        <row r="4813">
          <cell r="A4813">
            <v>45873</v>
          </cell>
        </row>
        <row r="4814">
          <cell r="A4814">
            <v>45870</v>
          </cell>
        </row>
        <row r="4815">
          <cell r="A4815">
            <v>45873</v>
          </cell>
        </row>
        <row r="4816">
          <cell r="A4816">
            <v>45873</v>
          </cell>
        </row>
        <row r="4817">
          <cell r="A4817">
            <v>45873</v>
          </cell>
        </row>
        <row r="4818">
          <cell r="A4818">
            <v>45873</v>
          </cell>
        </row>
        <row r="4819">
          <cell r="A4819">
            <v>45873</v>
          </cell>
        </row>
        <row r="4820">
          <cell r="A4820">
            <v>45875</v>
          </cell>
        </row>
        <row r="4821">
          <cell r="A4821">
            <v>45875</v>
          </cell>
        </row>
        <row r="4822">
          <cell r="A4822">
            <v>45876</v>
          </cell>
        </row>
        <row r="4823">
          <cell r="A4823">
            <v>45876</v>
          </cell>
        </row>
        <row r="4824">
          <cell r="A4824">
            <v>45876</v>
          </cell>
        </row>
        <row r="4825">
          <cell r="A4825">
            <v>45879</v>
          </cell>
        </row>
        <row r="4826">
          <cell r="A4826">
            <v>45883</v>
          </cell>
        </row>
        <row r="4827">
          <cell r="A4827">
            <v>45886</v>
          </cell>
        </row>
        <row r="4828">
          <cell r="A4828">
            <v>45888</v>
          </cell>
        </row>
        <row r="4829">
          <cell r="A4829">
            <v>45890</v>
          </cell>
        </row>
        <row r="4830">
          <cell r="A4830">
            <v>45890</v>
          </cell>
        </row>
        <row r="4831">
          <cell r="A4831">
            <v>45894</v>
          </cell>
        </row>
        <row r="4832">
          <cell r="A4832">
            <v>45894</v>
          </cell>
        </row>
        <row r="4833">
          <cell r="A4833">
            <v>45897</v>
          </cell>
        </row>
        <row r="4834">
          <cell r="A4834">
            <v>45900</v>
          </cell>
        </row>
        <row r="4835">
          <cell r="A4835">
            <v>45904</v>
          </cell>
        </row>
        <row r="4836">
          <cell r="A4836">
            <v>45907</v>
          </cell>
        </row>
        <row r="4837">
          <cell r="A4837">
            <v>45907</v>
          </cell>
        </row>
        <row r="4838">
          <cell r="A4838">
            <v>45907</v>
          </cell>
        </row>
        <row r="4839">
          <cell r="A4839">
            <v>45908</v>
          </cell>
        </row>
        <row r="4840">
          <cell r="A4840">
            <v>45908</v>
          </cell>
        </row>
        <row r="4841">
          <cell r="A4841">
            <v>45911</v>
          </cell>
        </row>
        <row r="4842">
          <cell r="A4842">
            <v>45914</v>
          </cell>
        </row>
        <row r="4843">
          <cell r="A4843">
            <v>45918</v>
          </cell>
        </row>
        <row r="4844">
          <cell r="A4844">
            <v>45919</v>
          </cell>
        </row>
        <row r="4845">
          <cell r="A4845">
            <v>45920</v>
          </cell>
        </row>
        <row r="4846">
          <cell r="A4846">
            <v>45922</v>
          </cell>
        </row>
        <row r="4847">
          <cell r="A4847">
            <v>45925</v>
          </cell>
        </row>
        <row r="4848">
          <cell r="A4848">
            <v>45679</v>
          </cell>
        </row>
        <row r="4849">
          <cell r="A4849">
            <v>45679</v>
          </cell>
        </row>
        <row r="4850">
          <cell r="A4850">
            <v>45683</v>
          </cell>
        </row>
        <row r="4851">
          <cell r="A4851">
            <v>45685</v>
          </cell>
        </row>
        <row r="4852">
          <cell r="A4852">
            <v>45707</v>
          </cell>
        </row>
        <row r="4853">
          <cell r="A4853">
            <v>45722</v>
          </cell>
        </row>
        <row r="4854">
          <cell r="A4854">
            <v>45749</v>
          </cell>
        </row>
        <row r="4855">
          <cell r="A4855">
            <v>45763</v>
          </cell>
        </row>
        <row r="4856">
          <cell r="A4856">
            <v>45777</v>
          </cell>
        </row>
        <row r="4857">
          <cell r="A4857">
            <v>45880</v>
          </cell>
        </row>
        <row r="4858">
          <cell r="A4858">
            <v>45930</v>
          </cell>
        </row>
        <row r="4859">
          <cell r="A4859">
            <v>45932</v>
          </cell>
        </row>
        <row r="4860">
          <cell r="A4860">
            <v>45964</v>
          </cell>
        </row>
        <row r="4861">
          <cell r="A4861">
            <v>46021</v>
          </cell>
        </row>
        <row r="4862">
          <cell r="A4862">
            <v>46022</v>
          </cell>
        </row>
        <row r="4863">
          <cell r="A4863">
            <v>45709</v>
          </cell>
        </row>
        <row r="4864">
          <cell r="A4864">
            <v>45825</v>
          </cell>
        </row>
        <row r="4865">
          <cell r="A4865">
            <v>45909</v>
          </cell>
        </row>
        <row r="4866">
          <cell r="A4866">
            <v>45659</v>
          </cell>
        </row>
        <row r="4867">
          <cell r="A4867">
            <v>45677</v>
          </cell>
        </row>
        <row r="4868">
          <cell r="A4868">
            <v>45690</v>
          </cell>
        </row>
        <row r="4869">
          <cell r="A4869">
            <v>45708</v>
          </cell>
        </row>
        <row r="4870">
          <cell r="A4870">
            <v>45777</v>
          </cell>
        </row>
        <row r="4871">
          <cell r="A4871">
            <v>45808</v>
          </cell>
        </row>
        <row r="4872">
          <cell r="A4872">
            <v>45838</v>
          </cell>
        </row>
        <row r="4873">
          <cell r="A4873">
            <v>45869</v>
          </cell>
        </row>
        <row r="4874">
          <cell r="A4874">
            <v>45900</v>
          </cell>
        </row>
        <row r="4875">
          <cell r="A4875">
            <v>45930</v>
          </cell>
        </row>
        <row r="4876">
          <cell r="A4876">
            <v>45961</v>
          </cell>
        </row>
        <row r="4877">
          <cell r="A4877">
            <v>45991</v>
          </cell>
        </row>
        <row r="4878">
          <cell r="A4878">
            <v>46022</v>
          </cell>
        </row>
        <row r="4879">
          <cell r="A4879">
            <v>45717</v>
          </cell>
        </row>
        <row r="4880">
          <cell r="A4880">
            <v>45919</v>
          </cell>
          <cell r="L4880" t="str">
            <v>VR/925129</v>
          </cell>
        </row>
        <row r="4881">
          <cell r="A4881">
            <v>45922</v>
          </cell>
          <cell r="L4881" t="str">
            <v>DZ2025084</v>
          </cell>
        </row>
        <row r="4882">
          <cell r="A4882">
            <v>45674</v>
          </cell>
        </row>
        <row r="4883">
          <cell r="A4883">
            <v>45835</v>
          </cell>
          <cell r="L4883" t="str">
            <v>A/92025090</v>
          </cell>
        </row>
        <row r="4884">
          <cell r="A4884">
            <v>45869</v>
          </cell>
        </row>
        <row r="4885">
          <cell r="A4885">
            <v>45841</v>
          </cell>
        </row>
        <row r="4886">
          <cell r="A4886">
            <v>45790</v>
          </cell>
        </row>
        <row r="4887">
          <cell r="A4887">
            <v>45749</v>
          </cell>
        </row>
        <row r="4888">
          <cell r="A4888">
            <v>45749</v>
          </cell>
        </row>
        <row r="4889">
          <cell r="A4889">
            <v>45887</v>
          </cell>
          <cell r="L4889" t="str">
            <v>D/2025292</v>
          </cell>
        </row>
        <row r="4890">
          <cell r="A4890">
            <v>45862</v>
          </cell>
          <cell r="L4890" t="str">
            <v>R/2025402</v>
          </cell>
        </row>
        <row r="4891">
          <cell r="A4891">
            <v>45855</v>
          </cell>
          <cell r="L4891" t="str">
            <v>RA/2025/11</v>
          </cell>
        </row>
        <row r="4892">
          <cell r="A4892">
            <v>45817</v>
          </cell>
          <cell r="L4892" t="str">
            <v>R/2025338</v>
          </cell>
        </row>
        <row r="4893">
          <cell r="A4893">
            <v>45828</v>
          </cell>
          <cell r="L4893" t="str">
            <v>R/2025255</v>
          </cell>
        </row>
        <row r="4894">
          <cell r="A4894">
            <v>45814</v>
          </cell>
          <cell r="L4894" t="str">
            <v>R/2025288</v>
          </cell>
        </row>
        <row r="4895">
          <cell r="A4895">
            <v>45800</v>
          </cell>
          <cell r="L4895">
            <v>220250022</v>
          </cell>
        </row>
        <row r="4896">
          <cell r="A4896">
            <v>45824</v>
          </cell>
          <cell r="L4896" t="str">
            <v>R/2025348</v>
          </cell>
        </row>
        <row r="4897">
          <cell r="A4897">
            <v>45873</v>
          </cell>
          <cell r="L4897">
            <v>220250026</v>
          </cell>
        </row>
        <row r="4898">
          <cell r="A4898">
            <v>45803</v>
          </cell>
          <cell r="L4898" t="str">
            <v>A/92025005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8" t="s">
        <v>0</v>
      </c>
      <c r="C1" s="333"/>
      <c r="D1" s="333"/>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1356</v>
      </c>
      <c r="C6" s="205"/>
      <c r="D6" s="205"/>
    </row>
    <row r="7" spans="1:4" s="18" customFormat="1" ht="15" customHeight="1">
      <c r="A7" s="296" t="s">
        <v>4</v>
      </c>
      <c r="C7" s="205"/>
      <c r="D7" s="205"/>
    </row>
    <row r="8" spans="1:4" s="18" customFormat="1" ht="15" customHeight="1">
      <c r="A8" s="269" t="s">
        <v>1357</v>
      </c>
      <c r="C8" s="205"/>
      <c r="D8" s="205"/>
    </row>
    <row r="9" spans="1:4" s="18" customFormat="1" ht="15" customHeight="1">
      <c r="A9" s="269" t="s">
        <v>1358</v>
      </c>
      <c r="C9" s="205"/>
      <c r="D9" s="205"/>
    </row>
    <row r="10" spans="1:4" s="18" customFormat="1" ht="15.75" customHeight="1">
      <c r="A10" s="296" t="s">
        <v>1359</v>
      </c>
      <c r="C10" s="205"/>
      <c r="D10" s="205"/>
    </row>
    <row r="11" spans="1:4" s="18" customFormat="1" ht="42.75" customHeight="1">
      <c r="A11" s="296" t="s">
        <v>1360</v>
      </c>
      <c r="C11" s="205"/>
      <c r="D11" s="205"/>
    </row>
    <row r="12" spans="1:4" s="18" customFormat="1" ht="20.5" customHeight="1">
      <c r="A12" s="304" t="s">
        <v>1379</v>
      </c>
      <c r="C12" s="205"/>
      <c r="D12" s="205"/>
    </row>
    <row r="13" spans="1:4" s="18" customFormat="1" ht="23.5" customHeight="1">
      <c r="A13" s="309"/>
      <c r="C13" s="205"/>
      <c r="D13" s="205"/>
    </row>
    <row r="14" spans="1:4" s="18" customFormat="1" ht="18">
      <c r="A14" s="310" t="s">
        <v>5</v>
      </c>
      <c r="C14" s="205"/>
      <c r="D14" s="205"/>
    </row>
    <row r="15" spans="1:4" ht="16.25" customHeight="1">
      <c r="A15" s="127"/>
      <c r="C15" s="21"/>
    </row>
    <row r="16" spans="1:4" ht="312">
      <c r="A16" s="298" t="s">
        <v>6</v>
      </c>
      <c r="C16" s="21"/>
    </row>
    <row r="17" spans="1:4" ht="17.5" customHeight="1">
      <c r="A17" s="21"/>
      <c r="C17" s="21"/>
    </row>
    <row r="18" spans="1:4" ht="226.5" customHeight="1">
      <c r="A18" s="298" t="s">
        <v>7</v>
      </c>
      <c r="B18" s="257"/>
      <c r="C18" s="21"/>
    </row>
    <row r="19" spans="1:4" ht="30.75" customHeight="1">
      <c r="A19" s="21"/>
      <c r="B19" s="257"/>
      <c r="C19" s="21"/>
    </row>
    <row r="20" spans="1:4" ht="26.25" customHeight="1">
      <c r="A20" s="299" t="s">
        <v>8</v>
      </c>
      <c r="C20" s="21"/>
    </row>
    <row r="21" spans="1:4" ht="39">
      <c r="A21" s="19" t="s">
        <v>9</v>
      </c>
      <c r="C21" s="334"/>
      <c r="D21" s="334"/>
    </row>
    <row r="22" spans="1:4">
      <c r="C22" s="335"/>
      <c r="D22" s="334"/>
    </row>
    <row r="23" spans="1:4" ht="65">
      <c r="A23" s="23" t="s">
        <v>1380</v>
      </c>
      <c r="C23" s="255"/>
      <c r="D23" s="256"/>
    </row>
    <row r="24" spans="1:4" ht="12.75" customHeight="1">
      <c r="C24" s="331"/>
      <c r="D24" s="332"/>
    </row>
    <row r="25" spans="1:4" ht="29.5" customHeight="1">
      <c r="A25" s="23" t="s">
        <v>10</v>
      </c>
    </row>
    <row r="26" spans="1:4" ht="13.75" customHeight="1"/>
    <row r="27" spans="1:4" ht="26">
      <c r="A27" s="19" t="s">
        <v>11</v>
      </c>
      <c r="B27" s="261"/>
    </row>
    <row r="28" spans="1:4">
      <c r="A28" s="20"/>
    </row>
    <row r="29" spans="1:4" ht="39">
      <c r="A29" s="23" t="s">
        <v>12</v>
      </c>
    </row>
    <row r="30" spans="1:4" ht="12.75" customHeight="1"/>
    <row r="31" spans="1:4" ht="26">
      <c r="A31" s="19" t="s">
        <v>1361</v>
      </c>
    </row>
    <row r="32" spans="1:4" ht="12.75" customHeight="1"/>
    <row r="33" spans="1:3" ht="15.75" customHeight="1">
      <c r="A33" s="19" t="s">
        <v>1362</v>
      </c>
    </row>
    <row r="34" spans="1:3" ht="12.75" customHeight="1"/>
    <row r="35" spans="1:3" ht="52">
      <c r="A35" s="19" t="s">
        <v>1364</v>
      </c>
    </row>
    <row r="36" spans="1:3" ht="12" customHeight="1"/>
    <row r="37" spans="1:3" ht="26">
      <c r="A37" s="271" t="s">
        <v>1363</v>
      </c>
    </row>
    <row r="39" spans="1:3" ht="78">
      <c r="A39" s="23" t="s">
        <v>1365</v>
      </c>
    </row>
    <row r="40" spans="1:3" ht="12.75" customHeight="1"/>
    <row r="41" spans="1:3" ht="26">
      <c r="A41" s="19" t="s">
        <v>13</v>
      </c>
    </row>
    <row r="42" spans="1:3" ht="12.75" customHeight="1"/>
    <row r="43" spans="1:3" ht="81.75" customHeight="1">
      <c r="A43" s="294" t="s">
        <v>14</v>
      </c>
      <c r="C43" s="22"/>
    </row>
    <row r="44" spans="1:3" ht="64.5" customHeight="1">
      <c r="A44" s="300" t="s">
        <v>1366</v>
      </c>
      <c r="C44" s="22"/>
    </row>
    <row r="45" spans="1:3" ht="12.75" customHeight="1">
      <c r="A45" s="293"/>
      <c r="C45" s="22"/>
    </row>
    <row r="46" spans="1:3" ht="41.5" customHeight="1">
      <c r="A46" s="301" t="s">
        <v>15</v>
      </c>
      <c r="C46" s="22"/>
    </row>
    <row r="47" spans="1:3" ht="11.5" customHeight="1"/>
    <row r="48" spans="1:3">
      <c r="A48" s="302" t="s">
        <v>1367</v>
      </c>
    </row>
    <row r="49" spans="1:1" ht="12" customHeight="1"/>
    <row r="50" spans="1:1" ht="39">
      <c r="A50" s="19" t="s">
        <v>1368</v>
      </c>
    </row>
    <row r="51" spans="1:1" ht="12.75" customHeight="1"/>
    <row r="52" spans="1:1" ht="78">
      <c r="A52" s="19" t="s">
        <v>1369</v>
      </c>
    </row>
    <row r="53" spans="1:1" ht="12.75" customHeight="1"/>
    <row r="54" spans="1:1" ht="39">
      <c r="A54" s="19" t="s">
        <v>1370</v>
      </c>
    </row>
    <row r="56" spans="1:1">
      <c r="A56" s="19" t="s">
        <v>16</v>
      </c>
    </row>
    <row r="58" spans="1:1">
      <c r="A58" s="19" t="s">
        <v>17</v>
      </c>
    </row>
    <row r="60" spans="1:1" ht="121.75" customHeight="1">
      <c r="A60" s="23" t="s">
        <v>1371</v>
      </c>
    </row>
    <row r="61" spans="1:1" ht="12.75" customHeight="1">
      <c r="A61" s="23"/>
    </row>
    <row r="62" spans="1:1" ht="14.25" customHeight="1">
      <c r="A62" s="19" t="s">
        <v>18</v>
      </c>
    </row>
    <row r="63" spans="1:1" ht="26">
      <c r="A63" s="19" t="s">
        <v>19</v>
      </c>
    </row>
    <row r="64" spans="1:1" ht="28" customHeight="1">
      <c r="A64" s="19" t="s">
        <v>1372</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11" t="s">
        <v>1390</v>
      </c>
    </row>
    <row r="73" spans="1:1" ht="39">
      <c r="A73" s="23" t="s">
        <v>1391</v>
      </c>
    </row>
    <row r="74" spans="1:1">
      <c r="A74" s="25" t="s">
        <v>23</v>
      </c>
    </row>
    <row r="75" spans="1:1" ht="61.75"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5"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2">
      <c r="A95" s="23" t="s">
        <v>1381</v>
      </c>
    </row>
    <row r="96" spans="1:2">
      <c r="A96" s="23"/>
    </row>
    <row r="97" spans="1:4">
      <c r="A97" s="260" t="s">
        <v>40</v>
      </c>
    </row>
    <row r="98" spans="1:4" ht="68.5" customHeight="1">
      <c r="A98" s="23" t="s">
        <v>1382</v>
      </c>
    </row>
    <row r="99" spans="1:4">
      <c r="A99" s="23"/>
    </row>
    <row r="100" spans="1:4">
      <c r="A100" s="260" t="s">
        <v>41</v>
      </c>
    </row>
    <row r="101" spans="1:4" ht="78">
      <c r="A101" s="23" t="s">
        <v>1383</v>
      </c>
    </row>
    <row r="102" spans="1:4">
      <c r="A102" s="23"/>
    </row>
    <row r="103" spans="1:4">
      <c r="A103" s="297" t="s">
        <v>42</v>
      </c>
    </row>
    <row r="104" spans="1:4" ht="52">
      <c r="A104" s="23" t="s">
        <v>1384</v>
      </c>
    </row>
    <row r="105" spans="1:4">
      <c r="A105" s="23"/>
      <c r="B105" s="20" t="s">
        <v>43</v>
      </c>
    </row>
    <row r="106" spans="1:4">
      <c r="A106" s="260" t="s">
        <v>44</v>
      </c>
    </row>
    <row r="107" spans="1:4" ht="71.25" customHeight="1">
      <c r="A107" s="19" t="s">
        <v>1385</v>
      </c>
    </row>
    <row r="108" spans="1:4" ht="39">
      <c r="A108" s="19" t="s">
        <v>1375</v>
      </c>
    </row>
    <row r="109" spans="1:4" ht="26">
      <c r="A109" s="19" t="s">
        <v>45</v>
      </c>
    </row>
    <row r="110" spans="1:4" ht="10.5" customHeight="1">
      <c r="D110" s="20" t="s">
        <v>43</v>
      </c>
    </row>
    <row r="111" spans="1:4" ht="99.75" customHeight="1">
      <c r="A111" s="23" t="s">
        <v>1374</v>
      </c>
    </row>
    <row r="112" spans="1:4" ht="26">
      <c r="A112" s="19" t="s">
        <v>1373</v>
      </c>
    </row>
    <row r="114" spans="1:2" ht="182">
      <c r="A114" s="23" t="s">
        <v>1386</v>
      </c>
    </row>
    <row r="115" spans="1:2" ht="11.25" customHeight="1">
      <c r="A115" s="270"/>
      <c r="B115" s="257"/>
    </row>
    <row r="116" spans="1:2">
      <c r="A116" s="260" t="s">
        <v>46</v>
      </c>
    </row>
    <row r="117" spans="1:2" ht="32.5"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6">
      <c r="A123" s="23" t="s">
        <v>51</v>
      </c>
    </row>
    <row r="124" spans="1:2">
      <c r="A124" s="23" t="s">
        <v>52</v>
      </c>
    </row>
    <row r="125" spans="1:2" ht="26">
      <c r="A125" s="23" t="s">
        <v>53</v>
      </c>
    </row>
    <row r="126" spans="1:2" ht="39">
      <c r="A126" s="23" t="s">
        <v>54</v>
      </c>
    </row>
    <row r="127" spans="1:2" ht="33.75" customHeight="1">
      <c r="A127" s="23" t="s">
        <v>1387</v>
      </c>
    </row>
    <row r="128" spans="1:2" ht="12.75" customHeight="1">
      <c r="A128" s="307" t="s">
        <v>23</v>
      </c>
    </row>
    <row r="129" spans="1:1" ht="15.75" customHeight="1">
      <c r="A129" s="306" t="s">
        <v>55</v>
      </c>
    </row>
    <row r="130" spans="1:1" ht="12.75" customHeight="1">
      <c r="A130" s="23"/>
    </row>
    <row r="131" spans="1:1">
      <c r="A131" s="297" t="s">
        <v>56</v>
      </c>
    </row>
    <row r="132" spans="1:1" ht="40.75" customHeight="1">
      <c r="A132" s="23" t="s">
        <v>1376</v>
      </c>
    </row>
    <row r="133" spans="1:1" ht="61.5" customHeight="1">
      <c r="A133" s="303" t="s">
        <v>1388</v>
      </c>
    </row>
    <row r="134" spans="1:1">
      <c r="A134" s="260" t="s">
        <v>1389</v>
      </c>
    </row>
    <row r="135" spans="1:1" ht="104">
      <c r="A135" s="303" t="s">
        <v>1377</v>
      </c>
    </row>
    <row r="136" spans="1:1">
      <c r="A136"/>
    </row>
    <row r="137" spans="1:1" ht="71.5" customHeight="1">
      <c r="A137" s="302" t="s">
        <v>1378</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6" t="str">
        <f>Spolu!C3&amp;", "&amp;Spolu!C6</f>
        <v>Slovenská kanoistika, Olympijské námestie 14290/1, Bratislava, 831 04</v>
      </c>
      <c r="B1" s="386"/>
      <c r="C1" s="386"/>
      <c r="N1" s="137" t="str">
        <f>O1&amp;" - "&amp;P1</f>
        <v>a - príspevok uznaným športom</v>
      </c>
      <c r="O1" s="137" t="s">
        <v>338</v>
      </c>
      <c r="P1" s="137" t="str">
        <f>Spolu!B17</f>
        <v>príspevok uznaným športom</v>
      </c>
    </row>
    <row r="2" spans="1:16">
      <c r="N2" s="137" t="str">
        <f t="shared" ref="N2:N19" si="0">O2&amp;" - "&amp;P2</f>
        <v>b - príspevok Slovenskému olympijskému a športovému výboru</v>
      </c>
      <c r="O2" s="137" t="s">
        <v>340</v>
      </c>
      <c r="P2" s="137" t="str">
        <f>Spolu!B18</f>
        <v>príspevok Slovenskému olympijskému a športovému výboru</v>
      </c>
    </row>
    <row r="3" spans="1:16">
      <c r="E3" s="387" t="s">
        <v>1276</v>
      </c>
      <c r="F3" s="388"/>
      <c r="N3" s="137" t="str">
        <f t="shared" si="0"/>
        <v>c - príspevok Slovenskému paralympijskému výboru</v>
      </c>
      <c r="O3" s="137" t="s">
        <v>342</v>
      </c>
      <c r="P3" s="137" t="str">
        <f>Spolu!B19</f>
        <v>príspevok Slovenskému paralympijskému výboru</v>
      </c>
    </row>
    <row r="4" spans="1:16" ht="45.75" customHeight="1">
      <c r="E4" s="388"/>
      <c r="F4" s="388"/>
      <c r="N4" s="137" t="str">
        <f t="shared" si="0"/>
        <v>d - príspevok športovcom top tímu</v>
      </c>
      <c r="O4" s="137" t="s">
        <v>344</v>
      </c>
      <c r="P4" s="137" t="str">
        <f>Spolu!B20</f>
        <v>príspevok športovcom top tímu</v>
      </c>
    </row>
    <row r="5" spans="1:16" ht="30.75" customHeight="1">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2">
      <c r="C6" s="138" t="s">
        <v>1278</v>
      </c>
      <c r="E6" s="140" t="s">
        <v>1279</v>
      </c>
      <c r="F6" s="149"/>
      <c r="N6" s="137" t="str">
        <f t="shared" si="0"/>
        <v>f - plnenie úloh verejného záujmu v športe</v>
      </c>
      <c r="O6" s="137" t="s">
        <v>348</v>
      </c>
      <c r="P6" s="137" t="str">
        <f>Spolu!B22</f>
        <v>plnenie úloh verejného záujmu v športe</v>
      </c>
    </row>
    <row r="7" spans="1:16">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9" t="s">
        <v>1308</v>
      </c>
      <c r="B12" s="389"/>
      <c r="C12" s="389"/>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c r="A13" s="39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0"/>
      <c r="C13" s="390"/>
      <c r="F13" s="195" t="s">
        <v>1400</v>
      </c>
      <c r="N13" s="137" t="str">
        <f t="shared" si="0"/>
        <v>m - organizácia tradičných športových podujatí</v>
      </c>
      <c r="O13" s="137" t="s">
        <v>362</v>
      </c>
      <c r="P13" s="137" t="str">
        <f>Spolu!B29</f>
        <v>organizácia tradičných športových podujatí</v>
      </c>
    </row>
    <row r="14" spans="1:16" ht="34.5" customHeight="1">
      <c r="A14" s="139" t="s">
        <v>1292</v>
      </c>
      <c r="B14" s="391" t="s">
        <v>1310</v>
      </c>
      <c r="C14" s="392"/>
      <c r="F14" s="313"/>
      <c r="N14" s="137" t="str">
        <f t="shared" si="0"/>
        <v xml:space="preserve">n - </v>
      </c>
      <c r="O14" s="137" t="s">
        <v>364</v>
      </c>
    </row>
    <row r="15" spans="1:16" ht="34.5" customHeight="1">
      <c r="A15" s="139" t="s">
        <v>1311</v>
      </c>
      <c r="B15" s="391"/>
      <c r="C15" s="392"/>
      <c r="F15" s="394"/>
      <c r="N15" s="137" t="str">
        <f t="shared" si="0"/>
        <v xml:space="preserve">o - </v>
      </c>
      <c r="O15" s="137" t="s">
        <v>365</v>
      </c>
    </row>
    <row r="16" spans="1:16">
      <c r="A16" s="139" t="s">
        <v>1295</v>
      </c>
      <c r="B16" s="142">
        <f>F8</f>
        <v>0</v>
      </c>
      <c r="C16" s="137"/>
      <c r="F16" s="394"/>
      <c r="N16" s="137" t="str">
        <f t="shared" si="0"/>
        <v xml:space="preserve">p - </v>
      </c>
      <c r="O16" s="137" t="s">
        <v>366</v>
      </c>
    </row>
    <row r="17" spans="1:16" ht="32.25" customHeight="1">
      <c r="A17" s="139" t="s">
        <v>1298</v>
      </c>
      <c r="B17" s="142">
        <f>F9</f>
        <v>0</v>
      </c>
      <c r="C17" s="137"/>
      <c r="F17" s="394"/>
      <c r="N17" s="137" t="str">
        <f t="shared" si="0"/>
        <v xml:space="preserve">q - </v>
      </c>
      <c r="O17" s="137" t="s">
        <v>367</v>
      </c>
    </row>
    <row r="18" spans="1:16" ht="17" thickBot="1">
      <c r="B18" s="193" t="s">
        <v>1312</v>
      </c>
      <c r="C18" s="194">
        <v>31</v>
      </c>
      <c r="N18" s="137" t="str">
        <f t="shared" si="0"/>
        <v xml:space="preserve">r - </v>
      </c>
      <c r="O18" s="137" t="s">
        <v>368</v>
      </c>
    </row>
    <row r="19" spans="1:16">
      <c r="B19" s="193" t="s">
        <v>1300</v>
      </c>
      <c r="C19" s="142" t="str">
        <f>Spolu!C4</f>
        <v>50434101</v>
      </c>
      <c r="F19" s="145" t="s">
        <v>1296</v>
      </c>
      <c r="G19" s="207"/>
      <c r="H19" s="146"/>
      <c r="N19" s="137" t="str">
        <f t="shared" si="0"/>
        <v xml:space="preserve"> - </v>
      </c>
    </row>
    <row r="20" spans="1:16">
      <c r="A20" s="139" t="s">
        <v>396</v>
      </c>
      <c r="B20" s="143">
        <f>F6</f>
        <v>0</v>
      </c>
      <c r="C20" s="137"/>
      <c r="F20" s="147"/>
      <c r="G20" s="286"/>
      <c r="H20" s="148"/>
    </row>
    <row r="21" spans="1:16">
      <c r="B21" s="137"/>
      <c r="C21" s="137"/>
      <c r="F21" s="147" t="s">
        <v>1301</v>
      </c>
      <c r="G21" s="286">
        <v>421947749446</v>
      </c>
      <c r="H21" s="148"/>
      <c r="N21" s="137" t="str">
        <f>O21&amp;" - "&amp;P21</f>
        <v>026 01 - Šport pre všetkých, školský a univerzitný šport</v>
      </c>
      <c r="O21" s="137" t="s">
        <v>317</v>
      </c>
      <c r="P21" s="137" t="s">
        <v>318</v>
      </c>
    </row>
    <row r="22" spans="1:16">
      <c r="A22" s="137"/>
      <c r="B22" s="137"/>
      <c r="F22" s="147" t="s">
        <v>1302</v>
      </c>
      <c r="G22" s="286">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3" t="s">
        <v>1303</v>
      </c>
      <c r="C24" s="393"/>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1313</v>
      </c>
    </row>
    <row r="28" spans="1:16">
      <c r="N28" s="137" t="s">
        <v>1314</v>
      </c>
    </row>
    <row r="29" spans="1:16">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1316</v>
      </c>
    </row>
    <row r="2" spans="1:2" ht="30" customHeight="1">
      <c r="A2" s="395" t="s">
        <v>1317</v>
      </c>
      <c r="B2" s="395"/>
    </row>
    <row r="3" spans="1:2">
      <c r="A3" s="61" t="s">
        <v>1318</v>
      </c>
      <c r="B3" s="61" t="s">
        <v>1319</v>
      </c>
    </row>
    <row r="4" spans="1:2">
      <c r="A4" s="62" t="s">
        <v>1320</v>
      </c>
      <c r="B4" s="62" t="s">
        <v>1321</v>
      </c>
    </row>
    <row r="5" spans="1:2">
      <c r="A5" s="62" t="s">
        <v>1322</v>
      </c>
      <c r="B5" s="62" t="s">
        <v>1323</v>
      </c>
    </row>
    <row r="6" spans="1:2">
      <c r="A6" s="62" t="s">
        <v>1324</v>
      </c>
      <c r="B6" s="62" t="s">
        <v>1325</v>
      </c>
    </row>
    <row r="7" spans="1:2">
      <c r="A7" s="62" t="s">
        <v>1326</v>
      </c>
      <c r="B7" s="62" t="s">
        <v>1327</v>
      </c>
    </row>
    <row r="8" spans="1:2">
      <c r="A8" s="62" t="s">
        <v>1328</v>
      </c>
      <c r="B8" s="62" t="s">
        <v>1329</v>
      </c>
    </row>
    <row r="9" spans="1:2">
      <c r="A9" s="62" t="s">
        <v>1330</v>
      </c>
      <c r="B9" s="62" t="s">
        <v>1331</v>
      </c>
    </row>
    <row r="10" spans="1:2">
      <c r="A10" s="62" t="s">
        <v>1332</v>
      </c>
      <c r="B10" s="62" t="s">
        <v>1333</v>
      </c>
    </row>
    <row r="11" spans="1:2">
      <c r="A11" s="62" t="s">
        <v>1334</v>
      </c>
      <c r="B11" s="62" t="s">
        <v>1335</v>
      </c>
    </row>
    <row r="12" spans="1:2">
      <c r="A12" s="62" t="s">
        <v>1336</v>
      </c>
      <c r="B12" s="62" t="s">
        <v>1337</v>
      </c>
    </row>
    <row r="13" spans="1:2">
      <c r="A13" s="62" t="s">
        <v>1338</v>
      </c>
      <c r="B13" s="62" t="s">
        <v>1339</v>
      </c>
    </row>
    <row r="14" spans="1:2">
      <c r="A14" s="62" t="s">
        <v>1340</v>
      </c>
      <c r="B14" s="62" t="s">
        <v>1341</v>
      </c>
    </row>
    <row r="15" spans="1:2">
      <c r="A15" s="62" t="s">
        <v>1342</v>
      </c>
      <c r="B15" s="62" t="s">
        <v>1343</v>
      </c>
    </row>
    <row r="16" spans="1:2">
      <c r="A16" s="62" t="s">
        <v>1344</v>
      </c>
      <c r="B16" s="62" t="s">
        <v>1345</v>
      </c>
    </row>
    <row r="17" spans="1:2">
      <c r="A17" s="62" t="s">
        <v>1346</v>
      </c>
      <c r="B17" s="62" t="s">
        <v>1347</v>
      </c>
    </row>
    <row r="18" spans="1:2">
      <c r="A18" s="62" t="s">
        <v>1348</v>
      </c>
      <c r="B18" s="62" t="s">
        <v>1349</v>
      </c>
    </row>
    <row r="19" spans="1:2">
      <c r="A19" s="62" t="s">
        <v>1350</v>
      </c>
      <c r="B19" s="62" t="s">
        <v>1351</v>
      </c>
    </row>
    <row r="20" spans="1:2">
      <c r="A20" s="62" t="s">
        <v>1352</v>
      </c>
      <c r="B20" s="62" t="s">
        <v>1353</v>
      </c>
    </row>
    <row r="21" spans="1:2">
      <c r="A21" s="62" t="s">
        <v>1354</v>
      </c>
      <c r="B21" s="62" t="s">
        <v>1355</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6" t="s">
        <v>57</v>
      </c>
      <c r="B1" s="336"/>
      <c r="C1" s="336"/>
      <c r="D1" s="336"/>
      <c r="E1" s="336"/>
      <c r="F1" s="336"/>
      <c r="G1" s="336"/>
      <c r="H1" s="336"/>
      <c r="I1" s="52"/>
      <c r="J1" s="37"/>
    </row>
    <row r="2" spans="1:11" ht="16">
      <c r="A2" s="342" t="s">
        <v>58</v>
      </c>
      <c r="B2" s="342"/>
      <c r="C2" s="342"/>
      <c r="D2" s="342"/>
      <c r="E2" s="342"/>
      <c r="F2" s="342"/>
      <c r="G2" s="342"/>
      <c r="H2" s="340" t="str">
        <f>+Doklady!I100</f>
        <v>V2</v>
      </c>
      <c r="I2" s="340"/>
    </row>
    <row r="3" spans="1:11" ht="14">
      <c r="A3" s="40"/>
      <c r="B3" s="40"/>
      <c r="C3" s="40"/>
      <c r="D3" s="40"/>
      <c r="E3" s="40"/>
      <c r="F3" s="40"/>
      <c r="G3" s="40"/>
      <c r="H3" s="341">
        <f>+Doklady!I101</f>
        <v>45887</v>
      </c>
      <c r="I3" s="341"/>
    </row>
    <row r="4" spans="1:11" ht="15.75" customHeight="1">
      <c r="A4" s="41" t="s">
        <v>59</v>
      </c>
      <c r="B4" s="337" t="s">
        <v>60</v>
      </c>
      <c r="C4" s="338"/>
      <c r="D4" s="338"/>
      <c r="E4" s="339"/>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5">
      <c r="A7" s="10" t="s">
        <v>61</v>
      </c>
      <c r="B7" s="10" t="s">
        <v>62</v>
      </c>
      <c r="C7" s="10" t="s">
        <v>63</v>
      </c>
      <c r="D7" s="10" t="s">
        <v>64</v>
      </c>
      <c r="E7" s="10" t="s">
        <v>65</v>
      </c>
      <c r="F7" s="10" t="s">
        <v>66</v>
      </c>
      <c r="G7" s="10" t="s">
        <v>67</v>
      </c>
      <c r="H7" s="11" t="s">
        <v>68</v>
      </c>
      <c r="I7" s="58" t="s">
        <v>69</v>
      </c>
      <c r="J7" s="44"/>
    </row>
    <row r="8" spans="1:11" ht="66">
      <c r="A8" s="46" t="s">
        <v>70</v>
      </c>
      <c r="B8" s="152"/>
      <c r="C8" s="152"/>
      <c r="D8" s="48">
        <v>45779</v>
      </c>
      <c r="E8" s="153" t="s">
        <v>71</v>
      </c>
      <c r="F8" s="153"/>
      <c r="G8" s="153"/>
      <c r="H8" s="154"/>
      <c r="I8" s="155"/>
      <c r="J8" s="44"/>
    </row>
    <row r="9" spans="1:11" ht="44">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21">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2">
      <c r="A25" s="46" t="s">
        <v>70</v>
      </c>
      <c r="B25" s="47" t="s">
        <v>130</v>
      </c>
      <c r="C25" s="47" t="s">
        <v>131</v>
      </c>
      <c r="D25" s="48">
        <v>45700</v>
      </c>
      <c r="E25" s="46" t="s">
        <v>132</v>
      </c>
      <c r="F25" s="46"/>
      <c r="G25" s="46" t="s">
        <v>133</v>
      </c>
      <c r="H25" s="49">
        <v>200</v>
      </c>
      <c r="I25" s="55">
        <v>5</v>
      </c>
      <c r="J25" s="44"/>
      <c r="M25" s="44"/>
      <c r="N25" s="44"/>
      <c r="O25" s="44"/>
      <c r="P25" s="44"/>
      <c r="Q25" s="44"/>
      <c r="R25" s="44"/>
    </row>
    <row r="26" spans="1:18" ht="33">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55">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4">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8">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4">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3">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5">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3">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4">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5">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4" priority="2" stopIfTrue="1">
      <formula>$A78&lt;&gt;""</formula>
    </cfRule>
  </conditionalFormatting>
  <conditionalFormatting sqref="A8:I76 I78">
    <cfRule type="expression" dxfId="103" priority="7" stopIfTrue="1">
      <formula>$A8&lt;&gt;""</formula>
    </cfRule>
  </conditionalFormatting>
  <conditionalFormatting sqref="B78:H2888">
    <cfRule type="expression" dxfId="102" priority="3" stopIfTrue="1">
      <formula>$A78&lt;&gt;""</formula>
    </cfRule>
  </conditionalFormatting>
  <conditionalFormatting sqref="D2886:D2913">
    <cfRule type="expression" dxfId="10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5" t="s">
        <v>311</v>
      </c>
      <c r="B1" s="346"/>
      <c r="C1" s="174">
        <v>45688</v>
      </c>
      <c r="D1" s="26"/>
      <c r="G1" s="252">
        <v>45688</v>
      </c>
    </row>
    <row r="2" spans="1:7" ht="14">
      <c r="A2" s="28"/>
      <c r="B2" s="28"/>
      <c r="G2" s="252">
        <v>45716</v>
      </c>
    </row>
    <row r="3" spans="1:7" ht="14">
      <c r="A3" s="30" t="s">
        <v>312</v>
      </c>
      <c r="B3" s="343" t="str">
        <f>INDEX(Adr!B:B,Doklady!B102+1)</f>
        <v>Slovenská kanoistika</v>
      </c>
      <c r="C3" s="343"/>
      <c r="D3" s="343"/>
      <c r="G3" s="252">
        <v>45747</v>
      </c>
    </row>
    <row r="4" spans="1:7" ht="14">
      <c r="A4" s="30" t="s">
        <v>313</v>
      </c>
      <c r="B4" s="29" t="str">
        <f>RIGHT("0000"&amp;INDEX(Adr!A:A,Doklady!B102+1),8)</f>
        <v>50434101</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2">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969554</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969554</v>
      </c>
      <c r="G15" s="252"/>
    </row>
    <row r="16" spans="1:7" ht="14">
      <c r="G16" s="252"/>
    </row>
    <row r="17" spans="1:5" ht="72" customHeight="1">
      <c r="A17" s="344" t="s">
        <v>328</v>
      </c>
      <c r="B17" s="344"/>
      <c r="C17" s="344"/>
      <c r="D17" s="344"/>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5" zoomScaleNormal="100" workbookViewId="0">
      <selection activeCell="B141" sqref="B141"/>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c r="A1" s="366" t="s">
        <v>1502</v>
      </c>
      <c r="B1" s="366"/>
      <c r="C1" s="366"/>
      <c r="D1" s="366"/>
      <c r="E1" s="366"/>
      <c r="F1" s="366"/>
      <c r="G1" s="366"/>
      <c r="H1" s="366"/>
      <c r="I1" s="366"/>
    </row>
    <row r="2" spans="1:26" ht="7.5" customHeight="1">
      <c r="C2" s="8"/>
      <c r="D2" s="8"/>
      <c r="E2" s="8"/>
      <c r="F2" s="8"/>
      <c r="G2" s="8"/>
      <c r="H2" s="8"/>
      <c r="I2" s="8"/>
    </row>
    <row r="3" spans="1:26" s="9" customFormat="1" ht="26.25" customHeight="1">
      <c r="B3" s="160" t="s">
        <v>59</v>
      </c>
      <c r="C3" s="367" t="str">
        <f>INDEX(Adr!B2:B87,Doklady!B102)</f>
        <v>Slovenská kanoistika</v>
      </c>
      <c r="D3" s="367"/>
      <c r="E3" s="367"/>
      <c r="F3" s="367"/>
      <c r="G3" s="215"/>
      <c r="H3" s="215"/>
      <c r="I3" s="65" t="str">
        <f>Doklady!I100</f>
        <v>V2</v>
      </c>
      <c r="J3" s="85"/>
      <c r="K3" s="85"/>
      <c r="L3" s="85"/>
      <c r="M3" s="85"/>
      <c r="N3" s="85"/>
      <c r="O3" s="85"/>
      <c r="P3" s="85"/>
      <c r="Q3" s="85"/>
      <c r="R3" s="85"/>
      <c r="S3" s="85"/>
      <c r="T3" s="85"/>
      <c r="U3" s="85"/>
      <c r="V3" s="85"/>
      <c r="W3" s="85"/>
      <c r="X3" s="85"/>
      <c r="Y3" s="85"/>
      <c r="Z3" s="85"/>
    </row>
    <row r="4" spans="1:26" s="9" customFormat="1" ht="13">
      <c r="B4" s="64" t="s">
        <v>313</v>
      </c>
      <c r="C4" s="66" t="str">
        <f>INDEX(Adr!A2:A89,Doklady!B102)</f>
        <v>50434101</v>
      </c>
      <c r="I4" s="65">
        <f>Doklady!I101</f>
        <v>45887</v>
      </c>
      <c r="J4" s="85"/>
      <c r="K4" s="85"/>
      <c r="L4" s="85"/>
      <c r="M4" s="85"/>
      <c r="N4" s="85"/>
      <c r="O4" s="85"/>
      <c r="P4" s="85"/>
      <c r="Q4" s="85"/>
      <c r="R4" s="85"/>
      <c r="S4" s="85"/>
      <c r="T4" s="85"/>
      <c r="U4" s="85"/>
      <c r="V4" s="85"/>
      <c r="W4" s="85"/>
      <c r="X4" s="85"/>
      <c r="Y4" s="85"/>
      <c r="Z4" s="85"/>
    </row>
    <row r="5" spans="1:26" s="9" customFormat="1" ht="1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330</v>
      </c>
      <c r="C9" s="125" t="s">
        <v>331</v>
      </c>
      <c r="D9" s="125" t="s">
        <v>332</v>
      </c>
      <c r="E9" s="368" t="s">
        <v>333</v>
      </c>
      <c r="F9" s="369"/>
      <c r="J9" s="8"/>
      <c r="L9" s="118"/>
      <c r="M9" s="118"/>
      <c r="N9" s="118"/>
      <c r="O9" s="118"/>
      <c r="P9" s="118"/>
      <c r="Q9" s="118"/>
      <c r="R9" s="118"/>
      <c r="S9" s="118"/>
    </row>
    <row r="10" spans="1:26" ht="18">
      <c r="A10" s="69" t="s">
        <v>317</v>
      </c>
      <c r="B10" s="70" t="s">
        <v>318</v>
      </c>
      <c r="C10" s="126">
        <f>SUMIF(FP!J:J,Doklady!$B$1&amp;A10,FP!D:D)</f>
        <v>0</v>
      </c>
      <c r="D10" s="126">
        <f>C10-E10</f>
        <v>0</v>
      </c>
      <c r="E10" s="362">
        <f>SUMIF(K:K,A10,I:I)</f>
        <v>0</v>
      </c>
      <c r="F10" s="363"/>
      <c r="L10" s="120" t="s">
        <v>334</v>
      </c>
      <c r="M10" s="118"/>
      <c r="N10" s="118"/>
      <c r="O10" s="118"/>
      <c r="P10" s="118"/>
      <c r="Q10" s="118"/>
      <c r="R10" s="118"/>
      <c r="S10" s="118"/>
    </row>
    <row r="11" spans="1:26" ht="18">
      <c r="A11" s="69" t="s">
        <v>319</v>
      </c>
      <c r="B11" s="70" t="s">
        <v>320</v>
      </c>
      <c r="C11" s="126">
        <f>SUMIF(FP!J:J,Doklady!$B$1&amp;A11,FP!D:D)</f>
        <v>969554</v>
      </c>
      <c r="D11" s="126">
        <f>+C11-E11</f>
        <v>969554</v>
      </c>
      <c r="E11" s="370">
        <f>+I39-I42+I44-I47</f>
        <v>0</v>
      </c>
      <c r="F11" s="371"/>
      <c r="J11" s="176"/>
      <c r="L11" s="161" t="str">
        <f>L41</f>
        <v>a - kanoistika - bežné transfery</v>
      </c>
      <c r="M11" s="118"/>
      <c r="N11" s="118"/>
      <c r="O11" s="118"/>
      <c r="P11" s="118"/>
      <c r="Q11" s="118"/>
      <c r="R11" s="118"/>
      <c r="S11" s="118"/>
    </row>
    <row r="12" spans="1:26" ht="18">
      <c r="A12" s="69" t="s">
        <v>321</v>
      </c>
      <c r="B12" s="70" t="s">
        <v>322</v>
      </c>
      <c r="C12" s="126">
        <f>SUMIF(FP!J:J,Doklady!$B$1&amp;A12,FP!D:D)</f>
        <v>0</v>
      </c>
      <c r="D12" s="126">
        <f>C12-E12</f>
        <v>0</v>
      </c>
      <c r="E12" s="362">
        <f>SUMIF(K:K,A12,I:I)</f>
        <v>0</v>
      </c>
      <c r="F12" s="363"/>
      <c r="J12" s="177"/>
      <c r="L12" s="161" t="str">
        <f>L42</f>
        <v>a - kanoistika - kapitálové transfery</v>
      </c>
      <c r="N12" s="118"/>
      <c r="O12" s="118"/>
      <c r="P12" s="118"/>
      <c r="Q12" s="118"/>
      <c r="R12" s="118"/>
      <c r="S12" s="118"/>
    </row>
    <row r="13" spans="1:26" ht="18">
      <c r="A13" s="69" t="s">
        <v>323</v>
      </c>
      <c r="B13" s="70" t="s">
        <v>324</v>
      </c>
      <c r="C13" s="126">
        <f>SUMIF(FP!J:J,Doklady!$B$1&amp;A13,FP!D:D)</f>
        <v>0</v>
      </c>
      <c r="D13" s="126">
        <f>C13-E13</f>
        <v>0</v>
      </c>
      <c r="E13" s="362">
        <f>SUMIF(K:K,A13,I:I)</f>
        <v>0</v>
      </c>
      <c r="F13" s="363"/>
      <c r="J13" s="8"/>
      <c r="L13" s="161">
        <f>L46</f>
        <v>2</v>
      </c>
      <c r="N13" s="118"/>
      <c r="O13" s="118"/>
      <c r="P13" s="118"/>
      <c r="Q13" s="118"/>
      <c r="R13" s="118"/>
      <c r="S13" s="118"/>
    </row>
    <row r="14" spans="1:26" ht="19" thickBot="1">
      <c r="A14" s="69" t="s">
        <v>325</v>
      </c>
      <c r="B14" s="70" t="s">
        <v>326</v>
      </c>
      <c r="C14" s="126">
        <f>SUMIF(FP!J:J,Doklady!$B$1&amp;A14,FP!D:D)</f>
        <v>0</v>
      </c>
      <c r="D14" s="126">
        <f>C14-E14</f>
        <v>0</v>
      </c>
      <c r="E14" s="372">
        <f>SUMIF(K:K,A14,I:I)</f>
        <v>0</v>
      </c>
      <c r="F14" s="373"/>
      <c r="J14" s="8"/>
      <c r="L14" s="161" t="str">
        <f>L47</f>
        <v>2</v>
      </c>
      <c r="N14" s="118"/>
      <c r="O14" s="118"/>
      <c r="P14" s="118"/>
      <c r="Q14" s="118"/>
      <c r="R14" s="118"/>
      <c r="S14" s="118"/>
    </row>
    <row r="15" spans="1:26" ht="5.25" customHeight="1" thickTop="1">
      <c r="I15" s="9"/>
    </row>
    <row r="16" spans="1:26" s="9" customFormat="1" ht="13">
      <c r="A16" s="117" t="s">
        <v>335</v>
      </c>
      <c r="B16" s="354" t="s">
        <v>336</v>
      </c>
      <c r="C16" s="355"/>
      <c r="D16" s="355"/>
      <c r="E16" s="355"/>
      <c r="F16" s="355"/>
      <c r="G16" s="355"/>
      <c r="H16" s="356"/>
      <c r="I16" s="136" t="s">
        <v>337</v>
      </c>
      <c r="J16" s="85"/>
      <c r="K16" s="85"/>
      <c r="L16" s="85"/>
      <c r="M16" s="85"/>
      <c r="N16" s="85"/>
      <c r="O16" s="85"/>
      <c r="P16" s="85"/>
      <c r="Q16" s="85"/>
      <c r="R16" s="85"/>
      <c r="S16" s="85"/>
      <c r="T16" s="85"/>
      <c r="U16" s="85"/>
      <c r="V16" s="85"/>
      <c r="W16" s="85"/>
      <c r="X16" s="85"/>
      <c r="Y16" s="85"/>
      <c r="Z16" s="85"/>
    </row>
    <row r="17" spans="1:20">
      <c r="A17" s="115" t="s">
        <v>338</v>
      </c>
      <c r="B17" s="357" t="s">
        <v>339</v>
      </c>
      <c r="C17" s="357"/>
      <c r="D17" s="357"/>
      <c r="E17" s="357"/>
      <c r="F17" s="357"/>
      <c r="G17" s="357"/>
      <c r="H17" s="357"/>
      <c r="I17" s="73">
        <f>SUMIF(FP!I:I,Doklady!$B$1&amp;A17,FP!D:D)</f>
        <v>969554</v>
      </c>
      <c r="T17" s="86"/>
    </row>
    <row r="18" spans="1:20">
      <c r="A18" s="135" t="s">
        <v>340</v>
      </c>
      <c r="B18" s="357" t="s">
        <v>341</v>
      </c>
      <c r="C18" s="357"/>
      <c r="D18" s="357"/>
      <c r="E18" s="357"/>
      <c r="F18" s="357"/>
      <c r="G18" s="357"/>
      <c r="H18" s="357"/>
      <c r="I18" s="73">
        <f>SUMIF(FP!I:I,Doklady!$B$1&amp;A18,FP!D:D)</f>
        <v>0</v>
      </c>
    </row>
    <row r="19" spans="1:20">
      <c r="A19" s="115" t="s">
        <v>342</v>
      </c>
      <c r="B19" s="357" t="s">
        <v>343</v>
      </c>
      <c r="C19" s="357"/>
      <c r="D19" s="357"/>
      <c r="E19" s="357"/>
      <c r="F19" s="357"/>
      <c r="G19" s="357"/>
      <c r="H19" s="357"/>
      <c r="I19" s="73">
        <f>SUMIF(FP!I:I,Doklady!$B$1&amp;A19,FP!D:D)</f>
        <v>0</v>
      </c>
    </row>
    <row r="20" spans="1:20">
      <c r="A20" s="135" t="s">
        <v>344</v>
      </c>
      <c r="B20" s="351" t="s">
        <v>345</v>
      </c>
      <c r="C20" s="352"/>
      <c r="D20" s="352"/>
      <c r="E20" s="352"/>
      <c r="F20" s="352"/>
      <c r="G20" s="352"/>
      <c r="H20" s="353"/>
      <c r="I20" s="73">
        <f>SUMIF(FP!I:I,Doklady!$B$1&amp;A20,FP!D:D)</f>
        <v>0</v>
      </c>
      <c r="T20" s="86"/>
    </row>
    <row r="21" spans="1:20">
      <c r="A21" s="115" t="s">
        <v>346</v>
      </c>
      <c r="B21" s="351" t="s">
        <v>347</v>
      </c>
      <c r="C21" s="352"/>
      <c r="D21" s="352"/>
      <c r="E21" s="352"/>
      <c r="F21" s="352"/>
      <c r="G21" s="352"/>
      <c r="H21" s="353"/>
      <c r="I21" s="73">
        <f>SUMIF(FP!I:I,Doklady!$B$1&amp;A21,FP!D:D)</f>
        <v>0</v>
      </c>
      <c r="T21" s="86"/>
    </row>
    <row r="22" spans="1:20">
      <c r="A22" s="135" t="s">
        <v>348</v>
      </c>
      <c r="B22" s="358" t="s">
        <v>349</v>
      </c>
      <c r="C22" s="359"/>
      <c r="D22" s="359"/>
      <c r="E22" s="359"/>
      <c r="F22" s="359"/>
      <c r="G22" s="359"/>
      <c r="H22" s="360"/>
      <c r="I22" s="73">
        <f>SUMIF(FP!I:I,Doklady!$B$1&amp;A22,FP!D:D)</f>
        <v>0</v>
      </c>
      <c r="T22" s="86"/>
    </row>
    <row r="23" spans="1:20">
      <c r="A23" s="115" t="s">
        <v>350</v>
      </c>
      <c r="B23" s="351" t="s">
        <v>351</v>
      </c>
      <c r="C23" s="352"/>
      <c r="D23" s="352"/>
      <c r="E23" s="352"/>
      <c r="F23" s="352"/>
      <c r="G23" s="352"/>
      <c r="H23" s="353"/>
      <c r="I23" s="73">
        <f>SUMIF(FP!I:I,Doklady!$B$1&amp;A23,FP!D:D)</f>
        <v>0</v>
      </c>
      <c r="T23" s="86"/>
    </row>
    <row r="24" spans="1:20">
      <c r="A24" s="135" t="s">
        <v>352</v>
      </c>
      <c r="B24" s="351" t="s">
        <v>353</v>
      </c>
      <c r="C24" s="352"/>
      <c r="D24" s="352"/>
      <c r="E24" s="352"/>
      <c r="F24" s="352"/>
      <c r="G24" s="352"/>
      <c r="H24" s="353"/>
      <c r="I24" s="73">
        <f>SUMIF(FP!I:I,Doklady!$B$1&amp;A24,FP!D:D)</f>
        <v>0</v>
      </c>
      <c r="T24" s="86"/>
    </row>
    <row r="25" spans="1:20">
      <c r="A25" s="115" t="s">
        <v>354</v>
      </c>
      <c r="B25" s="374" t="s">
        <v>355</v>
      </c>
      <c r="C25" s="375"/>
      <c r="D25" s="375"/>
      <c r="E25" s="375"/>
      <c r="F25" s="375"/>
      <c r="G25" s="375"/>
      <c r="H25" s="376"/>
      <c r="I25" s="73">
        <f>SUMIF(FP!I:I,Doklady!$B$1&amp;A25,FP!D:D)</f>
        <v>0</v>
      </c>
      <c r="T25" s="86"/>
    </row>
    <row r="26" spans="1:20">
      <c r="A26" s="135" t="s">
        <v>356</v>
      </c>
      <c r="B26" s="351" t="s">
        <v>357</v>
      </c>
      <c r="C26" s="352"/>
      <c r="D26" s="352"/>
      <c r="E26" s="352"/>
      <c r="F26" s="352"/>
      <c r="G26" s="352"/>
      <c r="H26" s="353"/>
      <c r="I26" s="73">
        <f>SUMIF(FP!I:I,Doklady!$B$1&amp;A26,FP!D:D)</f>
        <v>0</v>
      </c>
      <c r="T26" s="86"/>
    </row>
    <row r="27" spans="1:20">
      <c r="A27" s="115" t="s">
        <v>358</v>
      </c>
      <c r="B27" s="351" t="s">
        <v>359</v>
      </c>
      <c r="C27" s="352"/>
      <c r="D27" s="352"/>
      <c r="E27" s="352"/>
      <c r="F27" s="352"/>
      <c r="G27" s="352"/>
      <c r="H27" s="353"/>
      <c r="I27" s="73">
        <f>SUMIF(FP!I:I,Doklady!$B$1&amp;A27,FP!D:D)</f>
        <v>0</v>
      </c>
      <c r="T27" s="86"/>
    </row>
    <row r="28" spans="1:20">
      <c r="A28" s="135" t="s">
        <v>360</v>
      </c>
      <c r="B28" s="351" t="s">
        <v>361</v>
      </c>
      <c r="C28" s="352"/>
      <c r="D28" s="352"/>
      <c r="E28" s="352"/>
      <c r="F28" s="352"/>
      <c r="G28" s="352"/>
      <c r="H28" s="353"/>
      <c r="I28" s="73">
        <f>SUMIF(FP!I:I,Doklady!$B$1&amp;A28,FP!D:D)</f>
        <v>0</v>
      </c>
      <c r="T28" s="86"/>
    </row>
    <row r="29" spans="1:20">
      <c r="A29" s="115" t="s">
        <v>362</v>
      </c>
      <c r="B29" s="351" t="s">
        <v>363</v>
      </c>
      <c r="C29" s="352"/>
      <c r="D29" s="352"/>
      <c r="E29" s="352"/>
      <c r="F29" s="352"/>
      <c r="G29" s="352"/>
      <c r="H29" s="353"/>
      <c r="I29" s="73">
        <f>SUMIF(FP!I:I,Doklady!$B$1&amp;A29,FP!D:D)</f>
        <v>0</v>
      </c>
      <c r="T29" s="86"/>
    </row>
    <row r="30" spans="1:20" hidden="1">
      <c r="A30" s="135" t="s">
        <v>364</v>
      </c>
      <c r="B30" s="351"/>
      <c r="C30" s="352"/>
      <c r="D30" s="352"/>
      <c r="E30" s="352"/>
      <c r="F30" s="352"/>
      <c r="G30" s="352"/>
      <c r="H30" s="353"/>
      <c r="I30" s="73">
        <f>SUMIF(FP!I:I,Doklady!$B$1&amp;A30,FP!D:D)</f>
        <v>0</v>
      </c>
      <c r="T30" s="86"/>
    </row>
    <row r="31" spans="1:20" hidden="1">
      <c r="A31" s="115" t="s">
        <v>365</v>
      </c>
      <c r="B31" s="351"/>
      <c r="C31" s="352"/>
      <c r="D31" s="352"/>
      <c r="E31" s="352"/>
      <c r="F31" s="352"/>
      <c r="G31" s="352"/>
      <c r="H31" s="353"/>
      <c r="I31" s="73">
        <f>SUMIF(FP!I:I,Doklady!$B$1&amp;A31,FP!D:D)</f>
        <v>0</v>
      </c>
      <c r="T31" s="86"/>
    </row>
    <row r="32" spans="1:20" hidden="1">
      <c r="A32" s="135" t="s">
        <v>366</v>
      </c>
      <c r="B32" s="347"/>
      <c r="C32" s="348"/>
      <c r="D32" s="348"/>
      <c r="E32" s="348"/>
      <c r="F32" s="348"/>
      <c r="G32" s="348"/>
      <c r="H32" s="349"/>
      <c r="I32" s="73">
        <f>SUMIF(FP!I:I,Doklady!$B$1&amp;A32,FP!D:D)</f>
        <v>0</v>
      </c>
      <c r="T32" s="86"/>
    </row>
    <row r="33" spans="1:21" hidden="1">
      <c r="A33" s="115" t="s">
        <v>367</v>
      </c>
      <c r="B33" s="347"/>
      <c r="C33" s="348"/>
      <c r="D33" s="348"/>
      <c r="E33" s="348"/>
      <c r="F33" s="348"/>
      <c r="G33" s="348"/>
      <c r="H33" s="349"/>
      <c r="I33" s="73">
        <f>SUMIF(FP!I:I,Doklady!$B$1&amp;A33,FP!D:D)</f>
        <v>0</v>
      </c>
      <c r="T33" s="86"/>
    </row>
    <row r="34" spans="1:21" hidden="1">
      <c r="A34" s="135" t="s">
        <v>368</v>
      </c>
      <c r="B34" s="350"/>
      <c r="C34" s="350"/>
      <c r="D34" s="350"/>
      <c r="E34" s="350"/>
      <c r="F34" s="350"/>
      <c r="G34" s="350"/>
      <c r="H34" s="350"/>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2">
      <c r="A38" s="67" t="s">
        <v>335</v>
      </c>
      <c r="B38" s="67" t="str">
        <f>"Šport "&amp;K40</f>
        <v>Šport kanoistika</v>
      </c>
      <c r="C38" s="68" t="s">
        <v>370</v>
      </c>
      <c r="D38" s="68" t="s">
        <v>371</v>
      </c>
      <c r="E38" s="68" t="s">
        <v>372</v>
      </c>
      <c r="F38" s="68" t="s">
        <v>373</v>
      </c>
      <c r="G38" s="68" t="s">
        <v>374</v>
      </c>
      <c r="H38" s="68" t="s">
        <v>375</v>
      </c>
      <c r="I38" s="67" t="s">
        <v>327</v>
      </c>
      <c r="L38" s="84">
        <f>COUNTIF(FP!N:N,Doklady!B1&amp;"aB")</f>
        <v>1</v>
      </c>
    </row>
    <row r="39" spans="1:21">
      <c r="A39" s="115" t="s">
        <v>338</v>
      </c>
      <c r="B39" s="116" t="s">
        <v>376</v>
      </c>
      <c r="C39" s="78">
        <f>I39*0</f>
        <v>0</v>
      </c>
      <c r="D39" s="78">
        <f>I39*0</f>
        <v>0</v>
      </c>
      <c r="E39" s="78">
        <f>I39*0</f>
        <v>0</v>
      </c>
      <c r="F39" s="78">
        <f>+I39*0.2</f>
        <v>193910.80000000002</v>
      </c>
      <c r="G39" s="78">
        <f>+MAX(I39-C39-D39-E39-F39-H39,0)</f>
        <v>775643.2</v>
      </c>
      <c r="H39" s="78">
        <f>+IFERROR(VLOOKUP(K40&amp;" - kapitálové transfery",B$53:C$90,2,0),0)</f>
        <v>0</v>
      </c>
      <c r="I39" s="73">
        <f>SUMIF(FP!K:K,K40,FP!D:D)</f>
        <v>969554</v>
      </c>
      <c r="L39" s="84">
        <f>COUNTIF(FP!N:N,Doklady!B1&amp;"aK")</f>
        <v>0</v>
      </c>
      <c r="T39" s="86"/>
    </row>
    <row r="40" spans="1:21">
      <c r="A40" s="115" t="s">
        <v>338</v>
      </c>
      <c r="B40" s="116" t="s">
        <v>377</v>
      </c>
      <c r="C40" s="78">
        <f>DSUM(Doklady!A103:J10001,"GGG",Spolu!L40:M42)</f>
        <v>0</v>
      </c>
      <c r="D40" s="78">
        <f>DSUM(Doklady!A103:J10001,"GGG",Spolu!N40:O42)</f>
        <v>0</v>
      </c>
      <c r="E40" s="78">
        <f>DSUM(Doklady!A103:J10001,"GGG",Spolu!P40:Q42)</f>
        <v>0</v>
      </c>
      <c r="F40" s="78">
        <f>DSUM(Doklady!A103:J10001,"GGG",Spolu!R40:S42)</f>
        <v>193910.79999999993</v>
      </c>
      <c r="G40" s="78">
        <f>DSUM(Doklady!A103:J10001,"GGG",Spolu!T40:U42)-H40</f>
        <v>775643.20000000054</v>
      </c>
      <c r="H40" s="78">
        <f>+IFERROR(VLOOKUP(K40&amp;" - kapitálové transfery",B$53:D$90,3,0),0)</f>
        <v>0</v>
      </c>
      <c r="I40" s="73">
        <f>+C40+D40+E40+F40+G40+H40</f>
        <v>969554.00000000047</v>
      </c>
      <c r="J40" s="218" t="str">
        <f>+K45</f>
        <v>.</v>
      </c>
      <c r="K40" s="218" t="str">
        <f>IF(L38&gt;0,INDEX(FP!K:K,Doklady!B2),".")</f>
        <v>kanoistika</v>
      </c>
      <c r="L40" s="120" t="s">
        <v>334</v>
      </c>
      <c r="M40" s="120" t="s">
        <v>378</v>
      </c>
      <c r="N40" s="120" t="s">
        <v>334</v>
      </c>
      <c r="O40" s="120" t="s">
        <v>378</v>
      </c>
      <c r="P40" s="120" t="s">
        <v>334</v>
      </c>
      <c r="Q40" s="120" t="s">
        <v>378</v>
      </c>
      <c r="R40" s="120" t="s">
        <v>334</v>
      </c>
      <c r="S40" s="120" t="s">
        <v>378</v>
      </c>
      <c r="T40" s="120" t="s">
        <v>334</v>
      </c>
      <c r="U40" s="120" t="s">
        <v>378</v>
      </c>
    </row>
    <row r="41" spans="1:21" ht="10.5" customHeight="1">
      <c r="A41" s="115" t="s">
        <v>338</v>
      </c>
      <c r="B41" s="123" t="s">
        <v>379</v>
      </c>
      <c r="C41" s="78">
        <f>MAX(C39-C40,0)</f>
        <v>0</v>
      </c>
      <c r="D41" s="78">
        <f>MAX(D39-D40,0)</f>
        <v>0</v>
      </c>
      <c r="E41" s="78">
        <f>MAX(E39-E40,0)</f>
        <v>0</v>
      </c>
      <c r="F41" s="78">
        <f>MIN(I39,MAX(-F39+F40,0))</f>
        <v>0</v>
      </c>
      <c r="G41" s="78">
        <f>MIN(J39,MAX(-G39+G40+MIN(F40-F39,0),0))</f>
        <v>4.9476511776447296E-10</v>
      </c>
      <c r="H41" s="78">
        <f>MAX(H39-H40,0)</f>
        <v>0</v>
      </c>
      <c r="I41" s="124">
        <f>+I39-I42</f>
        <v>0</v>
      </c>
      <c r="J41" s="219">
        <f>+K46</f>
        <v>0</v>
      </c>
      <c r="K41" s="219">
        <f>+I41-H41</f>
        <v>0</v>
      </c>
      <c r="L41" s="161" t="str">
        <f>IF(L38&gt;0,"a - "&amp;INDEX(FP!C:C,Doklady!B2),2)</f>
        <v>a - kanoistika - bežné transfery</v>
      </c>
      <c r="M41" s="120">
        <v>1</v>
      </c>
      <c r="N41" s="161" t="str">
        <f>+L41</f>
        <v>a - kanoistika - bežné transfery</v>
      </c>
      <c r="O41" s="120">
        <v>2</v>
      </c>
      <c r="P41" s="161" t="str">
        <f>+L41</f>
        <v>a - kanoistika - bežné transfery</v>
      </c>
      <c r="Q41" s="120">
        <v>3</v>
      </c>
      <c r="R41" s="161" t="str">
        <f>+L41</f>
        <v>a - kanoistika - bežné transfery</v>
      </c>
      <c r="S41" s="120">
        <v>4</v>
      </c>
      <c r="T41" s="161" t="str">
        <f>+L41</f>
        <v>a - kanoistika - bežné transfery</v>
      </c>
      <c r="U41" s="120">
        <v>5</v>
      </c>
    </row>
    <row r="42" spans="1:21" ht="10.5" customHeight="1">
      <c r="A42" s="115" t="s">
        <v>338</v>
      </c>
      <c r="B42" s="116" t="s">
        <v>380</v>
      </c>
      <c r="C42" s="73">
        <f>+C40</f>
        <v>0</v>
      </c>
      <c r="D42" s="216">
        <f>+D40</f>
        <v>0</v>
      </c>
      <c r="E42" s="216">
        <f>+E40</f>
        <v>0</v>
      </c>
      <c r="F42" s="216">
        <f>+MIN(F39:F40)</f>
        <v>193910.79999999993</v>
      </c>
      <c r="G42" s="216">
        <f>+MIN(G39+MAX(F39-F40,0)-MAX(E40-E39,0)-MAX(D40-D39,0)-MAX(C40-C39,0),G40)</f>
        <v>775643.20000000007</v>
      </c>
      <c r="H42" s="216">
        <f>+MIN(H39:H40)</f>
        <v>0</v>
      </c>
      <c r="I42" s="73">
        <f>+C42+D42+E42+MIN(F39:F40)+G42+H42</f>
        <v>969554</v>
      </c>
      <c r="J42" s="219">
        <f>+K47</f>
        <v>0</v>
      </c>
      <c r="K42" s="219">
        <f>+I42-H42</f>
        <v>969554</v>
      </c>
      <c r="L42" s="161" t="str">
        <f>+SUBSTITUTE(L41,"bežné","kapitálové")</f>
        <v>a - kanoistika - kapitálové transfery</v>
      </c>
      <c r="M42" s="120">
        <v>1</v>
      </c>
      <c r="N42" s="161" t="str">
        <f>+L42</f>
        <v>a - kanoistika - kapitálové transfery</v>
      </c>
      <c r="O42" s="120">
        <v>2</v>
      </c>
      <c r="P42" s="161" t="str">
        <f>+L42</f>
        <v>a - kanoistika - kapitálové transfery</v>
      </c>
      <c r="Q42" s="120">
        <v>3</v>
      </c>
      <c r="R42" s="161" t="str">
        <f>+L42</f>
        <v>a - kanoistika - kapitálové transfery</v>
      </c>
      <c r="S42" s="120">
        <v>4</v>
      </c>
      <c r="T42" s="161" t="str">
        <f>+L42</f>
        <v>a - kanoistika - kapitálové transfery</v>
      </c>
      <c r="U42" s="120">
        <v>5</v>
      </c>
    </row>
    <row r="43" spans="1:21" ht="2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c r="A45" s="115" t="s">
        <v>338</v>
      </c>
      <c r="B45" s="116" t="s">
        <v>377</v>
      </c>
      <c r="C45" s="78">
        <f>DSUM(Doklady!A103:J10001,"GGG",Spolu!L45:M47)</f>
        <v>0</v>
      </c>
      <c r="D45" s="78">
        <f>DSUM(Doklady!A103:J10001,"GGG",Spolu!N45:O47)</f>
        <v>0</v>
      </c>
      <c r="E45" s="78">
        <f>DSUM(Doklady!A103:J10001,"GGG",Spolu!P45:Q47)</f>
        <v>0</v>
      </c>
      <c r="F45" s="78">
        <f>DSUM(Doklady!A103:J10001,"GGG",Spolu!R45:S47)</f>
        <v>0</v>
      </c>
      <c r="G45" s="78">
        <f>DSUM(Doklady!A103:J10001,"GGG",Spolu!T45:U47)-H45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4"/>
      <c r="B50" s="365"/>
      <c r="C50" s="365"/>
      <c r="D50" s="365"/>
      <c r="E50" s="365"/>
      <c r="F50" s="365"/>
      <c r="G50" s="365"/>
      <c r="H50" s="365"/>
      <c r="I50" s="365"/>
      <c r="T50" s="86"/>
    </row>
    <row r="51" spans="1:20">
      <c r="A51" s="112"/>
      <c r="B51" s="113"/>
      <c r="C51" s="111"/>
      <c r="D51" s="114"/>
      <c r="E51" s="114"/>
      <c r="F51" s="114"/>
      <c r="G51" s="222"/>
      <c r="H51" s="114"/>
      <c r="I51" s="114"/>
      <c r="T51" s="86"/>
    </row>
    <row r="52" spans="1:20" ht="2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c r="A53" s="75" t="str">
        <f>Doklady!D1</f>
        <v>a</v>
      </c>
      <c r="B53" s="119" t="str">
        <f>Doklady!H1</f>
        <v>kanoistika - bežné transfery</v>
      </c>
      <c r="C53" s="73">
        <f>IF(A53&lt;&gt;"",INDEX(FP!D:D,Doklady!B$2+(ROW()-53)),"")</f>
        <v>969554</v>
      </c>
      <c r="D53" s="73">
        <f>IF(A53&lt;&gt;"",Doklady!I1-Doklady!J1,"")</f>
        <v>969553.99999999953</v>
      </c>
      <c r="E53" s="73">
        <f>IF(A53&lt;&gt;"",MIN(D53,C53)*Doklady!C1/(1-Doklady!C1),"")</f>
        <v>0</v>
      </c>
      <c r="F53" s="71">
        <f>IF(A53&lt;&gt;"",Doklady!J1,"")</f>
        <v>0</v>
      </c>
      <c r="G53" s="73">
        <f>+IFERROR(HLOOKUP(IF(RIGHT(B53,15)="bežné transfery",LEFT(B53,LEN(B53)-18),0),$J$40:$K$42,3,0),MIN(C53,D53))</f>
        <v>969554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969554</v>
      </c>
      <c r="D130" s="228">
        <f t="shared" ref="D130:I130" si="9">SUM(D53:D129)</f>
        <v>969553.99999999953</v>
      </c>
      <c r="E130" s="228">
        <f t="shared" si="9"/>
        <v>0</v>
      </c>
      <c r="F130" s="228">
        <f t="shared" si="9"/>
        <v>0</v>
      </c>
      <c r="G130" s="228">
        <f t="shared" si="9"/>
        <v>969554</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395</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396</v>
      </c>
      <c r="B139" s="9"/>
      <c r="C139" s="74"/>
      <c r="D139" s="74"/>
      <c r="E139" s="74"/>
      <c r="F139" s="74"/>
      <c r="G139" s="74"/>
      <c r="H139" s="74"/>
      <c r="I139" s="74"/>
      <c r="J139" s="85"/>
    </row>
    <row r="140" spans="1:26" ht="13">
      <c r="A140" s="9"/>
      <c r="B140" s="281"/>
      <c r="C140" s="229"/>
      <c r="D140" s="377"/>
      <c r="E140" s="377"/>
      <c r="F140" s="377"/>
      <c r="G140" s="377"/>
      <c r="H140" s="377"/>
      <c r="I140" s="377"/>
      <c r="J140" s="85"/>
    </row>
    <row r="141" spans="1:26" ht="68.25" customHeight="1">
      <c r="A141" s="9"/>
      <c r="B141" s="283" t="s">
        <v>397</v>
      </c>
      <c r="C141" s="214"/>
      <c r="D141" s="361" t="s">
        <v>398</v>
      </c>
      <c r="E141" s="361"/>
      <c r="F141" s="361"/>
      <c r="G141" s="361"/>
      <c r="H141" s="361"/>
      <c r="I141" s="361"/>
      <c r="J141" s="85"/>
    </row>
    <row r="142" spans="1:26" ht="13">
      <c r="A142" s="9"/>
      <c r="B142" s="282"/>
      <c r="C142" s="214"/>
      <c r="D142" s="263"/>
      <c r="E142" s="263"/>
      <c r="F142" s="263"/>
      <c r="G142" s="263"/>
      <c r="H142" s="263"/>
      <c r="I142" s="263"/>
      <c r="J142" s="85"/>
    </row>
    <row r="143" spans="1:26" ht="13">
      <c r="A143" s="9"/>
      <c r="B143" s="282"/>
      <c r="C143" s="214"/>
      <c r="D143" s="263"/>
      <c r="E143" s="263"/>
      <c r="F143" s="263"/>
      <c r="G143" s="263"/>
      <c r="H143" s="263"/>
      <c r="I143" s="263"/>
      <c r="J143" s="85"/>
    </row>
    <row r="144" spans="1:26" ht="13">
      <c r="A144" s="9"/>
      <c r="B144" s="283"/>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1"/>
  <sheetViews>
    <sheetView topLeftCell="A1707" zoomScaleNormal="100" workbookViewId="0">
      <selection activeCell="J1688" sqref="J1688:J1734"/>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c r="A1" s="231" t="str">
        <f>IF(ROW()&lt;=B$3,INDEX(FP!F:F,B$2+ROW()-1)&amp;" - "&amp;INDEX(FP!C:C,B$2+ROW()-1),"")</f>
        <v>a - kanoistika - bežné transfery</v>
      </c>
      <c r="B1" s="232" t="str">
        <f>INDEX(Adr!A:A,B102+1)</f>
        <v>50434101</v>
      </c>
      <c r="C1" s="233">
        <f>IF(ROW()&lt;=B$3,INDEX(FP!E:E,B$2+ROW()-1),"")</f>
        <v>0</v>
      </c>
      <c r="D1" s="234" t="str">
        <f>IF(ROW()&lt;=B$3,INDEX(FP!F:F,B$2+ROW()-1),"")</f>
        <v>a</v>
      </c>
      <c r="E1" s="234"/>
      <c r="F1" s="234" t="str">
        <f>IF(ROW()&lt;=B$3,INDEX(FP!G:G,B$2+ROW()-1),"")</f>
        <v>026 02</v>
      </c>
      <c r="G1" s="234"/>
      <c r="H1" s="235" t="str">
        <f>IF(ROW()&lt;=B$3,INDEX(FP!C:C,B$2+ROW()-1),"")</f>
        <v>kanoistika - bežné transfery</v>
      </c>
      <c r="I1" s="236">
        <f t="shared" ref="I1:I32" si="0">IF(ROW()&lt;=B$3,SUMIF(A$107:A$10043,A1,I$107:I$10043),"")</f>
        <v>969553.99999999953</v>
      </c>
      <c r="J1" s="236">
        <f t="shared" ref="J1:J32" si="1">IF(ROW()&lt;=B$3,SUMIFS(I$103:I$50043,A$103:A$50043,K1,J$103:J$50043,L1),"")</f>
        <v>0</v>
      </c>
      <c r="K1" s="110" t="str">
        <f>$A1</f>
        <v>a - kanoistika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
      </c>
      <c r="B2" s="237">
        <f>MATCH(B1,FP!A:A,0)</f>
        <v>25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IF(ROW()&lt;=B$3,SUMIF(A$107:A$10043,A33,I$107:I$10043),"")</f>
        <v/>
      </c>
      <c r="J33" s="236" t="str">
        <f t="shared" ref="J33:J64" si="4">IF(ROW()&lt;=B$3,SUMIFS(I$103:I$50043,A$103:A$50043,K33,J$103:J$50043,L33),"")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IF(ROW()&lt;=B$3,SUMIF(A$107:A$10043,A65,I$107:I$10043),"")</f>
        <v/>
      </c>
      <c r="J65" s="236" t="str">
        <f t="shared" ref="J65:J94" si="6">IF(ROW()&lt;=B$3,SUMIFS(I$103:I$50043,A$103:A$50043,K65,J$103:J$50043,L65),"")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c r="A100" s="378" t="s">
        <v>1503</v>
      </c>
      <c r="B100" s="378"/>
      <c r="C100" s="378"/>
      <c r="D100" s="378"/>
      <c r="E100" s="378"/>
      <c r="F100" s="378"/>
      <c r="G100" s="378"/>
      <c r="H100" s="378"/>
      <c r="I100" s="380" t="s">
        <v>1488</v>
      </c>
      <c r="J100" s="380"/>
      <c r="K100" s="89"/>
    </row>
    <row r="101" spans="1:25" ht="16">
      <c r="A101" s="381"/>
      <c r="B101" s="381"/>
      <c r="C101" s="381"/>
      <c r="D101" s="381"/>
      <c r="E101" s="381"/>
      <c r="F101" s="381"/>
      <c r="G101" s="381"/>
      <c r="H101" s="381"/>
      <c r="I101" s="379">
        <v>45887</v>
      </c>
      <c r="J101" s="379"/>
    </row>
    <row r="102" spans="1:25" ht="14">
      <c r="A102" s="249" t="s">
        <v>403</v>
      </c>
      <c r="B102" s="250">
        <v>22</v>
      </c>
      <c r="C102" s="250"/>
      <c r="D102" s="251"/>
      <c r="E102" s="251"/>
      <c r="F102" s="251"/>
      <c r="G102" s="251"/>
      <c r="H102" s="251"/>
      <c r="I102" s="86"/>
      <c r="J102" s="220"/>
    </row>
    <row r="103" spans="1:25" s="83" customFormat="1">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c r="A105" s="382" t="s">
        <v>412</v>
      </c>
      <c r="B105" s="383"/>
      <c r="C105" s="383"/>
      <c r="D105" s="383"/>
      <c r="E105" s="383"/>
      <c r="F105" s="383"/>
      <c r="G105" s="383"/>
      <c r="H105" s="383"/>
      <c r="I105" s="383"/>
      <c r="J105" s="384"/>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6">
      <c r="A107" s="314" t="s">
        <v>1504</v>
      </c>
      <c r="B107" s="314" t="s">
        <v>1505</v>
      </c>
      <c r="C107" s="315">
        <v>20250001</v>
      </c>
      <c r="D107" s="316">
        <f>IFERROR(INDEX([1]banka!A$1:A$65536, MATCH(B107, [1]banka!L$1:L$65536, 0)), "")</f>
        <v>45737</v>
      </c>
      <c r="E107" s="314"/>
      <c r="F107" s="314" t="s">
        <v>1506</v>
      </c>
      <c r="G107" s="314">
        <v>30857791</v>
      </c>
      <c r="H107" s="314" t="s">
        <v>1507</v>
      </c>
      <c r="I107" s="317">
        <v>2176.54</v>
      </c>
      <c r="J107" s="315" t="s">
        <v>182</v>
      </c>
      <c r="K107" s="92"/>
    </row>
    <row r="108" spans="1:25" ht="16">
      <c r="A108" s="314" t="s">
        <v>1504</v>
      </c>
      <c r="B108" s="314" t="s">
        <v>1508</v>
      </c>
      <c r="C108" s="315" t="s">
        <v>1508</v>
      </c>
      <c r="D108" s="316">
        <f>IFERROR(INDEX([1]banka!A$1:A$65536, MATCH(B108, [1]banka!L$1:L$65536, 0)), "")</f>
        <v>45789</v>
      </c>
      <c r="E108" s="314"/>
      <c r="F108" s="314" t="s">
        <v>1509</v>
      </c>
      <c r="G108" s="314">
        <v>30857791</v>
      </c>
      <c r="H108" s="314" t="s">
        <v>1507</v>
      </c>
      <c r="I108" s="317">
        <v>2750.54</v>
      </c>
      <c r="J108" s="315" t="s">
        <v>182</v>
      </c>
      <c r="K108" s="92"/>
    </row>
    <row r="109" spans="1:25" ht="16">
      <c r="A109" s="314" t="s">
        <v>1504</v>
      </c>
      <c r="B109" s="314" t="s">
        <v>1510</v>
      </c>
      <c r="C109" s="315">
        <v>20250015</v>
      </c>
      <c r="D109" s="316">
        <f>IFERROR(INDEX([1]banka!A$1:A$65536, MATCH(B109, [1]banka!L$1:L$65536, 0)), "")</f>
        <v>45806</v>
      </c>
      <c r="E109" s="314"/>
      <c r="F109" s="314" t="s">
        <v>1511</v>
      </c>
      <c r="G109" s="314">
        <v>56488335</v>
      </c>
      <c r="H109" s="314" t="s">
        <v>1512</v>
      </c>
      <c r="I109" s="317">
        <v>900</v>
      </c>
      <c r="J109" s="315" t="s">
        <v>182</v>
      </c>
      <c r="K109" s="92"/>
    </row>
    <row r="110" spans="1:25" ht="16">
      <c r="A110" s="314" t="s">
        <v>1504</v>
      </c>
      <c r="B110" s="314" t="s">
        <v>1513</v>
      </c>
      <c r="C110" s="315">
        <v>20250020</v>
      </c>
      <c r="D110" s="316">
        <f>IFERROR(INDEX([1]banka!A$1:A$65536, MATCH(B110, [1]banka!L$1:L$65536, 0)), "")</f>
        <v>45818</v>
      </c>
      <c r="E110" s="314"/>
      <c r="F110" s="314" t="s">
        <v>1514</v>
      </c>
      <c r="G110" s="314">
        <v>56488335</v>
      </c>
      <c r="H110" s="314" t="s">
        <v>1512</v>
      </c>
      <c r="I110" s="317">
        <v>800</v>
      </c>
      <c r="J110" s="315" t="s">
        <v>182</v>
      </c>
      <c r="K110" s="92"/>
    </row>
    <row r="111" spans="1:25" ht="16">
      <c r="A111" s="314" t="s">
        <v>1504</v>
      </c>
      <c r="B111" s="314" t="s">
        <v>1515</v>
      </c>
      <c r="C111" s="315">
        <v>20250025</v>
      </c>
      <c r="D111" s="316">
        <f>IFERROR(INDEX([1]banka!A$1:A$65536, MATCH(B111, [1]banka!L$1:L$65536, 0)), "")</f>
        <v>45840</v>
      </c>
      <c r="E111" s="314"/>
      <c r="F111" s="314" t="s">
        <v>1516</v>
      </c>
      <c r="G111" s="314">
        <v>56488335</v>
      </c>
      <c r="H111" s="314" t="s">
        <v>1512</v>
      </c>
      <c r="I111" s="317">
        <v>800</v>
      </c>
      <c r="J111" s="315" t="s">
        <v>182</v>
      </c>
      <c r="K111" s="92"/>
    </row>
    <row r="112" spans="1:25" ht="16">
      <c r="A112" s="318" t="s">
        <v>1504</v>
      </c>
      <c r="B112" s="318" t="s">
        <v>1517</v>
      </c>
      <c r="C112" s="319">
        <v>25013</v>
      </c>
      <c r="D112" s="320">
        <v>46108</v>
      </c>
      <c r="E112" s="318"/>
      <c r="F112" s="318" t="s">
        <v>1518</v>
      </c>
      <c r="G112" s="318">
        <v>30856710</v>
      </c>
      <c r="H112" s="318" t="s">
        <v>1519</v>
      </c>
      <c r="I112" s="321">
        <v>713</v>
      </c>
      <c r="J112" s="315" t="s">
        <v>182</v>
      </c>
      <c r="K112" s="92"/>
    </row>
    <row r="113" spans="1:11" ht="16">
      <c r="A113" s="318" t="s">
        <v>1504</v>
      </c>
      <c r="B113" s="318" t="s">
        <v>1520</v>
      </c>
      <c r="C113" s="319">
        <v>2025007</v>
      </c>
      <c r="D113" s="320">
        <f>IFERROR(INDEX([1]banka!A$1:A$65536, MATCH(B113, [1]banka!L$1:L$65536, 0)), "")</f>
        <v>45793</v>
      </c>
      <c r="E113" s="318"/>
      <c r="F113" s="318" t="s">
        <v>1521</v>
      </c>
      <c r="G113" s="318">
        <v>17058473</v>
      </c>
      <c r="H113" s="318" t="s">
        <v>1522</v>
      </c>
      <c r="I113" s="321">
        <v>4259.72</v>
      </c>
      <c r="J113" s="315" t="s">
        <v>182</v>
      </c>
      <c r="K113" s="92"/>
    </row>
    <row r="114" spans="1:11" ht="16">
      <c r="A114" s="318" t="s">
        <v>1504</v>
      </c>
      <c r="B114" s="318" t="s">
        <v>1523</v>
      </c>
      <c r="C114" s="319">
        <v>2025015</v>
      </c>
      <c r="D114" s="320">
        <f>IFERROR(INDEX([1]banka!A$1:A$65536, MATCH(B114, [1]banka!L$1:L$65536, 0)), "")</f>
        <v>45797</v>
      </c>
      <c r="E114" s="318"/>
      <c r="F114" s="318" t="s">
        <v>1506</v>
      </c>
      <c r="G114" s="318">
        <v>17058473</v>
      </c>
      <c r="H114" s="318" t="s">
        <v>1522</v>
      </c>
      <c r="I114" s="321">
        <v>1910</v>
      </c>
      <c r="J114" s="315" t="s">
        <v>182</v>
      </c>
      <c r="K114" s="92"/>
    </row>
    <row r="115" spans="1:11" ht="16">
      <c r="A115" s="318" t="s">
        <v>1504</v>
      </c>
      <c r="B115" s="318" t="s">
        <v>1524</v>
      </c>
      <c r="C115" s="319">
        <v>2025016</v>
      </c>
      <c r="D115" s="320">
        <f>IFERROR(INDEX([1]banka!A$1:A$65536, MATCH(B115, [1]banka!L$1:L$65536, 0)), "")</f>
        <v>45806</v>
      </c>
      <c r="E115" s="318"/>
      <c r="F115" s="318" t="s">
        <v>1506</v>
      </c>
      <c r="G115" s="318">
        <v>17058473</v>
      </c>
      <c r="H115" s="318" t="s">
        <v>1522</v>
      </c>
      <c r="I115" s="321">
        <v>2746.01</v>
      </c>
      <c r="J115" s="315" t="s">
        <v>182</v>
      </c>
      <c r="K115" s="92"/>
    </row>
    <row r="116" spans="1:11" ht="16">
      <c r="A116" s="318" t="s">
        <v>1504</v>
      </c>
      <c r="B116" s="318" t="s">
        <v>1525</v>
      </c>
      <c r="C116" s="319">
        <v>2025025</v>
      </c>
      <c r="D116" s="320">
        <f>IFERROR(INDEX([1]banka!A$1:A$65536, MATCH(B116, [1]banka!L$1:L$65536, 0)), "")</f>
        <v>45827</v>
      </c>
      <c r="E116" s="318"/>
      <c r="F116" s="318" t="s">
        <v>1506</v>
      </c>
      <c r="G116" s="318">
        <v>17058473</v>
      </c>
      <c r="H116" s="318" t="s">
        <v>1522</v>
      </c>
      <c r="I116" s="321">
        <v>6273.44</v>
      </c>
      <c r="J116" s="315" t="s">
        <v>182</v>
      </c>
      <c r="K116" s="92"/>
    </row>
    <row r="117" spans="1:11" ht="16">
      <c r="A117" s="318" t="s">
        <v>1504</v>
      </c>
      <c r="B117" s="318" t="s">
        <v>1526</v>
      </c>
      <c r="C117" s="319" t="s">
        <v>1526</v>
      </c>
      <c r="D117" s="320">
        <f>IFERROR(INDEX([1]banka!A$1:A$65536, MATCH(B117, [1]banka!L$1:L$65536, 0)), "")</f>
        <v>45698</v>
      </c>
      <c r="E117" s="318"/>
      <c r="F117" s="318" t="s">
        <v>1527</v>
      </c>
      <c r="G117" s="318"/>
      <c r="H117" s="318" t="s">
        <v>1528</v>
      </c>
      <c r="I117" s="321">
        <v>874</v>
      </c>
      <c r="J117" s="315" t="s">
        <v>182</v>
      </c>
      <c r="K117" s="92"/>
    </row>
    <row r="118" spans="1:11" ht="16">
      <c r="A118" s="318" t="s">
        <v>1504</v>
      </c>
      <c r="B118" s="318" t="s">
        <v>1526</v>
      </c>
      <c r="C118" s="319" t="s">
        <v>1526</v>
      </c>
      <c r="D118" s="320">
        <f>IFERROR(INDEX([1]banka!A$1:A$65536, MATCH(B118, [1]banka!L$1:L$65536, 0)), "")</f>
        <v>45698</v>
      </c>
      <c r="E118" s="318"/>
      <c r="F118" s="318" t="s">
        <v>1529</v>
      </c>
      <c r="G118" s="318"/>
      <c r="H118" s="318" t="s">
        <v>1528</v>
      </c>
      <c r="I118" s="321">
        <v>1794.58</v>
      </c>
      <c r="J118" s="315" t="s">
        <v>182</v>
      </c>
      <c r="K118" s="92"/>
    </row>
    <row r="119" spans="1:11" ht="16">
      <c r="A119" s="318" t="s">
        <v>1504</v>
      </c>
      <c r="B119" s="318" t="s">
        <v>1526</v>
      </c>
      <c r="C119" s="319" t="s">
        <v>1526</v>
      </c>
      <c r="D119" s="320">
        <f>IFERROR(INDEX([1]banka!A$1:A$65536, MATCH(B119, [1]banka!L$1:L$65536, 0)), "")</f>
        <v>45698</v>
      </c>
      <c r="E119" s="318"/>
      <c r="F119" s="318" t="s">
        <v>1530</v>
      </c>
      <c r="G119" s="318"/>
      <c r="H119" s="318" t="s">
        <v>1528</v>
      </c>
      <c r="I119" s="321">
        <v>1419.33</v>
      </c>
      <c r="J119" s="315" t="s">
        <v>182</v>
      </c>
      <c r="K119" s="92"/>
    </row>
    <row r="120" spans="1:11" ht="16">
      <c r="A120" s="318" t="s">
        <v>1504</v>
      </c>
      <c r="B120" s="318" t="s">
        <v>1531</v>
      </c>
      <c r="C120" s="319" t="s">
        <v>1531</v>
      </c>
      <c r="D120" s="320">
        <f>IFERROR(INDEX([1]banka!A$1:A$65536, MATCH(B120, [1]banka!L$1:L$65536, 0)), "")</f>
        <v>45719</v>
      </c>
      <c r="E120" s="318"/>
      <c r="F120" s="318" t="s">
        <v>1532</v>
      </c>
      <c r="G120" s="318"/>
      <c r="H120" s="318" t="s">
        <v>1528</v>
      </c>
      <c r="I120" s="321">
        <v>2297.6</v>
      </c>
      <c r="J120" s="315" t="s">
        <v>182</v>
      </c>
      <c r="K120" s="92"/>
    </row>
    <row r="121" spans="1:11" ht="16">
      <c r="A121" s="318" t="s">
        <v>1504</v>
      </c>
      <c r="B121" s="318" t="s">
        <v>1531</v>
      </c>
      <c r="C121" s="319" t="s">
        <v>1531</v>
      </c>
      <c r="D121" s="320">
        <f>IFERROR(INDEX([1]banka!A$1:A$65536, MATCH(B121, [1]banka!L$1:L$65536, 0)), "")</f>
        <v>45719</v>
      </c>
      <c r="E121" s="318"/>
      <c r="F121" s="318" t="s">
        <v>1533</v>
      </c>
      <c r="G121" s="318"/>
      <c r="H121" s="318" t="s">
        <v>1528</v>
      </c>
      <c r="I121" s="321">
        <v>1901.13</v>
      </c>
      <c r="J121" s="315" t="s">
        <v>182</v>
      </c>
      <c r="K121" s="92"/>
    </row>
    <row r="122" spans="1:11" ht="16">
      <c r="A122" s="318" t="s">
        <v>1504</v>
      </c>
      <c r="B122" s="318" t="s">
        <v>1531</v>
      </c>
      <c r="C122" s="319" t="s">
        <v>1531</v>
      </c>
      <c r="D122" s="320">
        <f>IFERROR(INDEX([1]banka!A$1:A$65536, MATCH(B122, [1]banka!L$1:L$65536, 0)), "")</f>
        <v>45719</v>
      </c>
      <c r="E122" s="318"/>
      <c r="F122" s="318" t="s">
        <v>1534</v>
      </c>
      <c r="G122" s="318"/>
      <c r="H122" s="318" t="s">
        <v>1528</v>
      </c>
      <c r="I122" s="321">
        <v>179.5</v>
      </c>
      <c r="J122" s="315" t="s">
        <v>182</v>
      </c>
      <c r="K122" s="92"/>
    </row>
    <row r="123" spans="1:11" ht="16">
      <c r="A123" s="318" t="s">
        <v>1504</v>
      </c>
      <c r="B123" s="318" t="s">
        <v>1531</v>
      </c>
      <c r="C123" s="319" t="s">
        <v>1531</v>
      </c>
      <c r="D123" s="320">
        <f>IFERROR(INDEX([1]banka!A$1:A$65536, MATCH(B123, [1]banka!L$1:L$65536, 0)), "")</f>
        <v>45719</v>
      </c>
      <c r="E123" s="318"/>
      <c r="F123" s="318" t="s">
        <v>1535</v>
      </c>
      <c r="G123" s="318"/>
      <c r="H123" s="318" t="s">
        <v>1528</v>
      </c>
      <c r="I123" s="321">
        <v>909.92</v>
      </c>
      <c r="J123" s="315" t="s">
        <v>182</v>
      </c>
      <c r="K123" s="92"/>
    </row>
    <row r="124" spans="1:11" ht="16">
      <c r="A124" s="318" t="s">
        <v>1504</v>
      </c>
      <c r="B124" s="318" t="s">
        <v>1536</v>
      </c>
      <c r="C124" s="319" t="s">
        <v>1536</v>
      </c>
      <c r="D124" s="320">
        <f>IFERROR(INDEX([1]banka!A$1:A$65536, MATCH(B124, [1]banka!L$1:L$65536, 0)), "")</f>
        <v>45734</v>
      </c>
      <c r="E124" s="318"/>
      <c r="F124" s="318" t="s">
        <v>1537</v>
      </c>
      <c r="G124" s="318"/>
      <c r="H124" s="318" t="s">
        <v>1538</v>
      </c>
      <c r="I124" s="321">
        <v>308.86</v>
      </c>
      <c r="J124" s="315" t="s">
        <v>182</v>
      </c>
      <c r="K124" s="92"/>
    </row>
    <row r="125" spans="1:11" ht="16">
      <c r="A125" s="318" t="s">
        <v>1504</v>
      </c>
      <c r="B125" s="318" t="s">
        <v>1539</v>
      </c>
      <c r="C125" s="319" t="s">
        <v>1539</v>
      </c>
      <c r="D125" s="320">
        <f>IFERROR(INDEX([1]banka!A$1:A$65536, MATCH(B125, [1]banka!L$1:L$65536, 0)), "")</f>
        <v>45743</v>
      </c>
      <c r="E125" s="318"/>
      <c r="F125" s="318" t="s">
        <v>1540</v>
      </c>
      <c r="G125" s="318"/>
      <c r="H125" s="318" t="s">
        <v>1538</v>
      </c>
      <c r="I125" s="321">
        <v>166</v>
      </c>
      <c r="J125" s="315" t="s">
        <v>182</v>
      </c>
      <c r="K125" s="92"/>
    </row>
    <row r="126" spans="1:11" ht="16">
      <c r="A126" s="318" t="s">
        <v>1504</v>
      </c>
      <c r="B126" s="318" t="s">
        <v>1541</v>
      </c>
      <c r="C126" s="319" t="s">
        <v>1541</v>
      </c>
      <c r="D126" s="320">
        <f>IFERROR(INDEX([1]banka!A$1:A$65536, MATCH(B126, [1]banka!L$1:L$65536, 0)), "")</f>
        <v>45763</v>
      </c>
      <c r="E126" s="318"/>
      <c r="F126" s="318" t="s">
        <v>1542</v>
      </c>
      <c r="G126" s="318"/>
      <c r="H126" s="318" t="s">
        <v>1543</v>
      </c>
      <c r="I126" s="321">
        <v>667.46</v>
      </c>
      <c r="J126" s="315" t="s">
        <v>182</v>
      </c>
      <c r="K126" s="92"/>
    </row>
    <row r="127" spans="1:11" ht="16">
      <c r="A127" s="318" t="s">
        <v>1504</v>
      </c>
      <c r="B127" s="318" t="s">
        <v>1544</v>
      </c>
      <c r="C127" s="319" t="s">
        <v>1544</v>
      </c>
      <c r="D127" s="320">
        <f>IFERROR(INDEX([1]banka!A$1:A$65536, MATCH(B127, [1]banka!L$1:L$65536, 0)), "")</f>
        <v>45763</v>
      </c>
      <c r="E127" s="318"/>
      <c r="F127" s="318" t="s">
        <v>1545</v>
      </c>
      <c r="G127" s="318"/>
      <c r="H127" s="318" t="s">
        <v>1543</v>
      </c>
      <c r="I127" s="321">
        <v>15</v>
      </c>
      <c r="J127" s="315" t="s">
        <v>182</v>
      </c>
      <c r="K127" s="92"/>
    </row>
    <row r="128" spans="1:11" ht="16">
      <c r="A128" s="318" t="s">
        <v>1504</v>
      </c>
      <c r="B128" s="318" t="s">
        <v>1544</v>
      </c>
      <c r="C128" s="319" t="s">
        <v>1544</v>
      </c>
      <c r="D128" s="320">
        <f>IFERROR(INDEX([1]banka!A$1:A$65536, MATCH(B128, [1]banka!L$1:L$65536, 0)), "")</f>
        <v>45763</v>
      </c>
      <c r="E128" s="318"/>
      <c r="F128" s="318" t="s">
        <v>1546</v>
      </c>
      <c r="G128" s="318"/>
      <c r="H128" s="318" t="s">
        <v>1543</v>
      </c>
      <c r="I128" s="321">
        <v>133.29</v>
      </c>
      <c r="J128" s="315" t="s">
        <v>182</v>
      </c>
      <c r="K128" s="92"/>
    </row>
    <row r="129" spans="1:11" ht="16">
      <c r="A129" s="318" t="s">
        <v>1504</v>
      </c>
      <c r="B129" s="318" t="s">
        <v>1547</v>
      </c>
      <c r="C129" s="319" t="s">
        <v>1547</v>
      </c>
      <c r="D129" s="320">
        <f>IFERROR(INDEX([1]banka!A$1:A$65536, MATCH(B129, [1]banka!L$1:L$65536, 0)), "")</f>
        <v>45763</v>
      </c>
      <c r="E129" s="318"/>
      <c r="F129" s="318" t="s">
        <v>1548</v>
      </c>
      <c r="G129" s="318"/>
      <c r="H129" s="318" t="s">
        <v>1543</v>
      </c>
      <c r="I129" s="321">
        <v>380.14</v>
      </c>
      <c r="J129" s="315" t="s">
        <v>182</v>
      </c>
      <c r="K129" s="92"/>
    </row>
    <row r="130" spans="1:11" ht="16">
      <c r="A130" s="318" t="s">
        <v>1504</v>
      </c>
      <c r="B130" s="318" t="s">
        <v>1549</v>
      </c>
      <c r="C130" s="319" t="s">
        <v>1549</v>
      </c>
      <c r="D130" s="320">
        <f>IFERROR(INDEX([1]banka!A$1:A$65536, MATCH(B130, [1]banka!L$1:L$65536, 0)), "")</f>
        <v>45758</v>
      </c>
      <c r="E130" s="318"/>
      <c r="F130" s="318" t="s">
        <v>1550</v>
      </c>
      <c r="G130" s="318"/>
      <c r="H130" s="318" t="s">
        <v>1538</v>
      </c>
      <c r="I130" s="321">
        <v>567.64</v>
      </c>
      <c r="J130" s="315" t="s">
        <v>182</v>
      </c>
      <c r="K130" s="92"/>
    </row>
    <row r="131" spans="1:11" ht="16">
      <c r="A131" s="318" t="s">
        <v>1504</v>
      </c>
      <c r="B131" s="318" t="s">
        <v>1549</v>
      </c>
      <c r="C131" s="319" t="s">
        <v>1549</v>
      </c>
      <c r="D131" s="320">
        <f>IFERROR(INDEX([1]banka!A$1:A$65536, MATCH(B131, [1]banka!L$1:L$65536, 0)), "")</f>
        <v>45758</v>
      </c>
      <c r="E131" s="318"/>
      <c r="F131" s="318" t="s">
        <v>1551</v>
      </c>
      <c r="G131" s="318"/>
      <c r="H131" s="318" t="s">
        <v>1538</v>
      </c>
      <c r="I131" s="321">
        <v>64</v>
      </c>
      <c r="J131" s="315" t="s">
        <v>182</v>
      </c>
      <c r="K131" s="92"/>
    </row>
    <row r="132" spans="1:11" ht="16">
      <c r="A132" s="318" t="s">
        <v>1504</v>
      </c>
      <c r="B132" s="318" t="s">
        <v>1552</v>
      </c>
      <c r="C132" s="319" t="s">
        <v>1552</v>
      </c>
      <c r="D132" s="320">
        <f>IFERROR(INDEX([1]banka!A$1:A$65536, MATCH(B132, [1]banka!L$1:L$65536, 0)), "")</f>
        <v>45784</v>
      </c>
      <c r="E132" s="318"/>
      <c r="F132" s="318" t="s">
        <v>1553</v>
      </c>
      <c r="G132" s="318"/>
      <c r="H132" s="318" t="s">
        <v>1538</v>
      </c>
      <c r="I132" s="321">
        <v>491.6</v>
      </c>
      <c r="J132" s="315" t="s">
        <v>182</v>
      </c>
      <c r="K132" s="92"/>
    </row>
    <row r="133" spans="1:11" ht="16">
      <c r="A133" s="318" t="s">
        <v>1504</v>
      </c>
      <c r="B133" s="318" t="s">
        <v>1554</v>
      </c>
      <c r="C133" s="319" t="s">
        <v>1554</v>
      </c>
      <c r="D133" s="320">
        <f>IFERROR(INDEX([1]banka!A$1:A$65536, MATCH(B133, [1]banka!L$1:L$65536, 0)), "")</f>
        <v>45797</v>
      </c>
      <c r="E133" s="318"/>
      <c r="F133" s="318" t="s">
        <v>1527</v>
      </c>
      <c r="G133" s="318"/>
      <c r="H133" s="318" t="s">
        <v>1528</v>
      </c>
      <c r="I133" s="321">
        <v>855</v>
      </c>
      <c r="J133" s="315" t="s">
        <v>182</v>
      </c>
      <c r="K133" s="92"/>
    </row>
    <row r="134" spans="1:11" ht="16">
      <c r="A134" s="318" t="s">
        <v>1504</v>
      </c>
      <c r="B134" s="318" t="s">
        <v>1555</v>
      </c>
      <c r="C134" s="319" t="s">
        <v>1555</v>
      </c>
      <c r="D134" s="320">
        <f>IFERROR(INDEX([1]banka!A$1:A$65536, MATCH(B134, [1]banka!L$1:L$65536, 0)), "")</f>
        <v>45797</v>
      </c>
      <c r="E134" s="318"/>
      <c r="F134" s="318" t="s">
        <v>1556</v>
      </c>
      <c r="G134" s="318"/>
      <c r="H134" s="318" t="s">
        <v>1528</v>
      </c>
      <c r="I134" s="321">
        <v>1143.03</v>
      </c>
      <c r="J134" s="315" t="s">
        <v>182</v>
      </c>
      <c r="K134" s="92"/>
    </row>
    <row r="135" spans="1:11" ht="16">
      <c r="A135" s="318" t="s">
        <v>1504</v>
      </c>
      <c r="B135" s="318" t="s">
        <v>1555</v>
      </c>
      <c r="C135" s="319" t="s">
        <v>1555</v>
      </c>
      <c r="D135" s="320">
        <f>IFERROR(INDEX([1]banka!A$1:A$65536, MATCH(B135, [1]banka!L$1:L$65536, 0)), "")</f>
        <v>45797</v>
      </c>
      <c r="E135" s="318"/>
      <c r="F135" s="318" t="s">
        <v>1557</v>
      </c>
      <c r="G135" s="318"/>
      <c r="H135" s="318" t="s">
        <v>1528</v>
      </c>
      <c r="I135" s="321">
        <v>323.32</v>
      </c>
      <c r="J135" s="315" t="s">
        <v>182</v>
      </c>
      <c r="K135" s="92"/>
    </row>
    <row r="136" spans="1:11" ht="16">
      <c r="A136" s="318" t="s">
        <v>1504</v>
      </c>
      <c r="B136" s="318" t="s">
        <v>1555</v>
      </c>
      <c r="C136" s="319" t="s">
        <v>1555</v>
      </c>
      <c r="D136" s="320">
        <f>IFERROR(INDEX([1]banka!A$1:A$65536, MATCH(B136, [1]banka!L$1:L$65536, 0)), "")</f>
        <v>45797</v>
      </c>
      <c r="E136" s="318"/>
      <c r="F136" s="318" t="s">
        <v>1558</v>
      </c>
      <c r="G136" s="318"/>
      <c r="H136" s="318" t="s">
        <v>1528</v>
      </c>
      <c r="I136" s="321">
        <v>1621</v>
      </c>
      <c r="J136" s="315" t="s">
        <v>182</v>
      </c>
      <c r="K136" s="92"/>
    </row>
    <row r="137" spans="1:11" ht="16">
      <c r="A137" s="318" t="s">
        <v>1504</v>
      </c>
      <c r="B137" s="318" t="s">
        <v>1555</v>
      </c>
      <c r="C137" s="319" t="s">
        <v>1555</v>
      </c>
      <c r="D137" s="320">
        <f>IFERROR(INDEX([1]banka!A$1:A$65536, MATCH(B137, [1]banka!L$1:L$65536, 0)), "")</f>
        <v>45797</v>
      </c>
      <c r="E137" s="318"/>
      <c r="F137" s="318" t="s">
        <v>1559</v>
      </c>
      <c r="G137" s="318"/>
      <c r="H137" s="318" t="s">
        <v>1528</v>
      </c>
      <c r="I137" s="321">
        <v>42.14</v>
      </c>
      <c r="J137" s="315" t="s">
        <v>182</v>
      </c>
      <c r="K137" s="92"/>
    </row>
    <row r="138" spans="1:11" ht="16">
      <c r="A138" s="318" t="s">
        <v>1504</v>
      </c>
      <c r="B138" s="318" t="s">
        <v>1560</v>
      </c>
      <c r="C138" s="319" t="s">
        <v>1560</v>
      </c>
      <c r="D138" s="320">
        <f>IFERROR(INDEX([1]banka!A$1:A$65536, MATCH(B138, [1]banka!L$1:L$65536, 0)), "")</f>
        <v>45827</v>
      </c>
      <c r="E138" s="318"/>
      <c r="F138" s="318" t="s">
        <v>1561</v>
      </c>
      <c r="G138" s="318"/>
      <c r="H138" s="318" t="s">
        <v>1528</v>
      </c>
      <c r="I138" s="321">
        <v>58.02</v>
      </c>
      <c r="J138" s="315" t="s">
        <v>182</v>
      </c>
      <c r="K138" s="92"/>
    </row>
    <row r="139" spans="1:11" ht="16">
      <c r="A139" s="318" t="s">
        <v>1504</v>
      </c>
      <c r="B139" s="318" t="s">
        <v>1560</v>
      </c>
      <c r="C139" s="319" t="s">
        <v>1560</v>
      </c>
      <c r="D139" s="320">
        <f>IFERROR(INDEX([1]banka!A$1:A$65536, MATCH(B139, [1]banka!L$1:L$65536, 0)), "")</f>
        <v>45827</v>
      </c>
      <c r="E139" s="318"/>
      <c r="F139" s="318" t="s">
        <v>1562</v>
      </c>
      <c r="G139" s="318"/>
      <c r="H139" s="318" t="s">
        <v>1528</v>
      </c>
      <c r="I139" s="321">
        <v>90</v>
      </c>
      <c r="J139" s="315" t="s">
        <v>182</v>
      </c>
      <c r="K139" s="92"/>
    </row>
    <row r="140" spans="1:11" ht="16">
      <c r="A140" s="318" t="s">
        <v>1504</v>
      </c>
      <c r="B140" s="318" t="s">
        <v>1563</v>
      </c>
      <c r="C140" s="319" t="s">
        <v>1563</v>
      </c>
      <c r="D140" s="320">
        <f>IFERROR(INDEX([1]banka!A$1:A$65536, MATCH(B140, [1]banka!L$1:L$65536, 0)), "")</f>
        <v>45826</v>
      </c>
      <c r="E140" s="318"/>
      <c r="F140" s="318" t="s">
        <v>1564</v>
      </c>
      <c r="G140" s="318"/>
      <c r="H140" s="318" t="s">
        <v>1538</v>
      </c>
      <c r="I140" s="321">
        <v>276</v>
      </c>
      <c r="J140" s="315" t="s">
        <v>182</v>
      </c>
      <c r="K140" s="92"/>
    </row>
    <row r="141" spans="1:11" ht="16">
      <c r="A141" s="318" t="s">
        <v>1504</v>
      </c>
      <c r="B141" s="318" t="s">
        <v>1565</v>
      </c>
      <c r="C141" s="319" t="s">
        <v>1565</v>
      </c>
      <c r="D141" s="320">
        <f>IFERROR(INDEX([1]banka!A$1:A$65536, MATCH(B141, [1]banka!L$1:L$65536, 0)), "")</f>
        <v>45826</v>
      </c>
      <c r="E141" s="318"/>
      <c r="F141" s="318" t="s">
        <v>1566</v>
      </c>
      <c r="G141" s="318"/>
      <c r="H141" s="318" t="s">
        <v>1538</v>
      </c>
      <c r="I141" s="321">
        <v>104</v>
      </c>
      <c r="J141" s="315" t="s">
        <v>182</v>
      </c>
      <c r="K141" s="92"/>
    </row>
    <row r="142" spans="1:11" ht="16">
      <c r="A142" s="318" t="s">
        <v>1504</v>
      </c>
      <c r="B142" s="318" t="s">
        <v>1565</v>
      </c>
      <c r="C142" s="319" t="s">
        <v>1565</v>
      </c>
      <c r="D142" s="320">
        <f>IFERROR(INDEX([1]banka!A$1:A$65536, MATCH(B142, [1]banka!L$1:L$65536, 0)), "")</f>
        <v>45826</v>
      </c>
      <c r="E142" s="318"/>
      <c r="F142" s="318" t="s">
        <v>1567</v>
      </c>
      <c r="G142" s="318"/>
      <c r="H142" s="318" t="s">
        <v>1538</v>
      </c>
      <c r="I142" s="321">
        <v>455</v>
      </c>
      <c r="J142" s="315" t="s">
        <v>182</v>
      </c>
      <c r="K142" s="92"/>
    </row>
    <row r="143" spans="1:11" ht="16">
      <c r="A143" s="318" t="s">
        <v>1504</v>
      </c>
      <c r="B143" s="318" t="s">
        <v>1568</v>
      </c>
      <c r="C143" s="319" t="s">
        <v>1568</v>
      </c>
      <c r="D143" s="320">
        <f>IFERROR(INDEX([1]banka!A$1:A$65536, MATCH(B143, [1]banka!L$1:L$65536, 0)), "")</f>
        <v>45841</v>
      </c>
      <c r="E143" s="318"/>
      <c r="F143" s="318" t="s">
        <v>1569</v>
      </c>
      <c r="G143" s="318"/>
      <c r="H143" s="318" t="s">
        <v>1543</v>
      </c>
      <c r="I143" s="321">
        <v>273.60000000000002</v>
      </c>
      <c r="J143" s="315" t="s">
        <v>182</v>
      </c>
      <c r="K143" s="92"/>
    </row>
    <row r="144" spans="1:11" ht="16">
      <c r="A144" s="318" t="s">
        <v>1504</v>
      </c>
      <c r="B144" s="318" t="s">
        <v>1570</v>
      </c>
      <c r="C144" s="319" t="s">
        <v>1570</v>
      </c>
      <c r="D144" s="320">
        <f>IFERROR(INDEX([1]banka!A$1:A$65536, MATCH(B144, [1]banka!L$1:L$65536, 0)), "")</f>
        <v>45833</v>
      </c>
      <c r="E144" s="318"/>
      <c r="F144" s="318" t="s">
        <v>1571</v>
      </c>
      <c r="G144" s="318"/>
      <c r="H144" s="318" t="s">
        <v>1528</v>
      </c>
      <c r="I144" s="321">
        <v>124.5</v>
      </c>
      <c r="J144" s="315" t="s">
        <v>182</v>
      </c>
      <c r="K144" s="92"/>
    </row>
    <row r="145" spans="1:11" ht="16">
      <c r="A145" s="318" t="s">
        <v>1504</v>
      </c>
      <c r="B145" s="318" t="s">
        <v>1572</v>
      </c>
      <c r="C145" s="319" t="s">
        <v>1572</v>
      </c>
      <c r="D145" s="320">
        <v>45665</v>
      </c>
      <c r="E145" s="318"/>
      <c r="F145" s="318" t="s">
        <v>1573</v>
      </c>
      <c r="G145" s="318"/>
      <c r="H145" s="318" t="s">
        <v>1574</v>
      </c>
      <c r="I145" s="321">
        <v>310.14999999999998</v>
      </c>
      <c r="J145" s="315" t="s">
        <v>182</v>
      </c>
      <c r="K145" s="92"/>
    </row>
    <row r="146" spans="1:11" ht="16">
      <c r="A146" s="318" t="s">
        <v>1504</v>
      </c>
      <c r="B146" s="318" t="s">
        <v>1575</v>
      </c>
      <c r="C146" s="319">
        <v>13250238</v>
      </c>
      <c r="D146" s="320">
        <f>IFERROR(INDEX([1]banka!A$1:A$65536, MATCH(B146, [1]banka!L$1:L$65536, 0)), "")</f>
        <v>45777</v>
      </c>
      <c r="E146" s="318"/>
      <c r="F146" s="318" t="s">
        <v>1576</v>
      </c>
      <c r="G146" s="318">
        <v>25059262</v>
      </c>
      <c r="H146" s="318" t="s">
        <v>1577</v>
      </c>
      <c r="I146" s="321">
        <v>451</v>
      </c>
      <c r="J146" s="315" t="s">
        <v>182</v>
      </c>
      <c r="K146" s="92"/>
    </row>
    <row r="147" spans="1:11" ht="16">
      <c r="A147" s="318" t="s">
        <v>1504</v>
      </c>
      <c r="B147" s="318" t="s">
        <v>1575</v>
      </c>
      <c r="C147" s="319">
        <v>13250238</v>
      </c>
      <c r="D147" s="320">
        <f>IFERROR(INDEX([1]banka!A$1:A$65536, MATCH(B147, [1]banka!L$1:L$65536, 0)), "")</f>
        <v>45777</v>
      </c>
      <c r="E147" s="318"/>
      <c r="F147" s="318" t="s">
        <v>1578</v>
      </c>
      <c r="G147" s="318">
        <v>25059262</v>
      </c>
      <c r="H147" s="318" t="s">
        <v>1577</v>
      </c>
      <c r="I147" s="321">
        <v>103.73</v>
      </c>
      <c r="J147" s="315" t="s">
        <v>182</v>
      </c>
      <c r="K147" s="92"/>
    </row>
    <row r="148" spans="1:11" ht="16">
      <c r="A148" s="318" t="s">
        <v>1504</v>
      </c>
      <c r="B148" s="318" t="s">
        <v>1579</v>
      </c>
      <c r="C148" s="319">
        <v>202526</v>
      </c>
      <c r="D148" s="320">
        <f>IFERROR(INDEX([1]banka!A$1:A$65536, MATCH(B148, [1]banka!L$1:L$65536, 0)), "")</f>
        <v>45719</v>
      </c>
      <c r="E148" s="318"/>
      <c r="F148" s="318" t="s">
        <v>1580</v>
      </c>
      <c r="G148" s="318" t="s">
        <v>1581</v>
      </c>
      <c r="H148" s="318" t="s">
        <v>1582</v>
      </c>
      <c r="I148" s="321">
        <v>1950</v>
      </c>
      <c r="J148" s="315" t="s">
        <v>182</v>
      </c>
      <c r="K148" s="92"/>
    </row>
    <row r="149" spans="1:11" ht="16">
      <c r="A149" s="318" t="s">
        <v>1504</v>
      </c>
      <c r="B149" s="318" t="s">
        <v>1583</v>
      </c>
      <c r="C149" s="319">
        <v>30747</v>
      </c>
      <c r="D149" s="320">
        <f>IFERROR(INDEX([1]banka!A$1:A$65536, MATCH(B149, [1]banka!L$1:L$65536, 0)), "")</f>
        <v>45723</v>
      </c>
      <c r="E149" s="318"/>
      <c r="F149" s="318" t="s">
        <v>1584</v>
      </c>
      <c r="G149" s="318" t="s">
        <v>1585</v>
      </c>
      <c r="H149" s="318" t="s">
        <v>1586</v>
      </c>
      <c r="I149" s="321">
        <v>5834.96</v>
      </c>
      <c r="J149" s="315" t="s">
        <v>182</v>
      </c>
      <c r="K149" s="92"/>
    </row>
    <row r="150" spans="1:11" ht="16">
      <c r="A150" s="318" t="s">
        <v>1504</v>
      </c>
      <c r="B150" s="318" t="s">
        <v>1587</v>
      </c>
      <c r="C150" s="319">
        <v>20250013</v>
      </c>
      <c r="D150" s="320">
        <f>IFERROR(INDEX([1]banka!A$1:A$65536, MATCH(B150, [1]banka!L$1:L$65536, 0)), "")</f>
        <v>45784</v>
      </c>
      <c r="E150" s="318"/>
      <c r="F150" s="318" t="s">
        <v>1588</v>
      </c>
      <c r="G150" s="318">
        <v>17521025</v>
      </c>
      <c r="H150" s="318" t="s">
        <v>1589</v>
      </c>
      <c r="I150" s="321">
        <v>684.14</v>
      </c>
      <c r="J150" s="315" t="s">
        <v>182</v>
      </c>
      <c r="K150" s="92"/>
    </row>
    <row r="151" spans="1:11" ht="16">
      <c r="A151" s="318" t="s">
        <v>1504</v>
      </c>
      <c r="B151" s="318" t="s">
        <v>1590</v>
      </c>
      <c r="C151" s="319">
        <v>20250022</v>
      </c>
      <c r="D151" s="320">
        <f>IFERROR(INDEX([1]banka!A$1:A$65536, MATCH(B151, [1]banka!L$1:L$65536, 0)), "")</f>
        <v>45777</v>
      </c>
      <c r="E151" s="318"/>
      <c r="F151" s="318" t="s">
        <v>1591</v>
      </c>
      <c r="G151" s="318">
        <v>17521025</v>
      </c>
      <c r="H151" s="318" t="s">
        <v>1589</v>
      </c>
      <c r="I151" s="321">
        <v>1044</v>
      </c>
      <c r="J151" s="315" t="s">
        <v>182</v>
      </c>
      <c r="K151" s="92"/>
    </row>
    <row r="152" spans="1:11" ht="16">
      <c r="A152" s="318" t="s">
        <v>1504</v>
      </c>
      <c r="B152" s="318" t="s">
        <v>1592</v>
      </c>
      <c r="C152" s="319">
        <v>2025004</v>
      </c>
      <c r="D152" s="320">
        <f>IFERROR(INDEX([1]banka!A$1:A$65536, MATCH(B152, [1]banka!L$1:L$65536, 0)), "")</f>
        <v>45769</v>
      </c>
      <c r="E152" s="318"/>
      <c r="F152" s="318" t="s">
        <v>1593</v>
      </c>
      <c r="G152" s="318">
        <v>17058473</v>
      </c>
      <c r="H152" s="318" t="s">
        <v>1522</v>
      </c>
      <c r="I152" s="321">
        <v>2960.9</v>
      </c>
      <c r="J152" s="315" t="s">
        <v>182</v>
      </c>
      <c r="K152" s="92"/>
    </row>
    <row r="153" spans="1:11" ht="16">
      <c r="A153" s="318" t="s">
        <v>1504</v>
      </c>
      <c r="B153" s="318" t="s">
        <v>1594</v>
      </c>
      <c r="C153" s="319">
        <v>32025</v>
      </c>
      <c r="D153" s="320">
        <f>IFERROR(INDEX([1]banka!A$1:A$65536, MATCH(B153, [1]banka!L$1:L$65536, 0)), "")</f>
        <v>45771</v>
      </c>
      <c r="E153" s="318"/>
      <c r="F153" s="318" t="s">
        <v>1595</v>
      </c>
      <c r="G153" s="318">
        <v>53394291</v>
      </c>
      <c r="H153" s="318" t="s">
        <v>1528</v>
      </c>
      <c r="I153" s="321">
        <v>874</v>
      </c>
      <c r="J153" s="315" t="s">
        <v>182</v>
      </c>
      <c r="K153" s="92"/>
    </row>
    <row r="154" spans="1:11" ht="16">
      <c r="A154" s="318" t="s">
        <v>1504</v>
      </c>
      <c r="B154" s="318" t="s">
        <v>1596</v>
      </c>
      <c r="C154" s="319">
        <v>20250044</v>
      </c>
      <c r="D154" s="320">
        <f>IFERROR(INDEX([1]banka!A$1:A$65536, MATCH(B154, [1]banka!L$1:L$65536, 0)), "")</f>
        <v>45777</v>
      </c>
      <c r="E154" s="318"/>
      <c r="F154" s="318" t="s">
        <v>1597</v>
      </c>
      <c r="G154" s="318">
        <v>17521025</v>
      </c>
      <c r="H154" s="318" t="s">
        <v>1589</v>
      </c>
      <c r="I154" s="321">
        <v>662</v>
      </c>
      <c r="J154" s="315" t="s">
        <v>182</v>
      </c>
      <c r="K154" s="92"/>
    </row>
    <row r="155" spans="1:11" ht="16">
      <c r="A155" s="318" t="s">
        <v>1504</v>
      </c>
      <c r="B155" s="318" t="s">
        <v>1598</v>
      </c>
      <c r="C155" s="319">
        <v>44734</v>
      </c>
      <c r="D155" s="320">
        <f>IFERROR(INDEX([1]banka!A$1:A$65536, MATCH(B155, [1]banka!L$1:L$65536, 0)), "")</f>
        <v>45779</v>
      </c>
      <c r="E155" s="318"/>
      <c r="F155" s="318" t="s">
        <v>1599</v>
      </c>
      <c r="G155" s="318" t="s">
        <v>1600</v>
      </c>
      <c r="H155" s="318" t="s">
        <v>1601</v>
      </c>
      <c r="I155" s="321">
        <v>16.899999999999999</v>
      </c>
      <c r="J155" s="315" t="s">
        <v>182</v>
      </c>
      <c r="K155" s="92"/>
    </row>
    <row r="156" spans="1:11" ht="16">
      <c r="A156" s="318" t="s">
        <v>1504</v>
      </c>
      <c r="B156" s="318" t="s">
        <v>1602</v>
      </c>
      <c r="C156" s="319">
        <v>2025039</v>
      </c>
      <c r="D156" s="320">
        <f>IFERROR(INDEX([1]banka!A$1:A$65536, MATCH(B156, [1]banka!L$1:L$65536, 0)), "")</f>
        <v>45820</v>
      </c>
      <c r="E156" s="318"/>
      <c r="F156" s="318" t="s">
        <v>1603</v>
      </c>
      <c r="G156" s="318">
        <v>35848588</v>
      </c>
      <c r="H156" s="318" t="s">
        <v>1604</v>
      </c>
      <c r="I156" s="321">
        <v>400</v>
      </c>
      <c r="J156" s="315" t="s">
        <v>182</v>
      </c>
      <c r="K156" s="92"/>
    </row>
    <row r="157" spans="1:11" ht="16">
      <c r="A157" s="318" t="s">
        <v>1504</v>
      </c>
      <c r="B157" s="318" t="s">
        <v>1605</v>
      </c>
      <c r="C157" s="319">
        <v>82025</v>
      </c>
      <c r="D157" s="320">
        <f>IFERROR(INDEX([1]banka!A$1:A$65536, MATCH(B157, [1]banka!L$1:L$65536, 0)), "")</f>
        <v>45811</v>
      </c>
      <c r="E157" s="318"/>
      <c r="F157" s="318" t="s">
        <v>1606</v>
      </c>
      <c r="G157" s="318">
        <v>53394291</v>
      </c>
      <c r="H157" s="318" t="s">
        <v>1528</v>
      </c>
      <c r="I157" s="321">
        <v>1000</v>
      </c>
      <c r="J157" s="315" t="s">
        <v>182</v>
      </c>
      <c r="K157" s="92"/>
    </row>
    <row r="158" spans="1:11" ht="16">
      <c r="A158" s="318" t="s">
        <v>1504</v>
      </c>
      <c r="B158" s="318" t="s">
        <v>1607</v>
      </c>
      <c r="C158" s="319">
        <v>92025</v>
      </c>
      <c r="D158" s="320">
        <f>IFERROR(INDEX([1]banka!A$1:A$65536, MATCH(B158, [1]banka!L$1:L$65536, 0)), "")</f>
        <v>45811</v>
      </c>
      <c r="E158" s="318"/>
      <c r="F158" s="318" t="s">
        <v>1608</v>
      </c>
      <c r="G158" s="318">
        <v>53394291</v>
      </c>
      <c r="H158" s="318" t="s">
        <v>1528</v>
      </c>
      <c r="I158" s="321">
        <v>231.75</v>
      </c>
      <c r="J158" s="315" t="s">
        <v>182</v>
      </c>
      <c r="K158" s="92"/>
    </row>
    <row r="159" spans="1:11" ht="16">
      <c r="A159" s="318" t="s">
        <v>1504</v>
      </c>
      <c r="B159" s="318" t="s">
        <v>1609</v>
      </c>
      <c r="C159" s="319">
        <v>2025143</v>
      </c>
      <c r="D159" s="320">
        <f>IFERROR(INDEX([1]banka!A$1:A$65536, MATCH(B159, [1]banka!L$1:L$65536, 0)), "")</f>
        <v>45828</v>
      </c>
      <c r="E159" s="318"/>
      <c r="F159" s="318" t="s">
        <v>1610</v>
      </c>
      <c r="G159" s="322">
        <v>927621359</v>
      </c>
      <c r="H159" s="318" t="s">
        <v>1611</v>
      </c>
      <c r="I159" s="321">
        <v>240</v>
      </c>
      <c r="J159" s="315" t="s">
        <v>182</v>
      </c>
      <c r="K159" s="92"/>
    </row>
    <row r="160" spans="1:11" ht="16">
      <c r="A160" s="318" t="s">
        <v>1504</v>
      </c>
      <c r="B160" s="318" t="s">
        <v>1612</v>
      </c>
      <c r="C160" s="319">
        <v>25007</v>
      </c>
      <c r="D160" s="320">
        <f>IFERROR(INDEX([1]banka!A$1:A$65536, MATCH(B160, [1]banka!L$1:L$65536, 0)), "")</f>
        <v>45840</v>
      </c>
      <c r="E160" s="318"/>
      <c r="F160" s="318" t="s">
        <v>1613</v>
      </c>
      <c r="G160" s="318">
        <v>53152476</v>
      </c>
      <c r="H160" s="318" t="s">
        <v>1574</v>
      </c>
      <c r="I160" s="321">
        <v>831.75</v>
      </c>
      <c r="J160" s="315" t="s">
        <v>182</v>
      </c>
      <c r="K160" s="92"/>
    </row>
    <row r="161" spans="1:11" ht="16">
      <c r="A161" s="318" t="s">
        <v>1504</v>
      </c>
      <c r="B161" s="318" t="s">
        <v>1614</v>
      </c>
      <c r="C161" s="319" t="s">
        <v>1614</v>
      </c>
      <c r="D161" s="320">
        <f>IFERROR(INDEX([1]banka!A$1:A$65536, MATCH(B161, [1]banka!L$1:L$65536, 0)), "")</f>
        <v>45741</v>
      </c>
      <c r="E161" s="318"/>
      <c r="F161" s="318" t="s">
        <v>1615</v>
      </c>
      <c r="G161" s="318"/>
      <c r="H161" s="318" t="s">
        <v>1616</v>
      </c>
      <c r="I161" s="321">
        <v>12</v>
      </c>
      <c r="J161" s="315" t="s">
        <v>182</v>
      </c>
      <c r="K161" s="92"/>
    </row>
    <row r="162" spans="1:11" ht="16">
      <c r="A162" s="318" t="s">
        <v>1504</v>
      </c>
      <c r="B162" s="318" t="s">
        <v>1617</v>
      </c>
      <c r="C162" s="319" t="s">
        <v>1617</v>
      </c>
      <c r="D162" s="320">
        <f>IFERROR(INDEX([1]banka!A$1:A$65536, MATCH(B162, [1]banka!L$1:L$65536, 0)), "")</f>
        <v>45741</v>
      </c>
      <c r="E162" s="318"/>
      <c r="F162" s="318" t="s">
        <v>1615</v>
      </c>
      <c r="G162" s="318"/>
      <c r="H162" s="318" t="s">
        <v>1616</v>
      </c>
      <c r="I162" s="321">
        <v>24</v>
      </c>
      <c r="J162" s="315" t="s">
        <v>182</v>
      </c>
      <c r="K162" s="92"/>
    </row>
    <row r="163" spans="1:11" ht="16">
      <c r="A163" s="318" t="s">
        <v>1504</v>
      </c>
      <c r="B163" s="318" t="s">
        <v>1618</v>
      </c>
      <c r="C163" s="319" t="s">
        <v>1618</v>
      </c>
      <c r="D163" s="320">
        <f>IFERROR(INDEX([1]banka!A$1:A$65536, MATCH(B163, [1]banka!L$1:L$65536, 0)), "")</f>
        <v>45790</v>
      </c>
      <c r="E163" s="318"/>
      <c r="F163" s="318" t="s">
        <v>1619</v>
      </c>
      <c r="G163" s="318" t="s">
        <v>1620</v>
      </c>
      <c r="H163" s="318" t="s">
        <v>1621</v>
      </c>
      <c r="I163" s="321">
        <v>1420.51</v>
      </c>
      <c r="J163" s="315" t="s">
        <v>182</v>
      </c>
      <c r="K163" s="92"/>
    </row>
    <row r="164" spans="1:11" ht="16">
      <c r="A164" s="318" t="s">
        <v>1504</v>
      </c>
      <c r="B164" s="318" t="s">
        <v>1622</v>
      </c>
      <c r="C164" s="319" t="s">
        <v>1622</v>
      </c>
      <c r="D164" s="320">
        <f>IFERROR(INDEX([1]banka!A$1:A$65536, MATCH(B164, [1]banka!L$1:L$65536, 0)), "")</f>
        <v>45792</v>
      </c>
      <c r="E164" s="318"/>
      <c r="F164" s="318" t="s">
        <v>1623</v>
      </c>
      <c r="G164" s="318"/>
      <c r="H164" s="318" t="s">
        <v>1624</v>
      </c>
      <c r="I164" s="321">
        <v>447.95</v>
      </c>
      <c r="J164" s="315" t="s">
        <v>182</v>
      </c>
      <c r="K164" s="92"/>
    </row>
    <row r="165" spans="1:11" ht="16">
      <c r="A165" s="318" t="s">
        <v>1504</v>
      </c>
      <c r="B165" s="318" t="s">
        <v>1625</v>
      </c>
      <c r="C165" s="319" t="s">
        <v>1625</v>
      </c>
      <c r="D165" s="320">
        <f>IFERROR(INDEX([1]banka!A$1:A$65536, MATCH(B165, [1]banka!L$1:L$65536, 0)), "")</f>
        <v>45763</v>
      </c>
      <c r="E165" s="318"/>
      <c r="F165" s="318" t="s">
        <v>1626</v>
      </c>
      <c r="G165" s="318">
        <v>36434868</v>
      </c>
      <c r="H165" s="318" t="s">
        <v>1627</v>
      </c>
      <c r="I165" s="321">
        <v>72</v>
      </c>
      <c r="J165" s="315" t="s">
        <v>182</v>
      </c>
      <c r="K165" s="92"/>
    </row>
    <row r="166" spans="1:11" ht="16">
      <c r="A166" s="318" t="s">
        <v>1504</v>
      </c>
      <c r="B166" s="318" t="s">
        <v>1628</v>
      </c>
      <c r="C166" s="319" t="s">
        <v>1628</v>
      </c>
      <c r="D166" s="320">
        <f>IFERROR(INDEX([1]banka!A$1:A$65536, MATCH(B166, [1]banka!L$1:L$65536, 0)), "")</f>
        <v>45763</v>
      </c>
      <c r="E166" s="318"/>
      <c r="F166" s="318" t="s">
        <v>1629</v>
      </c>
      <c r="G166" s="318">
        <v>30853923</v>
      </c>
      <c r="H166" s="318" t="s">
        <v>1630</v>
      </c>
      <c r="I166" s="321">
        <v>70</v>
      </c>
      <c r="J166" s="315" t="s">
        <v>182</v>
      </c>
      <c r="K166" s="92"/>
    </row>
    <row r="167" spans="1:11" ht="16">
      <c r="A167" s="318" t="s">
        <v>1504</v>
      </c>
      <c r="B167" s="318" t="s">
        <v>1631</v>
      </c>
      <c r="C167" s="319" t="s">
        <v>1631</v>
      </c>
      <c r="D167" s="320">
        <f>IFERROR(INDEX([1]banka!A$1:A$65536, MATCH(B167, [1]banka!L$1:L$65536, 0)), "")</f>
        <v>45763</v>
      </c>
      <c r="E167" s="318"/>
      <c r="F167" s="318" t="s">
        <v>1632</v>
      </c>
      <c r="G167" s="318">
        <v>47240458</v>
      </c>
      <c r="H167" s="318" t="s">
        <v>1633</v>
      </c>
      <c r="I167" s="321">
        <v>65</v>
      </c>
      <c r="J167" s="315" t="s">
        <v>182</v>
      </c>
      <c r="K167" s="92"/>
    </row>
    <row r="168" spans="1:11" ht="16">
      <c r="A168" s="318" t="s">
        <v>1504</v>
      </c>
      <c r="B168" s="318" t="s">
        <v>1634</v>
      </c>
      <c r="C168" s="319" t="s">
        <v>1634</v>
      </c>
      <c r="D168" s="320">
        <f>IFERROR(INDEX([1]banka!A$1:A$65536, MATCH(B168, [1]banka!L$1:L$65536, 0)), "")</f>
        <v>45763</v>
      </c>
      <c r="E168" s="318"/>
      <c r="F168" s="318" t="s">
        <v>1632</v>
      </c>
      <c r="G168" s="318">
        <v>47658827</v>
      </c>
      <c r="H168" s="318" t="s">
        <v>1635</v>
      </c>
      <c r="I168" s="321">
        <v>27.35</v>
      </c>
      <c r="J168" s="315" t="s">
        <v>182</v>
      </c>
      <c r="K168" s="92"/>
    </row>
    <row r="169" spans="1:11" ht="16">
      <c r="A169" s="318" t="s">
        <v>1504</v>
      </c>
      <c r="B169" s="318" t="s">
        <v>1636</v>
      </c>
      <c r="C169" s="319" t="s">
        <v>1636</v>
      </c>
      <c r="D169" s="320">
        <f>IFERROR(INDEX([1]banka!A$1:A$65536, MATCH(B169, [1]banka!L$1:L$65536, 0)), "")</f>
        <v>45763</v>
      </c>
      <c r="E169" s="318"/>
      <c r="F169" s="318" t="s">
        <v>1637</v>
      </c>
      <c r="G169" s="318">
        <v>46440224</v>
      </c>
      <c r="H169" s="318" t="s">
        <v>1638</v>
      </c>
      <c r="I169" s="321">
        <v>102.9</v>
      </c>
      <c r="J169" s="315" t="s">
        <v>182</v>
      </c>
      <c r="K169" s="92"/>
    </row>
    <row r="170" spans="1:11" ht="16">
      <c r="A170" s="318" t="s">
        <v>1504</v>
      </c>
      <c r="B170" s="318" t="s">
        <v>1639</v>
      </c>
      <c r="C170" s="319" t="s">
        <v>1639</v>
      </c>
      <c r="D170" s="320">
        <f>IFERROR(INDEX([1]banka!A$1:A$65536, MATCH(B170, [1]banka!L$1:L$65536, 0)), "")</f>
        <v>45763</v>
      </c>
      <c r="E170" s="318"/>
      <c r="F170" s="318" t="s">
        <v>1640</v>
      </c>
      <c r="G170" s="318">
        <v>46931317</v>
      </c>
      <c r="H170" s="318" t="s">
        <v>1641</v>
      </c>
      <c r="I170" s="321">
        <v>150</v>
      </c>
      <c r="J170" s="315" t="s">
        <v>182</v>
      </c>
      <c r="K170" s="92"/>
    </row>
    <row r="171" spans="1:11" ht="16">
      <c r="A171" s="318" t="s">
        <v>1504</v>
      </c>
      <c r="B171" s="318" t="s">
        <v>1642</v>
      </c>
      <c r="C171" s="319" t="s">
        <v>1642</v>
      </c>
      <c r="D171" s="320">
        <f>IFERROR(INDEX([1]banka!A$1:A$65536, MATCH(B171, [1]banka!L$1:L$65536, 0)), "")</f>
        <v>45763</v>
      </c>
      <c r="E171" s="318"/>
      <c r="F171" s="318" t="s">
        <v>1643</v>
      </c>
      <c r="G171" s="318">
        <v>36814580</v>
      </c>
      <c r="H171" s="318" t="s">
        <v>1644</v>
      </c>
      <c r="I171" s="321">
        <v>120</v>
      </c>
      <c r="J171" s="315" t="s">
        <v>182</v>
      </c>
      <c r="K171" s="92"/>
    </row>
    <row r="172" spans="1:11" ht="16">
      <c r="A172" s="318" t="s">
        <v>1504</v>
      </c>
      <c r="B172" s="318" t="s">
        <v>1645</v>
      </c>
      <c r="C172" s="319" t="s">
        <v>1645</v>
      </c>
      <c r="D172" s="320">
        <f>IFERROR(INDEX([1]banka!A$1:A$65536, MATCH(B172, [1]banka!L$1:L$65536, 0)), "")</f>
        <v>45763</v>
      </c>
      <c r="E172" s="318"/>
      <c r="F172" s="318" t="s">
        <v>1643</v>
      </c>
      <c r="G172" s="318">
        <v>50457161</v>
      </c>
      <c r="H172" s="318" t="s">
        <v>1646</v>
      </c>
      <c r="I172" s="321">
        <v>158</v>
      </c>
      <c r="J172" s="315" t="s">
        <v>182</v>
      </c>
      <c r="K172" s="92"/>
    </row>
    <row r="173" spans="1:11" ht="16">
      <c r="A173" s="318" t="s">
        <v>1504</v>
      </c>
      <c r="B173" s="318" t="s">
        <v>1647</v>
      </c>
      <c r="C173" s="319" t="s">
        <v>1647</v>
      </c>
      <c r="D173" s="320">
        <f>IFERROR(INDEX([1]banka!A$1:A$65536, MATCH(B173, [1]banka!L$1:L$65536, 0)), "")</f>
        <v>45763</v>
      </c>
      <c r="E173" s="318"/>
      <c r="F173" s="318" t="s">
        <v>1648</v>
      </c>
      <c r="G173" s="318">
        <v>31339204</v>
      </c>
      <c r="H173" s="318" t="s">
        <v>1649</v>
      </c>
      <c r="I173" s="321">
        <v>34</v>
      </c>
      <c r="J173" s="315" t="s">
        <v>182</v>
      </c>
      <c r="K173" s="92"/>
    </row>
    <row r="174" spans="1:11" ht="16">
      <c r="A174" s="318" t="s">
        <v>1504</v>
      </c>
      <c r="B174" s="318" t="s">
        <v>1650</v>
      </c>
      <c r="C174" s="319" t="s">
        <v>1650</v>
      </c>
      <c r="D174" s="320">
        <f>IFERROR(INDEX([1]banka!A$1:A$65536, MATCH(B174, [1]banka!L$1:L$65536, 0)), "")</f>
        <v>45841</v>
      </c>
      <c r="E174" s="318"/>
      <c r="F174" s="318" t="s">
        <v>1651</v>
      </c>
      <c r="G174" s="318">
        <v>46931317</v>
      </c>
      <c r="H174" s="318" t="s">
        <v>1641</v>
      </c>
      <c r="I174" s="321">
        <v>200</v>
      </c>
      <c r="J174" s="315" t="s">
        <v>182</v>
      </c>
      <c r="K174" s="92"/>
    </row>
    <row r="175" spans="1:11" ht="16">
      <c r="A175" s="318" t="s">
        <v>1504</v>
      </c>
      <c r="B175" s="318" t="s">
        <v>1652</v>
      </c>
      <c r="C175" s="319">
        <v>20250076</v>
      </c>
      <c r="D175" s="320">
        <f>IFERROR(INDEX([1]banka!A$1:A$65536, MATCH(B175, [1]banka!L$1:L$65536, 0)), "")</f>
        <v>45856</v>
      </c>
      <c r="E175" s="318"/>
      <c r="F175" s="318" t="s">
        <v>1653</v>
      </c>
      <c r="G175" s="318">
        <v>25403206</v>
      </c>
      <c r="H175" s="318" t="s">
        <v>1654</v>
      </c>
      <c r="I175" s="321">
        <v>2048.67</v>
      </c>
      <c r="J175" s="315" t="s">
        <v>182</v>
      </c>
      <c r="K175" s="92"/>
    </row>
    <row r="176" spans="1:11" ht="16">
      <c r="A176" s="318" t="s">
        <v>1504</v>
      </c>
      <c r="B176" s="318" t="s">
        <v>1655</v>
      </c>
      <c r="C176" s="319" t="s">
        <v>1655</v>
      </c>
      <c r="D176" s="320">
        <f>IFERROR(INDEX([1]banka!A$1:A$65536, MATCH(B176, [1]banka!L$1:L$65536, 0)), "")</f>
        <v>45715</v>
      </c>
      <c r="E176" s="318"/>
      <c r="F176" s="318" t="s">
        <v>1656</v>
      </c>
      <c r="G176" s="318"/>
      <c r="H176" s="318" t="s">
        <v>1657</v>
      </c>
      <c r="I176" s="321">
        <v>20</v>
      </c>
      <c r="J176" s="315" t="s">
        <v>182</v>
      </c>
      <c r="K176" s="92"/>
    </row>
    <row r="177" spans="1:11" ht="16">
      <c r="A177" s="318" t="s">
        <v>1504</v>
      </c>
      <c r="B177" s="318" t="s">
        <v>1658</v>
      </c>
      <c r="C177" s="319" t="s">
        <v>1658</v>
      </c>
      <c r="D177" s="320">
        <f>IFERROR(INDEX([1]banka!A$1:A$65536, MATCH(B177, [1]banka!L$1:L$65536, 0)), "")</f>
        <v>45811</v>
      </c>
      <c r="E177" s="318"/>
      <c r="F177" s="318" t="s">
        <v>1659</v>
      </c>
      <c r="G177" s="318">
        <v>36061174</v>
      </c>
      <c r="H177" s="318" t="s">
        <v>1660</v>
      </c>
      <c r="I177" s="321">
        <v>40</v>
      </c>
      <c r="J177" s="315" t="s">
        <v>182</v>
      </c>
      <c r="K177" s="92"/>
    </row>
    <row r="178" spans="1:11" ht="16">
      <c r="A178" s="318" t="s">
        <v>1504</v>
      </c>
      <c r="B178" s="318" t="s">
        <v>1661</v>
      </c>
      <c r="C178" s="319" t="s">
        <v>1661</v>
      </c>
      <c r="D178" s="320">
        <f>IFERROR(INDEX([1]banka!A$1:A$65536, MATCH(B178, [1]banka!L$1:L$65536, 0)), "")</f>
        <v>45812</v>
      </c>
      <c r="E178" s="318"/>
      <c r="F178" s="318" t="s">
        <v>1662</v>
      </c>
      <c r="G178" s="318">
        <v>36061174</v>
      </c>
      <c r="H178" s="318" t="s">
        <v>1660</v>
      </c>
      <c r="I178" s="321">
        <v>40</v>
      </c>
      <c r="J178" s="315" t="s">
        <v>182</v>
      </c>
      <c r="K178" s="92"/>
    </row>
    <row r="179" spans="1:11" ht="16">
      <c r="A179" s="318" t="s">
        <v>1504</v>
      </c>
      <c r="B179" s="318" t="s">
        <v>1663</v>
      </c>
      <c r="C179" s="319" t="s">
        <v>1663</v>
      </c>
      <c r="D179" s="320">
        <f>IFERROR(INDEX([1]banka!A$1:A$65536, MATCH(B179, [1]banka!L$1:L$65536, 0)), "")</f>
        <v>45812</v>
      </c>
      <c r="E179" s="318"/>
      <c r="F179" s="318" t="s">
        <v>1662</v>
      </c>
      <c r="G179" s="318">
        <v>36061174</v>
      </c>
      <c r="H179" s="318" t="s">
        <v>1660</v>
      </c>
      <c r="I179" s="321">
        <v>40</v>
      </c>
      <c r="J179" s="315" t="s">
        <v>182</v>
      </c>
      <c r="K179" s="92"/>
    </row>
    <row r="180" spans="1:11" ht="16">
      <c r="A180" s="318" t="s">
        <v>1504</v>
      </c>
      <c r="B180" s="318" t="s">
        <v>1664</v>
      </c>
      <c r="C180" s="319" t="s">
        <v>1664</v>
      </c>
      <c r="D180" s="320">
        <f>IFERROR(INDEX([1]banka!A$1:A$65536, MATCH(B180, [1]banka!L$1:L$65536, 0)), "")</f>
        <v>45819</v>
      </c>
      <c r="E180" s="318"/>
      <c r="F180" s="318" t="s">
        <v>1662</v>
      </c>
      <c r="G180" s="318">
        <v>36061174</v>
      </c>
      <c r="H180" s="318" t="s">
        <v>1660</v>
      </c>
      <c r="I180" s="321">
        <v>40</v>
      </c>
      <c r="J180" s="315" t="s">
        <v>182</v>
      </c>
      <c r="K180" s="92"/>
    </row>
    <row r="181" spans="1:11" ht="16">
      <c r="A181" s="318" t="s">
        <v>1504</v>
      </c>
      <c r="B181" s="318" t="s">
        <v>1665</v>
      </c>
      <c r="C181" s="319" t="s">
        <v>1665</v>
      </c>
      <c r="D181" s="320">
        <f>IFERROR(INDEX([1]banka!A$1:A$65536, MATCH(B181, [1]banka!L$1:L$65536, 0)), "")</f>
        <v>45820</v>
      </c>
      <c r="E181" s="318"/>
      <c r="F181" s="318" t="s">
        <v>1662</v>
      </c>
      <c r="G181" s="318">
        <v>36061174</v>
      </c>
      <c r="H181" s="318" t="s">
        <v>1660</v>
      </c>
      <c r="I181" s="321">
        <v>40</v>
      </c>
      <c r="J181" s="315" t="s">
        <v>182</v>
      </c>
      <c r="K181" s="92"/>
    </row>
    <row r="182" spans="1:11" ht="16">
      <c r="A182" s="318" t="s">
        <v>1504</v>
      </c>
      <c r="B182" s="318" t="s">
        <v>1666</v>
      </c>
      <c r="C182" s="319" t="s">
        <v>1666</v>
      </c>
      <c r="D182" s="320">
        <f>IFERROR(INDEX([1]banka!A$1:A$65536, MATCH(B182, [1]banka!L$1:L$65536, 0)), "")</f>
        <v>45826</v>
      </c>
      <c r="E182" s="318"/>
      <c r="F182" s="318" t="s">
        <v>1667</v>
      </c>
      <c r="G182" s="318">
        <v>36061174</v>
      </c>
      <c r="H182" s="318" t="s">
        <v>1660</v>
      </c>
      <c r="I182" s="321">
        <v>40</v>
      </c>
      <c r="J182" s="315" t="s">
        <v>182</v>
      </c>
      <c r="K182" s="92"/>
    </row>
    <row r="183" spans="1:11" ht="16">
      <c r="A183" s="318" t="s">
        <v>1504</v>
      </c>
      <c r="B183" s="318" t="s">
        <v>1668</v>
      </c>
      <c r="C183" s="319" t="s">
        <v>1668</v>
      </c>
      <c r="D183" s="320">
        <f>IFERROR(INDEX([1]banka!A$1:A$65536, MATCH(B183, [1]banka!L$1:L$65536, 0)), "")</f>
        <v>45841</v>
      </c>
      <c r="E183" s="318"/>
      <c r="F183" s="318" t="s">
        <v>1667</v>
      </c>
      <c r="G183" s="318">
        <v>36061174</v>
      </c>
      <c r="H183" s="318" t="s">
        <v>1660</v>
      </c>
      <c r="I183" s="321">
        <v>40</v>
      </c>
      <c r="J183" s="315" t="s">
        <v>182</v>
      </c>
      <c r="K183" s="92"/>
    </row>
    <row r="184" spans="1:11" ht="16">
      <c r="A184" s="318" t="s">
        <v>1504</v>
      </c>
      <c r="B184" s="318" t="s">
        <v>1669</v>
      </c>
      <c r="C184" s="319" t="s">
        <v>1669</v>
      </c>
      <c r="D184" s="320">
        <f>IFERROR(INDEX([1]banka!A$1:A$65536, MATCH(B184, [1]banka!L$1:L$65536, 0)), "")</f>
        <v>45841</v>
      </c>
      <c r="E184" s="318"/>
      <c r="F184" s="318" t="s">
        <v>1667</v>
      </c>
      <c r="G184" s="318">
        <v>36061174</v>
      </c>
      <c r="H184" s="318" t="s">
        <v>1660</v>
      </c>
      <c r="I184" s="321">
        <v>40</v>
      </c>
      <c r="J184" s="315" t="s">
        <v>182</v>
      </c>
      <c r="K184" s="92"/>
    </row>
    <row r="185" spans="1:11" ht="16">
      <c r="A185" s="318" t="s">
        <v>1504</v>
      </c>
      <c r="B185" s="318" t="s">
        <v>1670</v>
      </c>
      <c r="C185" s="319" t="s">
        <v>1670</v>
      </c>
      <c r="D185" s="320">
        <f>IFERROR(INDEX([1]banka!A$1:A$65536, MATCH(B185, [1]banka!L$1:L$65536, 0)), "")</f>
        <v>45841</v>
      </c>
      <c r="E185" s="318"/>
      <c r="F185" s="318" t="s">
        <v>1667</v>
      </c>
      <c r="G185" s="318">
        <v>36061174</v>
      </c>
      <c r="H185" s="318" t="s">
        <v>1660</v>
      </c>
      <c r="I185" s="321">
        <v>40</v>
      </c>
      <c r="J185" s="315" t="s">
        <v>182</v>
      </c>
      <c r="K185" s="92"/>
    </row>
    <row r="186" spans="1:11" ht="16">
      <c r="A186" s="318" t="s">
        <v>1504</v>
      </c>
      <c r="B186" s="318" t="s">
        <v>1671</v>
      </c>
      <c r="C186" s="319" t="s">
        <v>1671</v>
      </c>
      <c r="D186" s="320">
        <v>45804</v>
      </c>
      <c r="E186" s="318"/>
      <c r="F186" s="318" t="s">
        <v>1672</v>
      </c>
      <c r="G186" s="318">
        <v>30856710</v>
      </c>
      <c r="H186" s="318" t="s">
        <v>1519</v>
      </c>
      <c r="I186" s="321">
        <v>54.2</v>
      </c>
      <c r="J186" s="315" t="s">
        <v>182</v>
      </c>
      <c r="K186" s="92"/>
    </row>
    <row r="187" spans="1:11" ht="16">
      <c r="A187" s="318" t="s">
        <v>1504</v>
      </c>
      <c r="B187" s="318" t="s">
        <v>1673</v>
      </c>
      <c r="C187" s="319">
        <v>2025001</v>
      </c>
      <c r="D187" s="320">
        <f>IFERROR(INDEX([1]banka!A$1:A$65536, MATCH(B187, [1]banka!L$1:L$65536, 0)), "")</f>
        <v>45750</v>
      </c>
      <c r="E187" s="318"/>
      <c r="F187" s="318" t="s">
        <v>1674</v>
      </c>
      <c r="G187" s="318">
        <v>17058473</v>
      </c>
      <c r="H187" s="318" t="s">
        <v>1522</v>
      </c>
      <c r="I187" s="321">
        <v>1050</v>
      </c>
      <c r="J187" s="315" t="s">
        <v>182</v>
      </c>
      <c r="K187" s="92"/>
    </row>
    <row r="188" spans="1:11" ht="16">
      <c r="A188" s="318" t="s">
        <v>1504</v>
      </c>
      <c r="B188" s="318" t="s">
        <v>1675</v>
      </c>
      <c r="C188" s="319">
        <v>20250401</v>
      </c>
      <c r="D188" s="320">
        <f>IFERROR(INDEX([1]banka!A$1:A$65536, MATCH(B188, [1]banka!L$1:L$65536, 0)), "")</f>
        <v>45757</v>
      </c>
      <c r="E188" s="318"/>
      <c r="F188" s="318" t="s">
        <v>1676</v>
      </c>
      <c r="G188" s="318">
        <v>37904931</v>
      </c>
      <c r="H188" s="318" t="s">
        <v>1677</v>
      </c>
      <c r="I188" s="321">
        <v>2800</v>
      </c>
      <c r="J188" s="315" t="s">
        <v>182</v>
      </c>
      <c r="K188" s="92"/>
    </row>
    <row r="189" spans="1:11" ht="16">
      <c r="A189" s="318" t="s">
        <v>1504</v>
      </c>
      <c r="B189" s="318" t="s">
        <v>1678</v>
      </c>
      <c r="C189" s="319">
        <v>2508001</v>
      </c>
      <c r="D189" s="320">
        <f>IFERROR(INDEX([1]banka!A$1:A$65536, MATCH(B189, [1]banka!L$1:L$65536, 0)), "")</f>
        <v>45762</v>
      </c>
      <c r="E189" s="318"/>
      <c r="F189" s="318" t="s">
        <v>1679</v>
      </c>
      <c r="G189" s="318">
        <v>681989</v>
      </c>
      <c r="H189" s="318" t="s">
        <v>1680</v>
      </c>
      <c r="I189" s="321">
        <v>5000</v>
      </c>
      <c r="J189" s="315" t="s">
        <v>182</v>
      </c>
      <c r="K189" s="92"/>
    </row>
    <row r="190" spans="1:11" ht="16">
      <c r="A190" s="318" t="s">
        <v>1504</v>
      </c>
      <c r="B190" s="318" t="s">
        <v>1681</v>
      </c>
      <c r="C190" s="319">
        <v>2025005</v>
      </c>
      <c r="D190" s="320">
        <f>IFERROR(INDEX([1]banka!A$1:A$65536, MATCH(B190, [1]banka!L$1:L$65536, 0)), "")</f>
        <v>45769</v>
      </c>
      <c r="E190" s="318"/>
      <c r="F190" s="318" t="s">
        <v>1682</v>
      </c>
      <c r="G190" s="318">
        <v>17058473</v>
      </c>
      <c r="H190" s="318" t="s">
        <v>1522</v>
      </c>
      <c r="I190" s="321">
        <v>1500</v>
      </c>
      <c r="J190" s="315" t="s">
        <v>182</v>
      </c>
      <c r="K190" s="92"/>
    </row>
    <row r="191" spans="1:11" ht="16">
      <c r="A191" s="318" t="s">
        <v>1504</v>
      </c>
      <c r="B191" s="318" t="s">
        <v>1681</v>
      </c>
      <c r="C191" s="319">
        <v>2025005</v>
      </c>
      <c r="D191" s="320">
        <f>IFERROR(INDEX([1]banka!A$1:A$65536, MATCH(B191, [1]banka!L$1:L$65536, 0)), "")</f>
        <v>45769</v>
      </c>
      <c r="E191" s="318"/>
      <c r="F191" s="318" t="s">
        <v>1683</v>
      </c>
      <c r="G191" s="318">
        <v>17058473</v>
      </c>
      <c r="H191" s="318" t="s">
        <v>1522</v>
      </c>
      <c r="I191" s="321">
        <v>-1050</v>
      </c>
      <c r="J191" s="315" t="s">
        <v>182</v>
      </c>
      <c r="K191" s="92"/>
    </row>
    <row r="192" spans="1:11" ht="16">
      <c r="A192" s="318" t="s">
        <v>1504</v>
      </c>
      <c r="B192" s="318" t="s">
        <v>1684</v>
      </c>
      <c r="C192" s="319" t="s">
        <v>1685</v>
      </c>
      <c r="D192" s="320">
        <f>IFERROR(INDEX([1]banka!A$1:A$65536, MATCH(B192, [1]banka!L$1:L$65536, 0)), "")</f>
        <v>45769</v>
      </c>
      <c r="E192" s="318"/>
      <c r="F192" s="318" t="s">
        <v>1686</v>
      </c>
      <c r="G192" s="318">
        <v>17058473</v>
      </c>
      <c r="H192" s="318" t="s">
        <v>1522</v>
      </c>
      <c r="I192" s="321">
        <v>4500</v>
      </c>
      <c r="J192" s="315" t="s">
        <v>182</v>
      </c>
      <c r="K192" s="92"/>
    </row>
    <row r="193" spans="1:11" ht="16">
      <c r="A193" s="318" t="s">
        <v>1504</v>
      </c>
      <c r="B193" s="318" t="s">
        <v>1687</v>
      </c>
      <c r="C193" s="319">
        <v>25007</v>
      </c>
      <c r="D193" s="320">
        <f>IFERROR(INDEX([1]banka!A$1:A$65536, MATCH(B193, [1]banka!L$1:L$65536, 0)), "")</f>
        <v>45777</v>
      </c>
      <c r="E193" s="318"/>
      <c r="F193" s="318" t="s">
        <v>1688</v>
      </c>
      <c r="G193" s="318">
        <v>30856710</v>
      </c>
      <c r="H193" s="318" t="s">
        <v>1519</v>
      </c>
      <c r="I193" s="321">
        <v>1100</v>
      </c>
      <c r="J193" s="315" t="s">
        <v>182</v>
      </c>
      <c r="K193" s="92"/>
    </row>
    <row r="194" spans="1:11" ht="16">
      <c r="A194" s="318" t="s">
        <v>1504</v>
      </c>
      <c r="B194" s="318" t="s">
        <v>1689</v>
      </c>
      <c r="C194" s="319">
        <v>2025000</v>
      </c>
      <c r="D194" s="320">
        <f>IFERROR(INDEX([1]banka!A$1:A$65536, MATCH(B194, [1]banka!L$1:L$65536, 0)), "")</f>
        <v>45784</v>
      </c>
      <c r="E194" s="318"/>
      <c r="F194" s="318" t="s">
        <v>1683</v>
      </c>
      <c r="G194" s="318">
        <v>17058473</v>
      </c>
      <c r="H194" s="318" t="s">
        <v>1522</v>
      </c>
      <c r="I194" s="321">
        <v>-4500</v>
      </c>
      <c r="J194" s="315" t="s">
        <v>182</v>
      </c>
      <c r="K194" s="92"/>
    </row>
    <row r="195" spans="1:11" ht="16">
      <c r="A195" s="318" t="s">
        <v>1504</v>
      </c>
      <c r="B195" s="318" t="s">
        <v>1689</v>
      </c>
      <c r="C195" s="319">
        <v>2025000</v>
      </c>
      <c r="D195" s="320">
        <f>IFERROR(INDEX([1]banka!A$1:A$65536, MATCH(B195, [1]banka!L$1:L$65536, 0)), "")</f>
        <v>45784</v>
      </c>
      <c r="E195" s="318"/>
      <c r="F195" s="318" t="s">
        <v>1690</v>
      </c>
      <c r="G195" s="318">
        <v>17058473</v>
      </c>
      <c r="H195" s="318" t="s">
        <v>1522</v>
      </c>
      <c r="I195" s="321">
        <v>6200</v>
      </c>
      <c r="J195" s="315" t="s">
        <v>182</v>
      </c>
      <c r="K195" s="92"/>
    </row>
    <row r="196" spans="1:11" ht="16">
      <c r="A196" s="318" t="s">
        <v>1504</v>
      </c>
      <c r="B196" s="318" t="s">
        <v>1691</v>
      </c>
      <c r="C196" s="319" t="s">
        <v>1692</v>
      </c>
      <c r="D196" s="320">
        <f>IFERROR(INDEX([1]banka!A$1:A$65536, MATCH(B196, [1]banka!L$1:L$65536, 0)), "")</f>
        <v>45811</v>
      </c>
      <c r="E196" s="318"/>
      <c r="F196" s="318" t="s">
        <v>1693</v>
      </c>
      <c r="G196" s="318">
        <v>17058473</v>
      </c>
      <c r="H196" s="318" t="s">
        <v>1522</v>
      </c>
      <c r="I196" s="321">
        <v>2170</v>
      </c>
      <c r="J196" s="315" t="s">
        <v>182</v>
      </c>
      <c r="K196" s="92"/>
    </row>
    <row r="197" spans="1:11" ht="16">
      <c r="A197" s="318" t="s">
        <v>1504</v>
      </c>
      <c r="B197" s="318" t="s">
        <v>1694</v>
      </c>
      <c r="C197" s="319">
        <v>2510021</v>
      </c>
      <c r="D197" s="320">
        <f>IFERROR(INDEX([1]banka!A$1:A$65536, MATCH(B197, [1]banka!L$1:L$65536, 0)), "")</f>
        <v>45818</v>
      </c>
      <c r="E197" s="318"/>
      <c r="F197" s="318" t="s">
        <v>1683</v>
      </c>
      <c r="G197" s="318">
        <v>681989</v>
      </c>
      <c r="H197" s="318" t="s">
        <v>1680</v>
      </c>
      <c r="I197" s="321">
        <v>-5000</v>
      </c>
      <c r="J197" s="315" t="s">
        <v>182</v>
      </c>
      <c r="K197" s="92"/>
    </row>
    <row r="198" spans="1:11" ht="16">
      <c r="A198" s="318" t="s">
        <v>1504</v>
      </c>
      <c r="B198" s="318" t="s">
        <v>1694</v>
      </c>
      <c r="C198" s="319">
        <v>2510021</v>
      </c>
      <c r="D198" s="320">
        <f>IFERROR(INDEX([1]banka!A$1:A$65536, MATCH(B198, [1]banka!L$1:L$65536, 0)), "")</f>
        <v>45818</v>
      </c>
      <c r="E198" s="318"/>
      <c r="F198" s="318" t="s">
        <v>1695</v>
      </c>
      <c r="G198" s="318">
        <v>681989</v>
      </c>
      <c r="H198" s="318" t="s">
        <v>1680</v>
      </c>
      <c r="I198" s="321">
        <v>6200</v>
      </c>
      <c r="J198" s="315" t="s">
        <v>182</v>
      </c>
      <c r="K198" s="92"/>
    </row>
    <row r="199" spans="1:11" ht="16">
      <c r="A199" s="318" t="s">
        <v>1504</v>
      </c>
      <c r="B199" s="318" t="s">
        <v>1696</v>
      </c>
      <c r="C199" s="319">
        <v>10250005</v>
      </c>
      <c r="D199" s="320">
        <f>IFERROR(INDEX([1]banka!A$1:A$65536, MATCH(B199, [1]banka!L$1:L$65536, 0)), "")</f>
        <v>45841</v>
      </c>
      <c r="E199" s="318"/>
      <c r="F199" s="318" t="s">
        <v>1697</v>
      </c>
      <c r="G199" s="318">
        <v>592757</v>
      </c>
      <c r="H199" s="318" t="s">
        <v>1698</v>
      </c>
      <c r="I199" s="321">
        <v>1421.33</v>
      </c>
      <c r="J199" s="315" t="s">
        <v>182</v>
      </c>
      <c r="K199" s="92"/>
    </row>
    <row r="200" spans="1:11" ht="16">
      <c r="A200" s="318" t="s">
        <v>1504</v>
      </c>
      <c r="B200" s="318" t="s">
        <v>1699</v>
      </c>
      <c r="C200" s="319">
        <v>2025028</v>
      </c>
      <c r="D200" s="320">
        <f>IFERROR(INDEX([1]banka!A$1:A$65536, MATCH(B200, [1]banka!L$1:L$65536, 0)), "")</f>
        <v>45841</v>
      </c>
      <c r="E200" s="318"/>
      <c r="F200" s="318" t="s">
        <v>1693</v>
      </c>
      <c r="G200" s="318">
        <v>17058473</v>
      </c>
      <c r="H200" s="318" t="s">
        <v>1522</v>
      </c>
      <c r="I200" s="321">
        <v>3100</v>
      </c>
      <c r="J200" s="315" t="s">
        <v>182</v>
      </c>
      <c r="K200" s="92"/>
    </row>
    <row r="201" spans="1:11" ht="16">
      <c r="A201" s="318" t="s">
        <v>1504</v>
      </c>
      <c r="B201" s="318" t="s">
        <v>1699</v>
      </c>
      <c r="C201" s="319">
        <v>2025028</v>
      </c>
      <c r="D201" s="320">
        <f>IFERROR(INDEX([1]banka!A$1:A$65536, MATCH(B201, [1]banka!L$1:L$65536, 0)), "")</f>
        <v>45841</v>
      </c>
      <c r="E201" s="318"/>
      <c r="F201" s="318" t="s">
        <v>1683</v>
      </c>
      <c r="G201" s="318">
        <v>17058473</v>
      </c>
      <c r="H201" s="318" t="s">
        <v>1522</v>
      </c>
      <c r="I201" s="321">
        <v>-2170</v>
      </c>
      <c r="J201" s="315" t="s">
        <v>182</v>
      </c>
      <c r="K201" s="92"/>
    </row>
    <row r="202" spans="1:11" ht="16">
      <c r="A202" s="318" t="s">
        <v>1504</v>
      </c>
      <c r="B202" s="318" t="s">
        <v>1700</v>
      </c>
      <c r="C202" s="319">
        <v>2506003</v>
      </c>
      <c r="D202" s="320">
        <f>IFERROR(INDEX([1]banka!A$1:A$65536, MATCH(B202, [1]banka!L$1:L$65536, 0)), "")</f>
        <v>45841</v>
      </c>
      <c r="E202" s="318"/>
      <c r="F202" s="318" t="s">
        <v>1701</v>
      </c>
      <c r="G202" s="318">
        <v>47194189</v>
      </c>
      <c r="H202" s="318" t="s">
        <v>1702</v>
      </c>
      <c r="I202" s="321">
        <v>500</v>
      </c>
      <c r="J202" s="315" t="s">
        <v>182</v>
      </c>
      <c r="K202" s="92"/>
    </row>
    <row r="203" spans="1:11" ht="16">
      <c r="A203" s="318" t="s">
        <v>1504</v>
      </c>
      <c r="B203" s="318" t="s">
        <v>1703</v>
      </c>
      <c r="C203" s="319">
        <v>32025</v>
      </c>
      <c r="D203" s="320">
        <f>IFERROR(INDEX([1]banka!A$1:A$65536, MATCH(B203, [1]banka!L$1:L$65536, 0)), "")</f>
        <v>45845</v>
      </c>
      <c r="E203" s="318"/>
      <c r="F203" s="318" t="s">
        <v>1704</v>
      </c>
      <c r="G203" s="318">
        <v>31953441</v>
      </c>
      <c r="H203" s="318" t="s">
        <v>1705</v>
      </c>
      <c r="I203" s="321">
        <v>3100</v>
      </c>
      <c r="J203" s="315" t="s">
        <v>182</v>
      </c>
      <c r="K203" s="92"/>
    </row>
    <row r="204" spans="1:11" ht="16">
      <c r="A204" s="318" t="s">
        <v>1504</v>
      </c>
      <c r="B204" s="318" t="s">
        <v>1706</v>
      </c>
      <c r="C204" s="319">
        <v>2025601</v>
      </c>
      <c r="D204" s="320">
        <f>IFERROR(INDEX([1]banka!A$1:A$65536, MATCH(B204, [1]banka!L$1:L$65536, 0)), "")</f>
        <v>45841</v>
      </c>
      <c r="E204" s="318"/>
      <c r="F204" s="318" t="s">
        <v>1683</v>
      </c>
      <c r="G204" s="318">
        <v>37904931</v>
      </c>
      <c r="H204" s="318" t="s">
        <v>1677</v>
      </c>
      <c r="I204" s="321">
        <v>-2800</v>
      </c>
      <c r="J204" s="315" t="s">
        <v>182</v>
      </c>
      <c r="K204" s="92"/>
    </row>
    <row r="205" spans="1:11" ht="16">
      <c r="A205" s="318" t="s">
        <v>1504</v>
      </c>
      <c r="B205" s="318" t="s">
        <v>1706</v>
      </c>
      <c r="C205" s="319">
        <v>2025601</v>
      </c>
      <c r="D205" s="320">
        <f>IFERROR(INDEX([1]banka!A$1:A$65536, MATCH(B205, [1]banka!L$1:L$65536, 0)), "")</f>
        <v>45841</v>
      </c>
      <c r="E205" s="318"/>
      <c r="F205" s="318" t="s">
        <v>1707</v>
      </c>
      <c r="G205" s="318">
        <v>37904931</v>
      </c>
      <c r="H205" s="318" t="s">
        <v>1677</v>
      </c>
      <c r="I205" s="321">
        <v>4000</v>
      </c>
      <c r="J205" s="315" t="s">
        <v>182</v>
      </c>
      <c r="K205" s="92"/>
    </row>
    <row r="206" spans="1:11" ht="16">
      <c r="A206" s="318" t="s">
        <v>1504</v>
      </c>
      <c r="B206" s="318" t="s">
        <v>1708</v>
      </c>
      <c r="C206" s="319">
        <v>2025026</v>
      </c>
      <c r="D206" s="320">
        <f>IFERROR(INDEX([1]banka!A$1:A$65536, MATCH(B206, [1]banka!L$1:L$65536, 0)), "")</f>
        <v>45846</v>
      </c>
      <c r="E206" s="318"/>
      <c r="F206" s="318" t="s">
        <v>1709</v>
      </c>
      <c r="G206" s="318">
        <v>36661872</v>
      </c>
      <c r="H206" s="318" t="s">
        <v>1710</v>
      </c>
      <c r="I206" s="321">
        <v>1230</v>
      </c>
      <c r="J206" s="315" t="s">
        <v>182</v>
      </c>
      <c r="K206" s="92"/>
    </row>
    <row r="207" spans="1:11" ht="16">
      <c r="A207" s="318" t="s">
        <v>1504</v>
      </c>
      <c r="B207" s="318" t="s">
        <v>1711</v>
      </c>
      <c r="C207" s="319">
        <v>52025</v>
      </c>
      <c r="D207" s="320">
        <f>IFERROR(INDEX([1]banka!A$1:A$65536, MATCH(B207, [1]banka!L$1:L$65536, 0)), "")</f>
        <v>45862</v>
      </c>
      <c r="E207" s="318"/>
      <c r="F207" s="318" t="s">
        <v>1712</v>
      </c>
      <c r="G207" s="318">
        <v>36141704</v>
      </c>
      <c r="H207" s="318" t="s">
        <v>1713</v>
      </c>
      <c r="I207" s="321">
        <v>5000</v>
      </c>
      <c r="J207" s="315" t="s">
        <v>182</v>
      </c>
      <c r="K207" s="92"/>
    </row>
    <row r="208" spans="1:11" ht="16">
      <c r="A208" s="318" t="s">
        <v>1504</v>
      </c>
      <c r="B208" s="318" t="s">
        <v>1714</v>
      </c>
      <c r="C208" s="319">
        <v>20250701</v>
      </c>
      <c r="D208" s="320">
        <f>IFERROR(INDEX([1]banka!A$1:A$65536, MATCH(B208, [1]banka!L$1:L$65536, 0)), "")</f>
        <v>45856</v>
      </c>
      <c r="E208" s="318"/>
      <c r="F208" s="318" t="s">
        <v>1715</v>
      </c>
      <c r="G208" s="318">
        <v>37904931</v>
      </c>
      <c r="H208" s="318" t="s">
        <v>1677</v>
      </c>
      <c r="I208" s="321">
        <v>2170</v>
      </c>
      <c r="J208" s="315" t="s">
        <v>182</v>
      </c>
      <c r="K208" s="92"/>
    </row>
    <row r="209" spans="1:11" ht="16">
      <c r="A209" s="318" t="s">
        <v>1504</v>
      </c>
      <c r="B209" s="318" t="s">
        <v>1716</v>
      </c>
      <c r="C209" s="319">
        <v>1000104225</v>
      </c>
      <c r="D209" s="320">
        <f>IFERROR(INDEX([1]banka!A$1:A$65536, MATCH(B209, [1]banka!L$1:L$65536, 0)), "")</f>
        <v>45863</v>
      </c>
      <c r="E209" s="318"/>
      <c r="F209" s="318" t="s">
        <v>1717</v>
      </c>
      <c r="G209" s="318">
        <v>35774282</v>
      </c>
      <c r="H209" s="318" t="s">
        <v>1718</v>
      </c>
      <c r="I209" s="321">
        <v>387.84</v>
      </c>
      <c r="J209" s="315" t="s">
        <v>182</v>
      </c>
      <c r="K209" s="92"/>
    </row>
    <row r="210" spans="1:11" ht="16">
      <c r="A210" s="318" t="s">
        <v>1504</v>
      </c>
      <c r="B210" s="318" t="s">
        <v>1719</v>
      </c>
      <c r="C210" s="319" t="s">
        <v>1719</v>
      </c>
      <c r="D210" s="320">
        <f>IFERROR(INDEX([1]banka!A$1:A$65536, MATCH(B210, [1]banka!L$1:L$65536, 0)), "")</f>
        <v>45779</v>
      </c>
      <c r="E210" s="318"/>
      <c r="F210" s="318" t="s">
        <v>1720</v>
      </c>
      <c r="G210" s="318">
        <v>35774282</v>
      </c>
      <c r="H210" s="318" t="s">
        <v>1718</v>
      </c>
      <c r="I210" s="321">
        <v>89.1</v>
      </c>
      <c r="J210" s="315" t="s">
        <v>182</v>
      </c>
      <c r="K210" s="92"/>
    </row>
    <row r="211" spans="1:11" ht="16">
      <c r="A211" s="318" t="s">
        <v>1504</v>
      </c>
      <c r="B211" s="318" t="s">
        <v>1721</v>
      </c>
      <c r="C211" s="319">
        <v>1571720082</v>
      </c>
      <c r="D211" s="320">
        <f>IFERROR(INDEX([1]banka!A$1:A$65536, MATCH(B211, [1]banka!L$1:L$65536, 0)), "")</f>
        <v>45700</v>
      </c>
      <c r="E211" s="318"/>
      <c r="F211" s="318" t="s">
        <v>1722</v>
      </c>
      <c r="G211" s="318">
        <v>47259116</v>
      </c>
      <c r="H211" s="318" t="s">
        <v>1723</v>
      </c>
      <c r="I211" s="321">
        <v>3</v>
      </c>
      <c r="J211" s="315" t="s">
        <v>182</v>
      </c>
      <c r="K211" s="92"/>
    </row>
    <row r="212" spans="1:11" ht="16">
      <c r="A212" s="318" t="s">
        <v>1504</v>
      </c>
      <c r="B212" s="318" t="s">
        <v>1724</v>
      </c>
      <c r="C212" s="319">
        <v>1431774005</v>
      </c>
      <c r="D212" s="320">
        <f>IFERROR(INDEX([1]banka!A$1:A$65536, MATCH(B212, [1]banka!L$1:L$65536, 0)), "")</f>
        <v>45727</v>
      </c>
      <c r="E212" s="318"/>
      <c r="F212" s="318" t="s">
        <v>1725</v>
      </c>
      <c r="G212" s="318">
        <v>47259116</v>
      </c>
      <c r="H212" s="318" t="s">
        <v>1723</v>
      </c>
      <c r="I212" s="321">
        <v>3</v>
      </c>
      <c r="J212" s="315" t="s">
        <v>182</v>
      </c>
      <c r="K212" s="92"/>
    </row>
    <row r="213" spans="1:11" ht="16">
      <c r="A213" s="318" t="s">
        <v>1504</v>
      </c>
      <c r="B213" s="318" t="s">
        <v>1726</v>
      </c>
      <c r="C213" s="319">
        <v>1581769512</v>
      </c>
      <c r="D213" s="320">
        <f>IFERROR(INDEX([1]banka!A$1:A$65536, MATCH(B213, [1]banka!L$1:L$65536, 0)), "")</f>
        <v>45762</v>
      </c>
      <c r="E213" s="318"/>
      <c r="F213" s="318" t="s">
        <v>1725</v>
      </c>
      <c r="G213" s="318">
        <v>47259116</v>
      </c>
      <c r="H213" s="318" t="s">
        <v>1723</v>
      </c>
      <c r="I213" s="321">
        <v>7.32</v>
      </c>
      <c r="J213" s="315" t="s">
        <v>182</v>
      </c>
      <c r="K213" s="92"/>
    </row>
    <row r="214" spans="1:11" ht="16">
      <c r="A214" s="318" t="s">
        <v>1504</v>
      </c>
      <c r="B214" s="318" t="s">
        <v>1727</v>
      </c>
      <c r="C214" s="319">
        <v>1421784892</v>
      </c>
      <c r="D214" s="320">
        <f>IFERROR(INDEX([1]banka!A$1:A$65536, MATCH(B214, [1]banka!L$1:L$65536, 0)), "")</f>
        <v>45819</v>
      </c>
      <c r="E214" s="318"/>
      <c r="F214" s="318" t="s">
        <v>1722</v>
      </c>
      <c r="G214" s="318">
        <v>47259116</v>
      </c>
      <c r="H214" s="318" t="s">
        <v>1723</v>
      </c>
      <c r="I214" s="321">
        <v>14.64</v>
      </c>
      <c r="J214" s="315" t="s">
        <v>182</v>
      </c>
      <c r="K214" s="92"/>
    </row>
    <row r="215" spans="1:11" ht="16">
      <c r="A215" s="318" t="s">
        <v>1504</v>
      </c>
      <c r="B215" s="318" t="s">
        <v>1728</v>
      </c>
      <c r="C215" s="319" t="s">
        <v>1728</v>
      </c>
      <c r="D215" s="320">
        <f>IFERROR(INDEX([1]banka!A$1:A$65536, MATCH(B215, [1]banka!L$1:L$65536, 0)), "")</f>
        <v>45765</v>
      </c>
      <c r="E215" s="318"/>
      <c r="F215" s="318" t="s">
        <v>1729</v>
      </c>
      <c r="G215" s="318"/>
      <c r="H215" s="318" t="s">
        <v>1730</v>
      </c>
      <c r="I215" s="321">
        <v>15.81</v>
      </c>
      <c r="J215" s="315" t="s">
        <v>182</v>
      </c>
      <c r="K215" s="92"/>
    </row>
    <row r="216" spans="1:11" ht="16">
      <c r="A216" s="318" t="s">
        <v>1504</v>
      </c>
      <c r="B216" s="318" t="s">
        <v>1731</v>
      </c>
      <c r="C216" s="319" t="s">
        <v>1731</v>
      </c>
      <c r="D216" s="320">
        <f>IFERROR(INDEX([1]banka!A$1:A$65536, MATCH(B216, [1]banka!L$1:L$65536, 0)), "")</f>
        <v>45765</v>
      </c>
      <c r="E216" s="318"/>
      <c r="F216" s="318" t="s">
        <v>1729</v>
      </c>
      <c r="G216" s="318"/>
      <c r="H216" s="318" t="s">
        <v>1730</v>
      </c>
      <c r="I216" s="321">
        <v>779.02</v>
      </c>
      <c r="J216" s="315" t="s">
        <v>182</v>
      </c>
      <c r="K216" s="92"/>
    </row>
    <row r="217" spans="1:11" ht="16">
      <c r="A217" s="318" t="s">
        <v>1504</v>
      </c>
      <c r="B217" s="318" t="s">
        <v>1732</v>
      </c>
      <c r="C217" s="319" t="s">
        <v>1732</v>
      </c>
      <c r="D217" s="320">
        <f>IFERROR(INDEX([1]banka!A$1:A$65536, MATCH(B217, [1]banka!L$1:L$65536, 0)), "")</f>
        <v>45775</v>
      </c>
      <c r="E217" s="318"/>
      <c r="F217" s="318" t="s">
        <v>1733</v>
      </c>
      <c r="G217" s="318">
        <v>35712783</v>
      </c>
      <c r="H217" s="318" t="s">
        <v>1734</v>
      </c>
      <c r="I217" s="321">
        <v>7.3</v>
      </c>
      <c r="J217" s="315" t="s">
        <v>182</v>
      </c>
      <c r="K217" s="92"/>
    </row>
    <row r="218" spans="1:11" ht="16">
      <c r="A218" s="318" t="s">
        <v>1504</v>
      </c>
      <c r="B218" s="318" t="s">
        <v>1735</v>
      </c>
      <c r="C218" s="319" t="s">
        <v>1735</v>
      </c>
      <c r="D218" s="320">
        <f>IFERROR(INDEX([1]banka!A$1:A$65536, MATCH(B218, [1]banka!L$1:L$65536, 0)), "")</f>
        <v>45811</v>
      </c>
      <c r="E218" s="318"/>
      <c r="F218" s="318" t="s">
        <v>1736</v>
      </c>
      <c r="G218" s="318">
        <v>36562939</v>
      </c>
      <c r="H218" s="318" t="s">
        <v>1737</v>
      </c>
      <c r="I218" s="321">
        <v>116.65</v>
      </c>
      <c r="J218" s="315" t="s">
        <v>182</v>
      </c>
      <c r="K218" s="92"/>
    </row>
    <row r="219" spans="1:11" ht="16">
      <c r="A219" s="318" t="s">
        <v>1504</v>
      </c>
      <c r="B219" s="318" t="s">
        <v>1738</v>
      </c>
      <c r="C219" s="319">
        <v>2025004</v>
      </c>
      <c r="D219" s="320">
        <f>IFERROR(INDEX([1]banka!A$1:A$65536, MATCH(B219, [1]banka!L$1:L$65536, 0)), "")</f>
        <v>45775</v>
      </c>
      <c r="E219" s="318"/>
      <c r="F219" s="318" t="s">
        <v>1739</v>
      </c>
      <c r="G219" s="318">
        <v>51204681</v>
      </c>
      <c r="H219" s="318" t="s">
        <v>1740</v>
      </c>
      <c r="I219" s="321">
        <v>7800</v>
      </c>
      <c r="J219" s="315" t="s">
        <v>182</v>
      </c>
      <c r="K219" s="92"/>
    </row>
    <row r="220" spans="1:11" ht="16">
      <c r="A220" s="318" t="s">
        <v>1504</v>
      </c>
      <c r="B220" s="318" t="s">
        <v>1741</v>
      </c>
      <c r="C220" s="319">
        <v>2025005</v>
      </c>
      <c r="D220" s="320">
        <f>IFERROR(INDEX([1]banka!A$1:A$65536, MATCH(B220, [1]banka!L$1:L$65536, 0)), "")</f>
        <v>45783</v>
      </c>
      <c r="E220" s="318"/>
      <c r="F220" s="318" t="s">
        <v>1742</v>
      </c>
      <c r="G220" s="318">
        <v>51204681</v>
      </c>
      <c r="H220" s="318" t="s">
        <v>1740</v>
      </c>
      <c r="I220" s="321">
        <v>7500</v>
      </c>
      <c r="J220" s="315" t="s">
        <v>182</v>
      </c>
      <c r="K220" s="92"/>
    </row>
    <row r="221" spans="1:11" ht="16">
      <c r="A221" s="318" t="s">
        <v>1504</v>
      </c>
      <c r="B221" s="318" t="s">
        <v>1743</v>
      </c>
      <c r="C221" s="319">
        <v>2025004</v>
      </c>
      <c r="D221" s="320">
        <f>IFERROR(INDEX([1]banka!A$1:A$65536, MATCH(B221, [1]banka!L$1:L$65536, 0)), "")</f>
        <v>45782</v>
      </c>
      <c r="E221" s="318"/>
      <c r="F221" s="318" t="s">
        <v>1744</v>
      </c>
      <c r="G221" s="318">
        <v>47555742</v>
      </c>
      <c r="H221" s="318" t="s">
        <v>1745</v>
      </c>
      <c r="I221" s="321">
        <v>2000</v>
      </c>
      <c r="J221" s="315" t="s">
        <v>182</v>
      </c>
      <c r="K221" s="92"/>
    </row>
    <row r="222" spans="1:11" ht="16">
      <c r="A222" s="314" t="s">
        <v>1504</v>
      </c>
      <c r="B222" s="314" t="s">
        <v>1746</v>
      </c>
      <c r="C222" s="315" t="s">
        <v>1746</v>
      </c>
      <c r="D222" s="323">
        <f>IFERROR(INDEX([1]banka!A$1:A$65536, MATCH(B222, [1]banka!L$1:L$65536, 0)), "")</f>
        <v>45804</v>
      </c>
      <c r="E222" s="314"/>
      <c r="F222" s="314" t="s">
        <v>1747</v>
      </c>
      <c r="G222" s="314">
        <v>35774282</v>
      </c>
      <c r="H222" s="314" t="s">
        <v>1718</v>
      </c>
      <c r="I222" s="317">
        <v>116.64</v>
      </c>
      <c r="J222" s="315" t="s">
        <v>182</v>
      </c>
      <c r="K222" s="92"/>
    </row>
    <row r="223" spans="1:11" ht="16">
      <c r="A223" s="314" t="s">
        <v>1504</v>
      </c>
      <c r="B223" s="314" t="s">
        <v>1748</v>
      </c>
      <c r="C223" s="315" t="s">
        <v>1748</v>
      </c>
      <c r="D223" s="316">
        <f>IFERROR(INDEX([1]banka!A$1:A$65536, MATCH(B223, [1]banka!L$1:L$65536, 0)), "")</f>
        <v>45727</v>
      </c>
      <c r="E223" s="314"/>
      <c r="F223" s="314" t="s">
        <v>1749</v>
      </c>
      <c r="G223" s="314">
        <v>35793783</v>
      </c>
      <c r="H223" s="314" t="s">
        <v>1750</v>
      </c>
      <c r="I223" s="317">
        <v>22.01</v>
      </c>
      <c r="J223" s="315" t="s">
        <v>182</v>
      </c>
      <c r="K223" s="92"/>
    </row>
    <row r="224" spans="1:11" ht="16">
      <c r="A224" s="314" t="s">
        <v>1504</v>
      </c>
      <c r="B224" s="314" t="s">
        <v>1751</v>
      </c>
      <c r="C224" s="315" t="s">
        <v>1751</v>
      </c>
      <c r="D224" s="316">
        <f>IFERROR(INDEX([1]banka!A$1:A$65536, MATCH(B224, [1]banka!L$1:L$65536, 0)), "")</f>
        <v>45810</v>
      </c>
      <c r="E224" s="314"/>
      <c r="F224" s="314" t="s">
        <v>1752</v>
      </c>
      <c r="G224" s="314">
        <v>36006491</v>
      </c>
      <c r="H224" s="314" t="s">
        <v>1753</v>
      </c>
      <c r="I224" s="317">
        <v>550</v>
      </c>
      <c r="J224" s="315" t="s">
        <v>182</v>
      </c>
      <c r="K224" s="92"/>
    </row>
    <row r="225" spans="1:11" ht="16">
      <c r="A225" s="314" t="s">
        <v>1504</v>
      </c>
      <c r="B225" s="314" t="s">
        <v>1754</v>
      </c>
      <c r="C225" s="315">
        <v>22025004</v>
      </c>
      <c r="D225" s="316">
        <f>IFERROR(INDEX([1]banka!A$1:A$65536, MATCH(B225, [1]banka!L$1:L$65536, 0)), "")</f>
        <v>45820</v>
      </c>
      <c r="E225" s="314"/>
      <c r="F225" s="314" t="s">
        <v>1755</v>
      </c>
      <c r="G225" s="314">
        <v>17058473</v>
      </c>
      <c r="H225" s="314" t="s">
        <v>1522</v>
      </c>
      <c r="I225" s="317">
        <v>7000</v>
      </c>
      <c r="J225" s="315" t="s">
        <v>182</v>
      </c>
      <c r="K225" s="92"/>
    </row>
    <row r="226" spans="1:11" ht="16">
      <c r="A226" s="314" t="s">
        <v>1504</v>
      </c>
      <c r="B226" s="314" t="s">
        <v>1756</v>
      </c>
      <c r="C226" s="315">
        <v>2025067</v>
      </c>
      <c r="D226" s="316">
        <v>45820</v>
      </c>
      <c r="E226" s="314"/>
      <c r="F226" s="314" t="s">
        <v>1757</v>
      </c>
      <c r="G226" s="314">
        <v>17058473</v>
      </c>
      <c r="H226" s="314" t="s">
        <v>1522</v>
      </c>
      <c r="I226" s="317">
        <v>7000</v>
      </c>
      <c r="J226" s="315" t="s">
        <v>182</v>
      </c>
      <c r="K226" s="92"/>
    </row>
    <row r="227" spans="1:11" ht="16">
      <c r="A227" s="314" t="s">
        <v>1504</v>
      </c>
      <c r="B227" s="314" t="s">
        <v>1756</v>
      </c>
      <c r="C227" s="315">
        <v>2025067</v>
      </c>
      <c r="D227" s="316">
        <v>45820</v>
      </c>
      <c r="E227" s="314"/>
      <c r="F227" s="314" t="s">
        <v>1757</v>
      </c>
      <c r="G227" s="314">
        <v>17058473</v>
      </c>
      <c r="H227" s="314" t="s">
        <v>1522</v>
      </c>
      <c r="I227" s="317">
        <v>-7000</v>
      </c>
      <c r="J227" s="315" t="s">
        <v>182</v>
      </c>
      <c r="K227" s="92"/>
    </row>
    <row r="228" spans="1:11" ht="16">
      <c r="A228" s="314" t="s">
        <v>1504</v>
      </c>
      <c r="B228" s="314" t="s">
        <v>1758</v>
      </c>
      <c r="C228" s="315" t="s">
        <v>1758</v>
      </c>
      <c r="D228" s="316">
        <f>IFERROR(INDEX([1]banka!A$1:A$65536, MATCH(B228, [1]banka!L$1:L$65536, 0)), "")</f>
        <v>45757</v>
      </c>
      <c r="E228" s="314"/>
      <c r="F228" s="314" t="s">
        <v>1759</v>
      </c>
      <c r="G228" s="314"/>
      <c r="H228" s="314" t="s">
        <v>1760</v>
      </c>
      <c r="I228" s="317">
        <v>168.07</v>
      </c>
      <c r="J228" s="315" t="s">
        <v>182</v>
      </c>
      <c r="K228" s="92"/>
    </row>
    <row r="229" spans="1:11" ht="16">
      <c r="A229" s="314" t="s">
        <v>1504</v>
      </c>
      <c r="B229" s="314" t="s">
        <v>1761</v>
      </c>
      <c r="C229" s="315">
        <v>42500101</v>
      </c>
      <c r="D229" s="316">
        <f>IFERROR(INDEX([1]banka!A$1:A$65536, MATCH(B229, [1]banka!L$1:L$65536, 0)), "")</f>
        <v>45849</v>
      </c>
      <c r="E229" s="314"/>
      <c r="F229" s="314" t="s">
        <v>1762</v>
      </c>
      <c r="G229" s="314">
        <v>156752</v>
      </c>
      <c r="H229" s="314" t="s">
        <v>1763</v>
      </c>
      <c r="I229" s="317">
        <v>14.76</v>
      </c>
      <c r="J229" s="315" t="s">
        <v>182</v>
      </c>
      <c r="K229" s="92"/>
    </row>
    <row r="230" spans="1:11" ht="16">
      <c r="A230" s="314" t="s">
        <v>1504</v>
      </c>
      <c r="B230" s="314" t="s">
        <v>1764</v>
      </c>
      <c r="C230" s="315">
        <v>2819110178</v>
      </c>
      <c r="D230" s="316">
        <f>IFERROR(INDEX([1]banka!A$1:A$65536, MATCH(B230, [1]banka!L$1:L$65536, 0)), "")</f>
        <v>45721</v>
      </c>
      <c r="E230" s="314"/>
      <c r="F230" s="314" t="s">
        <v>1765</v>
      </c>
      <c r="G230" s="314">
        <v>35697270</v>
      </c>
      <c r="H230" s="314" t="s">
        <v>1766</v>
      </c>
      <c r="I230" s="317">
        <v>430.5</v>
      </c>
      <c r="J230" s="315" t="s">
        <v>182</v>
      </c>
      <c r="K230" s="92"/>
    </row>
    <row r="231" spans="1:11" ht="16">
      <c r="A231" s="314" t="s">
        <v>1504</v>
      </c>
      <c r="B231" s="314" t="s">
        <v>1767</v>
      </c>
      <c r="C231" s="315">
        <v>42500635</v>
      </c>
      <c r="D231" s="316">
        <f>IFERROR(INDEX([1]banka!A$1:A$65536, MATCH(B231, [1]banka!L$1:L$65536, 0)), "")</f>
        <v>45747</v>
      </c>
      <c r="E231" s="314"/>
      <c r="F231" s="314" t="s">
        <v>1768</v>
      </c>
      <c r="G231" s="314">
        <v>156752</v>
      </c>
      <c r="H231" s="314" t="s">
        <v>1763</v>
      </c>
      <c r="I231" s="317">
        <v>66.77</v>
      </c>
      <c r="J231" s="315" t="s">
        <v>182</v>
      </c>
      <c r="K231" s="92"/>
    </row>
    <row r="232" spans="1:11" ht="16">
      <c r="A232" s="314" t="s">
        <v>1504</v>
      </c>
      <c r="B232" s="314" t="s">
        <v>1769</v>
      </c>
      <c r="C232" s="315">
        <v>2823775346</v>
      </c>
      <c r="D232" s="316">
        <f>IFERROR(INDEX([1]banka!A$1:A$65536, MATCH(B232, [1]banka!L$1:L$65536, 0)), "")</f>
        <v>45762</v>
      </c>
      <c r="E232" s="314"/>
      <c r="F232" s="314" t="s">
        <v>1770</v>
      </c>
      <c r="G232" s="314">
        <v>35697270</v>
      </c>
      <c r="H232" s="314" t="s">
        <v>1766</v>
      </c>
      <c r="I232" s="317">
        <v>430.5</v>
      </c>
      <c r="J232" s="315" t="s">
        <v>182</v>
      </c>
      <c r="K232" s="92"/>
    </row>
    <row r="233" spans="1:11" ht="16">
      <c r="A233" s="314" t="s">
        <v>1504</v>
      </c>
      <c r="B233" s="314" t="s">
        <v>1771</v>
      </c>
      <c r="C233" s="315">
        <v>42500540</v>
      </c>
      <c r="D233" s="316">
        <f>IFERROR(INDEX([1]banka!A$1:A$65536, MATCH(B233, [1]banka!L$1:L$65536, 0)), "")</f>
        <v>45750</v>
      </c>
      <c r="E233" s="314"/>
      <c r="F233" s="314" t="s">
        <v>1772</v>
      </c>
      <c r="G233" s="314">
        <v>156752</v>
      </c>
      <c r="H233" s="314" t="s">
        <v>1763</v>
      </c>
      <c r="I233" s="317">
        <v>83.25</v>
      </c>
      <c r="J233" s="315" t="s">
        <v>182</v>
      </c>
      <c r="K233" s="92"/>
    </row>
    <row r="234" spans="1:11" ht="16">
      <c r="A234" s="314" t="s">
        <v>1504</v>
      </c>
      <c r="B234" s="314" t="s">
        <v>1773</v>
      </c>
      <c r="C234" s="315">
        <v>42500752</v>
      </c>
      <c r="D234" s="316">
        <f>IFERROR(INDEX([1]banka!A$1:A$65536, MATCH(B234, [1]banka!L$1:L$65536, 0)), "")</f>
        <v>45775</v>
      </c>
      <c r="E234" s="314"/>
      <c r="F234" s="314" t="s">
        <v>1774</v>
      </c>
      <c r="G234" s="314">
        <v>156752</v>
      </c>
      <c r="H234" s="314" t="s">
        <v>1763</v>
      </c>
      <c r="I234" s="317">
        <v>107.98</v>
      </c>
      <c r="J234" s="315" t="s">
        <v>182</v>
      </c>
      <c r="K234" s="92"/>
    </row>
    <row r="235" spans="1:11" ht="16">
      <c r="A235" s="314" t="s">
        <v>1504</v>
      </c>
      <c r="B235" s="314" t="s">
        <v>1775</v>
      </c>
      <c r="C235" s="315">
        <v>2828444758</v>
      </c>
      <c r="D235" s="316">
        <f>IFERROR(INDEX([1]banka!A$1:A$65536, MATCH(B235, [1]banka!L$1:L$65536, 0)), "")</f>
        <v>45783</v>
      </c>
      <c r="E235" s="314"/>
      <c r="F235" s="314" t="s">
        <v>1776</v>
      </c>
      <c r="G235" s="314">
        <v>35697270</v>
      </c>
      <c r="H235" s="314" t="s">
        <v>1766</v>
      </c>
      <c r="I235" s="317">
        <v>430.5</v>
      </c>
      <c r="J235" s="315" t="s">
        <v>182</v>
      </c>
      <c r="K235" s="92"/>
    </row>
    <row r="236" spans="1:11" ht="16">
      <c r="A236" s="314" t="s">
        <v>1504</v>
      </c>
      <c r="B236" s="314" t="s">
        <v>1777</v>
      </c>
      <c r="C236" s="315">
        <v>42500860</v>
      </c>
      <c r="D236" s="316">
        <f>IFERROR(INDEX([1]banka!A$1:A$65536, MATCH(B236, [1]banka!L$1:L$65536, 0)), "")</f>
        <v>45811</v>
      </c>
      <c r="E236" s="314"/>
      <c r="F236" s="314" t="s">
        <v>1778</v>
      </c>
      <c r="G236" s="314">
        <v>156752</v>
      </c>
      <c r="H236" s="314" t="s">
        <v>1763</v>
      </c>
      <c r="I236" s="317">
        <v>275.77999999999997</v>
      </c>
      <c r="J236" s="315" t="s">
        <v>182</v>
      </c>
      <c r="K236" s="92"/>
    </row>
    <row r="237" spans="1:11" ht="16">
      <c r="A237" s="314" t="s">
        <v>1504</v>
      </c>
      <c r="B237" s="314" t="s">
        <v>1779</v>
      </c>
      <c r="C237" s="315">
        <v>2832853999</v>
      </c>
      <c r="D237" s="316">
        <f>IFERROR(INDEX([1]banka!A$1:A$65536, MATCH(B237, [1]banka!L$1:L$65536, 0)), "")</f>
        <v>45811</v>
      </c>
      <c r="E237" s="314"/>
      <c r="F237" s="314" t="s">
        <v>1776</v>
      </c>
      <c r="G237" s="314">
        <v>35697270</v>
      </c>
      <c r="H237" s="314" t="s">
        <v>1766</v>
      </c>
      <c r="I237" s="317">
        <v>430.5</v>
      </c>
      <c r="J237" s="315" t="s">
        <v>182</v>
      </c>
      <c r="K237" s="92"/>
    </row>
    <row r="238" spans="1:11" ht="16">
      <c r="A238" s="314" t="s">
        <v>1504</v>
      </c>
      <c r="B238" s="314" t="s">
        <v>1780</v>
      </c>
      <c r="C238" s="315">
        <v>42500941</v>
      </c>
      <c r="D238" s="316">
        <f>IFERROR(INDEX([1]banka!A$1:A$65536, MATCH(B238, [1]banka!L$1:L$65536, 0)), "")</f>
        <v>45841</v>
      </c>
      <c r="E238" s="314"/>
      <c r="F238" s="314" t="s">
        <v>1781</v>
      </c>
      <c r="G238" s="314">
        <v>156752</v>
      </c>
      <c r="H238" s="314" t="s">
        <v>1763</v>
      </c>
      <c r="I238" s="317">
        <v>177.45</v>
      </c>
      <c r="J238" s="315" t="s">
        <v>182</v>
      </c>
      <c r="K238" s="92"/>
    </row>
    <row r="239" spans="1:11" ht="16">
      <c r="A239" s="314" t="s">
        <v>1504</v>
      </c>
      <c r="B239" s="314" t="s">
        <v>1782</v>
      </c>
      <c r="C239" s="314" t="s">
        <v>1782</v>
      </c>
      <c r="D239" s="316">
        <v>45822</v>
      </c>
      <c r="E239" s="314"/>
      <c r="F239" s="314" t="s">
        <v>1783</v>
      </c>
      <c r="G239" s="314"/>
      <c r="H239" s="314" t="s">
        <v>1784</v>
      </c>
      <c r="I239" s="317">
        <v>49.43</v>
      </c>
      <c r="J239" s="315" t="s">
        <v>182</v>
      </c>
      <c r="K239" s="92"/>
    </row>
    <row r="240" spans="1:11" ht="16">
      <c r="A240" s="314" t="s">
        <v>1504</v>
      </c>
      <c r="B240" s="314" t="s">
        <v>1785</v>
      </c>
      <c r="C240" s="315" t="s">
        <v>1785</v>
      </c>
      <c r="D240" s="316">
        <v>45756</v>
      </c>
      <c r="E240" s="314"/>
      <c r="F240" s="314" t="s">
        <v>1786</v>
      </c>
      <c r="G240" s="314"/>
      <c r="H240" s="314"/>
      <c r="I240" s="317">
        <v>163.79</v>
      </c>
      <c r="J240" s="315" t="s">
        <v>182</v>
      </c>
      <c r="K240" s="92"/>
    </row>
    <row r="241" spans="1:11" ht="16">
      <c r="A241" s="314" t="s">
        <v>1504</v>
      </c>
      <c r="B241" s="314" t="s">
        <v>1785</v>
      </c>
      <c r="C241" s="315" t="s">
        <v>1785</v>
      </c>
      <c r="D241" s="316">
        <v>45756</v>
      </c>
      <c r="E241" s="314"/>
      <c r="F241" s="314" t="s">
        <v>1787</v>
      </c>
      <c r="G241" s="314"/>
      <c r="H241" s="314"/>
      <c r="I241" s="317">
        <v>71.5</v>
      </c>
      <c r="J241" s="315" t="s">
        <v>182</v>
      </c>
      <c r="K241" s="92"/>
    </row>
    <row r="242" spans="1:11" ht="16">
      <c r="A242" s="314" t="s">
        <v>1504</v>
      </c>
      <c r="B242" s="314" t="s">
        <v>1785</v>
      </c>
      <c r="C242" s="315" t="s">
        <v>1785</v>
      </c>
      <c r="D242" s="316">
        <v>45756</v>
      </c>
      <c r="E242" s="314"/>
      <c r="F242" s="314" t="s">
        <v>1788</v>
      </c>
      <c r="G242" s="314"/>
      <c r="H242" s="314"/>
      <c r="I242" s="317">
        <v>650</v>
      </c>
      <c r="J242" s="315" t="s">
        <v>182</v>
      </c>
      <c r="K242" s="92"/>
    </row>
    <row r="243" spans="1:11" ht="16">
      <c r="A243" s="314" t="s">
        <v>1504</v>
      </c>
      <c r="B243" s="314" t="s">
        <v>1789</v>
      </c>
      <c r="C243" s="315" t="s">
        <v>1789</v>
      </c>
      <c r="D243" s="316">
        <v>45783</v>
      </c>
      <c r="E243" s="314"/>
      <c r="F243" s="314" t="s">
        <v>1787</v>
      </c>
      <c r="G243" s="314"/>
      <c r="H243" s="314"/>
      <c r="I243" s="317">
        <v>71.5</v>
      </c>
      <c r="J243" s="315" t="s">
        <v>182</v>
      </c>
      <c r="K243" s="92"/>
    </row>
    <row r="244" spans="1:11" ht="16">
      <c r="A244" s="314" t="s">
        <v>1504</v>
      </c>
      <c r="B244" s="314" t="s">
        <v>1789</v>
      </c>
      <c r="C244" s="315" t="s">
        <v>1789</v>
      </c>
      <c r="D244" s="316">
        <v>45783</v>
      </c>
      <c r="E244" s="314"/>
      <c r="F244" s="314" t="s">
        <v>1788</v>
      </c>
      <c r="G244" s="314"/>
      <c r="H244" s="314"/>
      <c r="I244" s="317">
        <v>650</v>
      </c>
      <c r="J244" s="315" t="s">
        <v>182</v>
      </c>
      <c r="K244" s="92"/>
    </row>
    <row r="245" spans="1:11" ht="16">
      <c r="A245" s="314" t="s">
        <v>1504</v>
      </c>
      <c r="B245" s="314" t="s">
        <v>1789</v>
      </c>
      <c r="C245" s="315" t="s">
        <v>1789</v>
      </c>
      <c r="D245" s="316">
        <v>45783</v>
      </c>
      <c r="E245" s="314"/>
      <c r="F245" s="314" t="s">
        <v>1786</v>
      </c>
      <c r="G245" s="314"/>
      <c r="H245" s="314"/>
      <c r="I245" s="317">
        <v>163.79</v>
      </c>
      <c r="J245" s="315" t="s">
        <v>182</v>
      </c>
      <c r="K245" s="92"/>
    </row>
    <row r="246" spans="1:11" ht="16">
      <c r="A246" s="314" t="s">
        <v>1504</v>
      </c>
      <c r="B246" s="314" t="s">
        <v>1790</v>
      </c>
      <c r="C246" s="315" t="s">
        <v>1790</v>
      </c>
      <c r="D246" s="316">
        <v>45818</v>
      </c>
      <c r="E246" s="314"/>
      <c r="F246" s="314" t="s">
        <v>1787</v>
      </c>
      <c r="G246" s="314"/>
      <c r="H246" s="314"/>
      <c r="I246" s="317">
        <v>71.5</v>
      </c>
      <c r="J246" s="315" t="s">
        <v>182</v>
      </c>
      <c r="K246" s="92"/>
    </row>
    <row r="247" spans="1:11" ht="16">
      <c r="A247" s="314" t="s">
        <v>1504</v>
      </c>
      <c r="B247" s="314" t="s">
        <v>1790</v>
      </c>
      <c r="C247" s="315" t="s">
        <v>1790</v>
      </c>
      <c r="D247" s="316">
        <v>45818</v>
      </c>
      <c r="E247" s="314"/>
      <c r="F247" s="314" t="s">
        <v>1786</v>
      </c>
      <c r="G247" s="314"/>
      <c r="H247" s="314"/>
      <c r="I247" s="317">
        <v>163.79</v>
      </c>
      <c r="J247" s="315" t="s">
        <v>182</v>
      </c>
      <c r="K247" s="92"/>
    </row>
    <row r="248" spans="1:11" ht="16">
      <c r="A248" s="314" t="s">
        <v>1504</v>
      </c>
      <c r="B248" s="314" t="s">
        <v>1790</v>
      </c>
      <c r="C248" s="315" t="s">
        <v>1790</v>
      </c>
      <c r="D248" s="316">
        <v>45818</v>
      </c>
      <c r="E248" s="314"/>
      <c r="F248" s="314" t="s">
        <v>1788</v>
      </c>
      <c r="G248" s="314"/>
      <c r="H248" s="314"/>
      <c r="I248" s="317">
        <v>650</v>
      </c>
      <c r="J248" s="315" t="s">
        <v>182</v>
      </c>
      <c r="K248" s="92"/>
    </row>
    <row r="249" spans="1:11" ht="16">
      <c r="A249" s="314" t="s">
        <v>1504</v>
      </c>
      <c r="B249" s="314" t="s">
        <v>1791</v>
      </c>
      <c r="C249" s="315" t="s">
        <v>1791</v>
      </c>
      <c r="D249" s="316">
        <v>45853</v>
      </c>
      <c r="E249" s="314"/>
      <c r="F249" s="314" t="s">
        <v>1786</v>
      </c>
      <c r="G249" s="314"/>
      <c r="H249" s="314"/>
      <c r="I249" s="317">
        <v>163.79</v>
      </c>
      <c r="J249" s="315" t="s">
        <v>182</v>
      </c>
      <c r="K249" s="92"/>
    </row>
    <row r="250" spans="1:11" ht="16">
      <c r="A250" s="314" t="s">
        <v>1504</v>
      </c>
      <c r="B250" s="314" t="s">
        <v>1791</v>
      </c>
      <c r="C250" s="315" t="s">
        <v>1791</v>
      </c>
      <c r="D250" s="316">
        <v>45853</v>
      </c>
      <c r="E250" s="314"/>
      <c r="F250" s="314" t="s">
        <v>1788</v>
      </c>
      <c r="G250" s="314"/>
      <c r="H250" s="314"/>
      <c r="I250" s="317">
        <v>650</v>
      </c>
      <c r="J250" s="315" t="s">
        <v>182</v>
      </c>
      <c r="K250" s="92"/>
    </row>
    <row r="251" spans="1:11" ht="16">
      <c r="A251" s="314" t="s">
        <v>1504</v>
      </c>
      <c r="B251" s="314" t="s">
        <v>1791</v>
      </c>
      <c r="C251" s="315" t="s">
        <v>1791</v>
      </c>
      <c r="D251" s="316">
        <v>45853</v>
      </c>
      <c r="E251" s="314"/>
      <c r="F251" s="314" t="s">
        <v>1787</v>
      </c>
      <c r="G251" s="314"/>
      <c r="H251" s="314"/>
      <c r="I251" s="317">
        <v>71.5</v>
      </c>
      <c r="J251" s="315" t="s">
        <v>182</v>
      </c>
      <c r="K251" s="92"/>
    </row>
    <row r="252" spans="1:11" ht="16">
      <c r="A252" s="314" t="s">
        <v>1504</v>
      </c>
      <c r="B252" s="314" t="s">
        <v>1792</v>
      </c>
      <c r="C252" s="315" t="s">
        <v>1792</v>
      </c>
      <c r="D252" s="316">
        <f>IFERROR(INDEX([1]banka!A$1:A$65536, MATCH(B252, [1]banka!L$1:L$65536, 0)), "")</f>
        <v>45693</v>
      </c>
      <c r="E252" s="314"/>
      <c r="F252" s="314" t="s">
        <v>1793</v>
      </c>
      <c r="G252" s="314">
        <v>31332251</v>
      </c>
      <c r="H252" s="314" t="s">
        <v>1794</v>
      </c>
      <c r="I252" s="317">
        <v>92.85</v>
      </c>
      <c r="J252" s="315" t="s">
        <v>182</v>
      </c>
      <c r="K252" s="92"/>
    </row>
    <row r="253" spans="1:11" ht="16">
      <c r="A253" s="314" t="s">
        <v>1504</v>
      </c>
      <c r="B253" s="314" t="s">
        <v>1795</v>
      </c>
      <c r="C253" s="315" t="s">
        <v>1795</v>
      </c>
      <c r="D253" s="316">
        <f>IFERROR(INDEX([1]banka!A$1:A$65536, MATCH(B253, [1]banka!L$1:L$65536, 0)), "")</f>
        <v>45734</v>
      </c>
      <c r="E253" s="314"/>
      <c r="F253" s="314" t="s">
        <v>1793</v>
      </c>
      <c r="G253" s="314">
        <v>31332251</v>
      </c>
      <c r="H253" s="314" t="s">
        <v>1794</v>
      </c>
      <c r="I253" s="317">
        <v>74</v>
      </c>
      <c r="J253" s="315" t="s">
        <v>182</v>
      </c>
      <c r="K253" s="92"/>
    </row>
    <row r="254" spans="1:11" ht="16">
      <c r="A254" s="314" t="s">
        <v>1504</v>
      </c>
      <c r="B254" s="314" t="s">
        <v>1796</v>
      </c>
      <c r="C254" s="315" t="s">
        <v>1796</v>
      </c>
      <c r="D254" s="316">
        <f>IFERROR(INDEX([1]banka!A$1:A$65536, MATCH(B254, [1]banka!L$1:L$65536, 0)), "")</f>
        <v>45806</v>
      </c>
      <c r="E254" s="314"/>
      <c r="F254" s="314" t="s">
        <v>1797</v>
      </c>
      <c r="G254" s="314">
        <v>36751634</v>
      </c>
      <c r="H254" s="314" t="s">
        <v>1798</v>
      </c>
      <c r="I254" s="317">
        <v>77.94</v>
      </c>
      <c r="J254" s="315" t="s">
        <v>182</v>
      </c>
      <c r="K254" s="92"/>
    </row>
    <row r="255" spans="1:11" ht="16">
      <c r="A255" s="314" t="s">
        <v>1504</v>
      </c>
      <c r="B255" s="314" t="s">
        <v>1799</v>
      </c>
      <c r="C255" s="315" t="s">
        <v>1799</v>
      </c>
      <c r="D255" s="316">
        <f>IFERROR(INDEX([1]banka!A$1:A$65536, MATCH(B255, [1]banka!L$1:L$65536, 0)), "")</f>
        <v>45812</v>
      </c>
      <c r="E255" s="314"/>
      <c r="F255" s="314" t="s">
        <v>1800</v>
      </c>
      <c r="G255" s="314">
        <v>31332251</v>
      </c>
      <c r="H255" s="314" t="s">
        <v>1794</v>
      </c>
      <c r="I255" s="317">
        <v>63.35</v>
      </c>
      <c r="J255" s="315" t="s">
        <v>182</v>
      </c>
      <c r="K255" s="92"/>
    </row>
    <row r="256" spans="1:11" ht="16">
      <c r="A256" s="314" t="s">
        <v>1504</v>
      </c>
      <c r="B256" s="314" t="s">
        <v>1801</v>
      </c>
      <c r="C256" s="315" t="s">
        <v>1801</v>
      </c>
      <c r="D256" s="316">
        <f>IFERROR(INDEX([1]banka!A$1:A$65536, MATCH(B256, [1]banka!L$1:L$65536, 0)), "")</f>
        <v>45812</v>
      </c>
      <c r="E256" s="314"/>
      <c r="F256" s="314" t="s">
        <v>1802</v>
      </c>
      <c r="G256" s="314">
        <v>31322832</v>
      </c>
      <c r="H256" s="314" t="s">
        <v>1803</v>
      </c>
      <c r="I256" s="317">
        <v>108.24</v>
      </c>
      <c r="J256" s="315" t="s">
        <v>182</v>
      </c>
      <c r="K256" s="92"/>
    </row>
    <row r="257" spans="1:11" ht="16">
      <c r="A257" s="314" t="s">
        <v>1504</v>
      </c>
      <c r="B257" s="314" t="s">
        <v>1804</v>
      </c>
      <c r="C257" s="315" t="s">
        <v>1804</v>
      </c>
      <c r="D257" s="316">
        <f>IFERROR(INDEX([1]banka!A$1:A$65536, MATCH(B257, [1]banka!L$1:L$65536, 0)), "")</f>
        <v>45813</v>
      </c>
      <c r="E257" s="314"/>
      <c r="F257" s="314" t="s">
        <v>1805</v>
      </c>
      <c r="G257" s="314">
        <v>11703539</v>
      </c>
      <c r="H257" s="314" t="s">
        <v>1806</v>
      </c>
      <c r="I257" s="317">
        <v>29</v>
      </c>
      <c r="J257" s="315" t="s">
        <v>182</v>
      </c>
      <c r="K257" s="92"/>
    </row>
    <row r="258" spans="1:11" ht="16">
      <c r="A258" s="314" t="s">
        <v>1504</v>
      </c>
      <c r="B258" s="314" t="s">
        <v>1807</v>
      </c>
      <c r="C258" s="315">
        <v>2510022</v>
      </c>
      <c r="D258" s="316">
        <f>IFERROR(INDEX([1]banka!A$1:A$65536, MATCH(B258, [1]banka!L$1:L$65536, 0)), "")</f>
        <v>45818</v>
      </c>
      <c r="E258" s="314"/>
      <c r="F258" s="314" t="s">
        <v>1808</v>
      </c>
      <c r="G258" s="314">
        <v>681989</v>
      </c>
      <c r="H258" s="314" t="s">
        <v>1680</v>
      </c>
      <c r="I258" s="317">
        <v>17900</v>
      </c>
      <c r="J258" s="315" t="s">
        <v>182</v>
      </c>
      <c r="K258" s="92"/>
    </row>
    <row r="259" spans="1:11" ht="16">
      <c r="A259" s="314" t="s">
        <v>1504</v>
      </c>
      <c r="B259" s="314" t="s">
        <v>1809</v>
      </c>
      <c r="C259" s="315">
        <v>25012</v>
      </c>
      <c r="D259" s="316">
        <v>46090</v>
      </c>
      <c r="E259" s="314"/>
      <c r="F259" s="314" t="s">
        <v>1810</v>
      </c>
      <c r="G259" s="314">
        <v>30856710</v>
      </c>
      <c r="H259" s="314" t="s">
        <v>1519</v>
      </c>
      <c r="I259" s="317">
        <v>1935.75</v>
      </c>
      <c r="J259" s="315" t="s">
        <v>182</v>
      </c>
      <c r="K259" s="92"/>
    </row>
    <row r="260" spans="1:11" ht="16">
      <c r="A260" s="314" t="s">
        <v>1504</v>
      </c>
      <c r="B260" s="314" t="s">
        <v>1811</v>
      </c>
      <c r="C260" s="315">
        <v>20250003</v>
      </c>
      <c r="D260" s="316">
        <f>IFERROR(INDEX([1]banka!A$1:A$65536, MATCH(B260, [1]banka!L$1:L$65536, 0)), "")</f>
        <v>45803</v>
      </c>
      <c r="E260" s="314"/>
      <c r="F260" s="314" t="s">
        <v>1808</v>
      </c>
      <c r="G260" s="314">
        <v>30857791</v>
      </c>
      <c r="H260" s="314" t="s">
        <v>1507</v>
      </c>
      <c r="I260" s="317">
        <v>846</v>
      </c>
      <c r="J260" s="315" t="s">
        <v>182</v>
      </c>
      <c r="K260" s="92"/>
    </row>
    <row r="261" spans="1:11" ht="16">
      <c r="A261" s="314" t="s">
        <v>1504</v>
      </c>
      <c r="B261" s="314" t="s">
        <v>1812</v>
      </c>
      <c r="C261" s="315">
        <v>20250004</v>
      </c>
      <c r="D261" s="316">
        <f>IFERROR(INDEX([1]banka!A$1:A$65536, MATCH(B261, [1]banka!L$1:L$65536, 0)), "")</f>
        <v>45818</v>
      </c>
      <c r="E261" s="314"/>
      <c r="F261" s="314" t="s">
        <v>1808</v>
      </c>
      <c r="G261" s="314">
        <v>30857791</v>
      </c>
      <c r="H261" s="314" t="s">
        <v>1507</v>
      </c>
      <c r="I261" s="317">
        <v>564</v>
      </c>
      <c r="J261" s="315" t="s">
        <v>182</v>
      </c>
      <c r="K261" s="92"/>
    </row>
    <row r="262" spans="1:11" ht="16">
      <c r="A262" s="314" t="s">
        <v>1504</v>
      </c>
      <c r="B262" s="314" t="s">
        <v>1813</v>
      </c>
      <c r="C262" s="315">
        <v>20250005</v>
      </c>
      <c r="D262" s="316">
        <f>IFERROR(INDEX([1]banka!A$1:A$65536, MATCH(B262, [1]banka!L$1:L$65536, 0)), "")</f>
        <v>45819</v>
      </c>
      <c r="E262" s="314"/>
      <c r="F262" s="314" t="s">
        <v>1808</v>
      </c>
      <c r="G262" s="314">
        <v>30857791</v>
      </c>
      <c r="H262" s="314" t="s">
        <v>1507</v>
      </c>
      <c r="I262" s="317">
        <v>282</v>
      </c>
      <c r="J262" s="315" t="s">
        <v>182</v>
      </c>
      <c r="K262" s="92"/>
    </row>
    <row r="263" spans="1:11" ht="16">
      <c r="A263" s="318" t="s">
        <v>1504</v>
      </c>
      <c r="B263" s="318" t="s">
        <v>1814</v>
      </c>
      <c r="C263" s="319">
        <v>2025001</v>
      </c>
      <c r="D263" s="320">
        <f>IFERROR(INDEX([1]banka!A$1:A$65536, MATCH(B263, [1]banka!L$1:L$65536, 0)), "")</f>
        <v>45750</v>
      </c>
      <c r="E263" s="318"/>
      <c r="F263" s="318" t="s">
        <v>1808</v>
      </c>
      <c r="G263" s="318">
        <v>17058473</v>
      </c>
      <c r="H263" s="318" t="s">
        <v>1522</v>
      </c>
      <c r="I263" s="321">
        <v>1200</v>
      </c>
      <c r="J263" s="315" t="s">
        <v>182</v>
      </c>
      <c r="K263" s="92"/>
    </row>
    <row r="264" spans="1:11" ht="16">
      <c r="A264" s="318" t="s">
        <v>1504</v>
      </c>
      <c r="B264" s="318" t="s">
        <v>1815</v>
      </c>
      <c r="C264" s="319">
        <v>2025002</v>
      </c>
      <c r="D264" s="320">
        <f>IFERROR(INDEX([1]banka!A$1:A$65536, MATCH(B264, [1]banka!L$1:L$65536, 0)), "")</f>
        <v>45750</v>
      </c>
      <c r="E264" s="318"/>
      <c r="F264" s="318" t="s">
        <v>1816</v>
      </c>
      <c r="G264" s="318">
        <v>17058473</v>
      </c>
      <c r="H264" s="318" t="s">
        <v>1522</v>
      </c>
      <c r="I264" s="321">
        <v>1200</v>
      </c>
      <c r="J264" s="315" t="s">
        <v>182</v>
      </c>
      <c r="K264" s="92"/>
    </row>
    <row r="265" spans="1:11" ht="16">
      <c r="A265" s="318" t="s">
        <v>1504</v>
      </c>
      <c r="B265" s="318" t="s">
        <v>1817</v>
      </c>
      <c r="C265" s="319">
        <v>2025009</v>
      </c>
      <c r="D265" s="320">
        <f>IFERROR(INDEX([1]banka!A$1:A$65536, MATCH(B265, [1]banka!L$1:L$65536, 0)), "")</f>
        <v>45793</v>
      </c>
      <c r="E265" s="318"/>
      <c r="F265" s="318" t="s">
        <v>1836</v>
      </c>
      <c r="G265" s="318">
        <v>17058473</v>
      </c>
      <c r="H265" s="318" t="s">
        <v>1522</v>
      </c>
      <c r="I265" s="321">
        <v>1400</v>
      </c>
      <c r="J265" s="315" t="s">
        <v>182</v>
      </c>
      <c r="K265" s="92"/>
    </row>
    <row r="266" spans="1:11" ht="16">
      <c r="A266" s="318" t="s">
        <v>1504</v>
      </c>
      <c r="B266" s="318" t="s">
        <v>1818</v>
      </c>
      <c r="C266" s="319">
        <v>2025010</v>
      </c>
      <c r="D266" s="320">
        <f>IFERROR(INDEX([1]banka!A$1:A$65536, MATCH(B266, [1]banka!L$1:L$65536, 0)), "")</f>
        <v>45793</v>
      </c>
      <c r="E266" s="318"/>
      <c r="F266" s="318" t="s">
        <v>1836</v>
      </c>
      <c r="G266" s="318">
        <v>17058473</v>
      </c>
      <c r="H266" s="318" t="s">
        <v>1522</v>
      </c>
      <c r="I266" s="321">
        <v>1400</v>
      </c>
      <c r="J266" s="315" t="s">
        <v>182</v>
      </c>
      <c r="K266" s="92"/>
    </row>
    <row r="267" spans="1:11" ht="16">
      <c r="A267" s="318" t="s">
        <v>1504</v>
      </c>
      <c r="B267" s="318" t="s">
        <v>1819</v>
      </c>
      <c r="C267" s="319">
        <v>2025011</v>
      </c>
      <c r="D267" s="320">
        <f>IFERROR(INDEX([1]banka!A$1:A$65536, MATCH(B267, [1]banka!L$1:L$65536, 0)), "")</f>
        <v>45793</v>
      </c>
      <c r="E267" s="318"/>
      <c r="F267" s="318" t="s">
        <v>1836</v>
      </c>
      <c r="G267" s="318">
        <v>17058473</v>
      </c>
      <c r="H267" s="318" t="s">
        <v>1522</v>
      </c>
      <c r="I267" s="321">
        <v>1400</v>
      </c>
      <c r="J267" s="315" t="s">
        <v>182</v>
      </c>
      <c r="K267" s="92"/>
    </row>
    <row r="268" spans="1:11" ht="16">
      <c r="A268" s="318" t="s">
        <v>1504</v>
      </c>
      <c r="B268" s="318" t="s">
        <v>1820</v>
      </c>
      <c r="C268" s="319">
        <v>2025012</v>
      </c>
      <c r="D268" s="320">
        <f>IFERROR(INDEX([1]banka!A$1:A$65536, MATCH(B268, [1]banka!L$1:L$65536, 0)), "")</f>
        <v>45796</v>
      </c>
      <c r="E268" s="318"/>
      <c r="F268" s="318" t="s">
        <v>1808</v>
      </c>
      <c r="G268" s="318">
        <v>17058473</v>
      </c>
      <c r="H268" s="318" t="s">
        <v>1522</v>
      </c>
      <c r="I268" s="321">
        <v>1400</v>
      </c>
      <c r="J268" s="315" t="s">
        <v>182</v>
      </c>
      <c r="K268" s="92"/>
    </row>
    <row r="269" spans="1:11" ht="16">
      <c r="A269" s="318" t="s">
        <v>1504</v>
      </c>
      <c r="B269" s="318" t="s">
        <v>1821</v>
      </c>
      <c r="C269" s="319">
        <v>2025014</v>
      </c>
      <c r="D269" s="320">
        <f>IFERROR(INDEX([1]banka!A$1:A$65536, MATCH(B269, [1]banka!L$1:L$65536, 0)), "")</f>
        <v>45797</v>
      </c>
      <c r="E269" s="318"/>
      <c r="F269" s="318" t="s">
        <v>1808</v>
      </c>
      <c r="G269" s="318">
        <v>17058473</v>
      </c>
      <c r="H269" s="318" t="s">
        <v>1522</v>
      </c>
      <c r="I269" s="321">
        <v>1400</v>
      </c>
      <c r="J269" s="315" t="s">
        <v>182</v>
      </c>
      <c r="K269" s="92"/>
    </row>
    <row r="270" spans="1:11" ht="16">
      <c r="A270" s="318" t="s">
        <v>1504</v>
      </c>
      <c r="B270" s="318" t="s">
        <v>1822</v>
      </c>
      <c r="C270" s="319">
        <v>2025017</v>
      </c>
      <c r="D270" s="320">
        <f>IFERROR(INDEX([1]banka!A$1:A$65536, MATCH(B270, [1]banka!L$1:L$65536, 0)), "")</f>
        <v>45803</v>
      </c>
      <c r="E270" s="318"/>
      <c r="F270" s="318" t="s">
        <v>1808</v>
      </c>
      <c r="G270" s="318">
        <v>17058473</v>
      </c>
      <c r="H270" s="318" t="s">
        <v>1522</v>
      </c>
      <c r="I270" s="321">
        <v>1400</v>
      </c>
      <c r="J270" s="315" t="s">
        <v>182</v>
      </c>
      <c r="K270" s="92"/>
    </row>
    <row r="271" spans="1:11" ht="16">
      <c r="A271" s="318" t="s">
        <v>1504</v>
      </c>
      <c r="B271" s="318" t="s">
        <v>1823</v>
      </c>
      <c r="C271" s="319">
        <v>2025018</v>
      </c>
      <c r="D271" s="320">
        <f>IFERROR(INDEX([1]banka!A$1:A$65536, MATCH(B271, [1]banka!L$1:L$65536, 0)), "")</f>
        <v>45804</v>
      </c>
      <c r="E271" s="318"/>
      <c r="F271" s="318" t="s">
        <v>1808</v>
      </c>
      <c r="G271" s="318">
        <v>17058473</v>
      </c>
      <c r="H271" s="318" t="s">
        <v>1522</v>
      </c>
      <c r="I271" s="321">
        <v>5600</v>
      </c>
      <c r="J271" s="315" t="s">
        <v>182</v>
      </c>
      <c r="K271" s="92"/>
    </row>
    <row r="272" spans="1:11" ht="16">
      <c r="A272" s="318" t="s">
        <v>1504</v>
      </c>
      <c r="B272" s="318" t="s">
        <v>1824</v>
      </c>
      <c r="C272" s="319">
        <v>2025019</v>
      </c>
      <c r="D272" s="320">
        <f>IFERROR(INDEX([1]banka!A$1:A$65536, MATCH(B272, [1]banka!L$1:L$65536, 0)), "")</f>
        <v>45805</v>
      </c>
      <c r="E272" s="318"/>
      <c r="F272" s="318" t="s">
        <v>1808</v>
      </c>
      <c r="G272" s="318">
        <v>17058473</v>
      </c>
      <c r="H272" s="318" t="s">
        <v>1522</v>
      </c>
      <c r="I272" s="321">
        <v>1600</v>
      </c>
      <c r="J272" s="315" t="s">
        <v>182</v>
      </c>
      <c r="K272" s="92"/>
    </row>
    <row r="273" spans="1:11" ht="16">
      <c r="A273" s="318" t="s">
        <v>1504</v>
      </c>
      <c r="B273" s="318" t="s">
        <v>1825</v>
      </c>
      <c r="C273" s="319">
        <v>2025020</v>
      </c>
      <c r="D273" s="320">
        <f>IFERROR(INDEX([1]banka!A$1:A$65536, MATCH(B273, [1]banka!L$1:L$65536, 0)), "")</f>
        <v>45807</v>
      </c>
      <c r="E273" s="318"/>
      <c r="F273" s="318" t="s">
        <v>1808</v>
      </c>
      <c r="G273" s="318">
        <v>17058473</v>
      </c>
      <c r="H273" s="318" t="s">
        <v>1522</v>
      </c>
      <c r="I273" s="321">
        <v>1400</v>
      </c>
      <c r="J273" s="315" t="s">
        <v>182</v>
      </c>
      <c r="K273" s="92"/>
    </row>
    <row r="274" spans="1:11" ht="16">
      <c r="A274" s="318" t="s">
        <v>1504</v>
      </c>
      <c r="B274" s="318" t="s">
        <v>1826</v>
      </c>
      <c r="C274" s="319">
        <v>2025021</v>
      </c>
      <c r="D274" s="320">
        <f>IFERROR(INDEX([1]banka!A$1:A$65536, MATCH(B274, [1]banka!L$1:L$65536, 0)), "")</f>
        <v>45807</v>
      </c>
      <c r="E274" s="318"/>
      <c r="F274" s="318" t="s">
        <v>1808</v>
      </c>
      <c r="G274" s="318">
        <v>17058473</v>
      </c>
      <c r="H274" s="318" t="s">
        <v>1522</v>
      </c>
      <c r="I274" s="321">
        <v>1400</v>
      </c>
      <c r="J274" s="315" t="s">
        <v>182</v>
      </c>
      <c r="K274" s="92"/>
    </row>
    <row r="275" spans="1:11" ht="16">
      <c r="A275" s="318" t="s">
        <v>1504</v>
      </c>
      <c r="B275" s="318" t="s">
        <v>1827</v>
      </c>
      <c r="C275" s="319">
        <v>2025023</v>
      </c>
      <c r="D275" s="320">
        <f>IFERROR(INDEX([1]banka!A$1:A$65536, MATCH(B275, [1]banka!L$1:L$65536, 0)), "")</f>
        <v>45811</v>
      </c>
      <c r="E275" s="318"/>
      <c r="F275" s="318" t="s">
        <v>1808</v>
      </c>
      <c r="G275" s="318">
        <v>17058473</v>
      </c>
      <c r="H275" s="318" t="s">
        <v>1522</v>
      </c>
      <c r="I275" s="321">
        <v>1400</v>
      </c>
      <c r="J275" s="315" t="s">
        <v>182</v>
      </c>
      <c r="K275" s="92"/>
    </row>
    <row r="276" spans="1:11" ht="16">
      <c r="A276" s="318" t="s">
        <v>1504</v>
      </c>
      <c r="B276" s="318" t="s">
        <v>1828</v>
      </c>
      <c r="C276" s="319">
        <v>2025022</v>
      </c>
      <c r="D276" s="320">
        <f>IFERROR(INDEX([1]banka!A$1:A$65536, MATCH(B276, [1]banka!L$1:L$65536, 0)), "")</f>
        <v>45811</v>
      </c>
      <c r="E276" s="318"/>
      <c r="F276" s="318" t="s">
        <v>1808</v>
      </c>
      <c r="G276" s="318">
        <v>17058473</v>
      </c>
      <c r="H276" s="318" t="s">
        <v>1522</v>
      </c>
      <c r="I276" s="321">
        <v>700</v>
      </c>
      <c r="J276" s="315" t="s">
        <v>182</v>
      </c>
      <c r="K276" s="92"/>
    </row>
    <row r="277" spans="1:11" ht="16">
      <c r="A277" s="318" t="s">
        <v>1504</v>
      </c>
      <c r="B277" s="318" t="s">
        <v>1829</v>
      </c>
      <c r="C277" s="319">
        <v>2025024</v>
      </c>
      <c r="D277" s="320">
        <f>IFERROR(INDEX([1]banka!A$1:A$65536, MATCH(B277, [1]banka!L$1:L$65536, 0)), "")</f>
        <v>45818</v>
      </c>
      <c r="E277" s="318"/>
      <c r="F277" s="318" t="s">
        <v>1808</v>
      </c>
      <c r="G277" s="318">
        <v>17058473</v>
      </c>
      <c r="H277" s="318" t="s">
        <v>1522</v>
      </c>
      <c r="I277" s="321">
        <v>1400</v>
      </c>
      <c r="J277" s="315" t="s">
        <v>182</v>
      </c>
      <c r="K277" s="92"/>
    </row>
    <row r="278" spans="1:11" ht="16">
      <c r="A278" s="318" t="s">
        <v>1504</v>
      </c>
      <c r="B278" s="318" t="s">
        <v>1830</v>
      </c>
      <c r="C278" s="319">
        <v>2025025</v>
      </c>
      <c r="D278" s="320">
        <f>IFERROR(INDEX([1]banka!A$1:A$65536, MATCH(B278, [1]banka!L$1:L$65536, 0)), "")</f>
        <v>45820</v>
      </c>
      <c r="E278" s="318"/>
      <c r="F278" s="318" t="s">
        <v>1808</v>
      </c>
      <c r="G278" s="318">
        <v>17058473</v>
      </c>
      <c r="H278" s="318" t="s">
        <v>1522</v>
      </c>
      <c r="I278" s="321">
        <v>1400</v>
      </c>
      <c r="J278" s="315" t="s">
        <v>182</v>
      </c>
      <c r="K278" s="92"/>
    </row>
    <row r="279" spans="1:11" ht="16">
      <c r="A279" s="318" t="s">
        <v>1504</v>
      </c>
      <c r="B279" s="318" t="s">
        <v>1831</v>
      </c>
      <c r="C279" s="319">
        <v>2025026</v>
      </c>
      <c r="D279" s="320">
        <f>IFERROR(INDEX([1]banka!A$1:A$65536, MATCH(B279, [1]banka!L$1:L$65536, 0)), "")</f>
        <v>45821</v>
      </c>
      <c r="E279" s="318"/>
      <c r="F279" s="318" t="s">
        <v>1808</v>
      </c>
      <c r="G279" s="318">
        <v>17058473</v>
      </c>
      <c r="H279" s="318" t="s">
        <v>1522</v>
      </c>
      <c r="I279" s="321">
        <v>1600</v>
      </c>
      <c r="J279" s="315" t="s">
        <v>182</v>
      </c>
      <c r="K279" s="92"/>
    </row>
    <row r="280" spans="1:11" ht="16">
      <c r="A280" s="318" t="s">
        <v>1504</v>
      </c>
      <c r="B280" s="318" t="s">
        <v>1832</v>
      </c>
      <c r="C280" s="319">
        <v>2025033</v>
      </c>
      <c r="D280" s="320">
        <f>IFERROR(INDEX([1]banka!A$1:A$65536, MATCH(B280, [1]banka!L$1:L$65536, 0)), "")</f>
        <v>45856</v>
      </c>
      <c r="E280" s="318"/>
      <c r="F280" s="318" t="s">
        <v>1808</v>
      </c>
      <c r="G280" s="318">
        <v>17058473</v>
      </c>
      <c r="H280" s="318" t="s">
        <v>1522</v>
      </c>
      <c r="I280" s="321">
        <v>1400</v>
      </c>
      <c r="J280" s="315" t="s">
        <v>182</v>
      </c>
      <c r="K280" s="92"/>
    </row>
    <row r="281" spans="1:11" ht="16">
      <c r="A281" s="318" t="s">
        <v>1504</v>
      </c>
      <c r="B281" s="318" t="s">
        <v>1833</v>
      </c>
      <c r="C281" s="319">
        <v>2025034</v>
      </c>
      <c r="D281" s="320">
        <f>IFERROR(INDEX([1]banka!A$1:A$65536, MATCH(B281, [1]banka!L$1:L$65536, 0)), "")</f>
        <v>45856</v>
      </c>
      <c r="E281" s="318"/>
      <c r="F281" s="318" t="s">
        <v>1808</v>
      </c>
      <c r="G281" s="318">
        <v>17058473</v>
      </c>
      <c r="H281" s="318" t="s">
        <v>1522</v>
      </c>
      <c r="I281" s="321">
        <v>1400</v>
      </c>
      <c r="J281" s="315" t="s">
        <v>182</v>
      </c>
      <c r="K281" s="92"/>
    </row>
    <row r="282" spans="1:11" ht="16">
      <c r="A282" s="318" t="s">
        <v>1504</v>
      </c>
      <c r="B282" s="318" t="s">
        <v>1834</v>
      </c>
      <c r="C282" s="319">
        <v>2025035</v>
      </c>
      <c r="D282" s="320">
        <f>IFERROR(INDEX([1]banka!A$1:A$65536, MATCH(B282, [1]banka!L$1:L$65536, 0)), "")</f>
        <v>45856</v>
      </c>
      <c r="E282" s="318"/>
      <c r="F282" s="318" t="s">
        <v>1808</v>
      </c>
      <c r="G282" s="318">
        <v>17058473</v>
      </c>
      <c r="H282" s="318" t="s">
        <v>1522</v>
      </c>
      <c r="I282" s="321">
        <v>1400</v>
      </c>
      <c r="J282" s="315" t="s">
        <v>182</v>
      </c>
      <c r="K282" s="92"/>
    </row>
    <row r="283" spans="1:11" ht="16">
      <c r="A283" s="318" t="s">
        <v>1504</v>
      </c>
      <c r="B283" s="318" t="s">
        <v>1835</v>
      </c>
      <c r="C283" s="319">
        <v>2025030</v>
      </c>
      <c r="D283" s="320">
        <f>IFERROR(INDEX([1]banka!A$1:A$65536, MATCH(B283, [1]banka!L$1:L$65536, 0)), "")</f>
        <v>45856</v>
      </c>
      <c r="E283" s="318"/>
      <c r="F283" s="318" t="s">
        <v>1808</v>
      </c>
      <c r="G283" s="318">
        <v>17058473</v>
      </c>
      <c r="H283" s="318" t="s">
        <v>1522</v>
      </c>
      <c r="I283" s="321">
        <v>700</v>
      </c>
      <c r="J283" s="315" t="s">
        <v>182</v>
      </c>
      <c r="K283" s="92"/>
    </row>
    <row r="284" spans="1:11" ht="16">
      <c r="A284" s="318" t="s">
        <v>1504</v>
      </c>
      <c r="B284" s="318" t="s">
        <v>1837</v>
      </c>
      <c r="C284" s="319" t="s">
        <v>1837</v>
      </c>
      <c r="D284" s="320">
        <f>IFERROR(INDEX([1]banka!A$1:A$65536, MATCH(B284, [1]banka!L$1:L$65536, 0)), "")</f>
        <v>45790</v>
      </c>
      <c r="E284" s="318"/>
      <c r="F284" s="318" t="s">
        <v>1838</v>
      </c>
      <c r="G284" s="318"/>
      <c r="H284" s="318" t="s">
        <v>1839</v>
      </c>
      <c r="I284" s="321">
        <v>162.6</v>
      </c>
      <c r="J284" s="315" t="s">
        <v>182</v>
      </c>
      <c r="K284" s="92"/>
    </row>
    <row r="285" spans="1:11" ht="16">
      <c r="A285" s="318" t="s">
        <v>1504</v>
      </c>
      <c r="B285" s="318" t="s">
        <v>1837</v>
      </c>
      <c r="C285" s="319" t="s">
        <v>1837</v>
      </c>
      <c r="D285" s="320">
        <f>IFERROR(INDEX([1]banka!A$1:A$65536, MATCH(B285, [1]banka!L$1:L$65536, 0)), "")</f>
        <v>45790</v>
      </c>
      <c r="E285" s="318"/>
      <c r="F285" s="318" t="s">
        <v>1840</v>
      </c>
      <c r="G285" s="318"/>
      <c r="H285" s="318" t="s">
        <v>1839</v>
      </c>
      <c r="I285" s="321">
        <v>41.94</v>
      </c>
      <c r="J285" s="315" t="s">
        <v>182</v>
      </c>
      <c r="K285" s="92"/>
    </row>
    <row r="286" spans="1:11" ht="16">
      <c r="A286" s="318" t="s">
        <v>1504</v>
      </c>
      <c r="B286" s="318" t="s">
        <v>1837</v>
      </c>
      <c r="C286" s="319" t="s">
        <v>1837</v>
      </c>
      <c r="D286" s="320">
        <f>IFERROR(INDEX([1]banka!A$1:A$65536, MATCH(B286, [1]banka!L$1:L$65536, 0)), "")</f>
        <v>45790</v>
      </c>
      <c r="E286" s="318"/>
      <c r="F286" s="318" t="s">
        <v>1841</v>
      </c>
      <c r="G286" s="318"/>
      <c r="H286" s="318" t="s">
        <v>1839</v>
      </c>
      <c r="I286" s="321">
        <v>225</v>
      </c>
      <c r="J286" s="315" t="s">
        <v>182</v>
      </c>
      <c r="K286" s="92"/>
    </row>
    <row r="287" spans="1:11" ht="16">
      <c r="A287" s="318" t="s">
        <v>1504</v>
      </c>
      <c r="B287" s="318" t="s">
        <v>1842</v>
      </c>
      <c r="C287" s="319" t="s">
        <v>1842</v>
      </c>
      <c r="D287" s="320">
        <f>IFERROR(INDEX([1]banka!A$1:A$65536, MATCH(B287, [1]banka!L$1:L$65536, 0)), "")</f>
        <v>45841</v>
      </c>
      <c r="E287" s="318"/>
      <c r="F287" s="318" t="s">
        <v>1843</v>
      </c>
      <c r="G287" s="318"/>
      <c r="H287" s="318" t="s">
        <v>1839</v>
      </c>
      <c r="I287" s="321">
        <v>182.75</v>
      </c>
      <c r="J287" s="315" t="s">
        <v>182</v>
      </c>
      <c r="K287" s="92"/>
    </row>
    <row r="288" spans="1:11" ht="16">
      <c r="A288" s="318" t="s">
        <v>1504</v>
      </c>
      <c r="B288" s="318" t="s">
        <v>1842</v>
      </c>
      <c r="C288" s="319" t="s">
        <v>1842</v>
      </c>
      <c r="D288" s="320">
        <f>IFERROR(INDEX([1]banka!A$1:A$65536, MATCH(B288, [1]banka!L$1:L$65536, 0)), "")</f>
        <v>45841</v>
      </c>
      <c r="E288" s="318"/>
      <c r="F288" s="318" t="s">
        <v>1844</v>
      </c>
      <c r="G288" s="318"/>
      <c r="H288" s="318" t="s">
        <v>1839</v>
      </c>
      <c r="I288" s="321">
        <v>100</v>
      </c>
      <c r="J288" s="315" t="s">
        <v>182</v>
      </c>
      <c r="K288" s="92"/>
    </row>
    <row r="289" spans="1:11" ht="16">
      <c r="A289" s="318" t="s">
        <v>1504</v>
      </c>
      <c r="B289" s="318" t="s">
        <v>1845</v>
      </c>
      <c r="C289" s="319" t="s">
        <v>1845</v>
      </c>
      <c r="D289" s="320">
        <v>45719</v>
      </c>
      <c r="E289" s="318"/>
      <c r="F289" s="318" t="s">
        <v>1846</v>
      </c>
      <c r="G289" s="318"/>
      <c r="H289" s="318" t="s">
        <v>1847</v>
      </c>
      <c r="I289" s="321">
        <v>1076.72</v>
      </c>
      <c r="J289" s="315" t="s">
        <v>182</v>
      </c>
      <c r="K289" s="92"/>
    </row>
    <row r="290" spans="1:11" ht="16">
      <c r="A290" s="318" t="s">
        <v>1504</v>
      </c>
      <c r="B290" s="318" t="s">
        <v>1845</v>
      </c>
      <c r="C290" s="319" t="s">
        <v>1845</v>
      </c>
      <c r="D290" s="320">
        <v>45719</v>
      </c>
      <c r="E290" s="318"/>
      <c r="F290" s="318" t="s">
        <v>1848</v>
      </c>
      <c r="G290" s="318"/>
      <c r="H290" s="318" t="s">
        <v>1847</v>
      </c>
      <c r="I290" s="321">
        <v>423.28</v>
      </c>
      <c r="J290" s="315" t="s">
        <v>182</v>
      </c>
      <c r="K290" s="92"/>
    </row>
    <row r="291" spans="1:11" ht="16">
      <c r="A291" s="318" t="s">
        <v>1504</v>
      </c>
      <c r="B291" s="318" t="s">
        <v>1849</v>
      </c>
      <c r="C291" s="319">
        <v>21925</v>
      </c>
      <c r="D291" s="320">
        <f>IFERROR(INDEX([1]banka!A$1:A$65536, MATCH(B291, [1]banka!L$1:L$65536, 0)), "")</f>
        <v>45783</v>
      </c>
      <c r="E291" s="318"/>
      <c r="F291" s="318" t="s">
        <v>1850</v>
      </c>
      <c r="G291" s="318">
        <v>36006491</v>
      </c>
      <c r="H291" s="318" t="s">
        <v>1753</v>
      </c>
      <c r="I291" s="321">
        <v>261</v>
      </c>
      <c r="J291" s="315" t="s">
        <v>182</v>
      </c>
      <c r="K291" s="92"/>
    </row>
    <row r="292" spans="1:11" ht="16">
      <c r="A292" s="318" t="s">
        <v>1504</v>
      </c>
      <c r="B292" s="318" t="s">
        <v>1851</v>
      </c>
      <c r="C292" s="319">
        <v>23325</v>
      </c>
      <c r="D292" s="320">
        <f>IFERROR(INDEX([1]banka!A$1:A$65536, MATCH(B292, [1]banka!L$1:L$65536, 0)), "")</f>
        <v>45806</v>
      </c>
      <c r="E292" s="318"/>
      <c r="F292" s="318" t="s">
        <v>1852</v>
      </c>
      <c r="G292" s="318">
        <v>36006491</v>
      </c>
      <c r="H292" s="318" t="s">
        <v>1753</v>
      </c>
      <c r="I292" s="321">
        <v>560</v>
      </c>
      <c r="J292" s="315" t="s">
        <v>182</v>
      </c>
      <c r="K292" s="92"/>
    </row>
    <row r="293" spans="1:11" ht="16">
      <c r="A293" s="318" t="s">
        <v>1504</v>
      </c>
      <c r="B293" s="318" t="s">
        <v>1853</v>
      </c>
      <c r="C293" s="319">
        <v>20250001</v>
      </c>
      <c r="D293" s="320">
        <f>IFERROR(INDEX([1]banka!A$1:A$65536, MATCH(B293, [1]banka!L$1:L$65536, 0)), "")</f>
        <v>45779</v>
      </c>
      <c r="E293" s="318"/>
      <c r="F293" s="318" t="s">
        <v>1854</v>
      </c>
      <c r="G293" s="318">
        <v>37337882</v>
      </c>
      <c r="H293" s="318" t="s">
        <v>1855</v>
      </c>
      <c r="I293" s="321">
        <v>2300</v>
      </c>
      <c r="J293" s="315" t="s">
        <v>182</v>
      </c>
      <c r="K293" s="92"/>
    </row>
    <row r="294" spans="1:11" ht="16">
      <c r="A294" s="318" t="s">
        <v>1504</v>
      </c>
      <c r="B294" s="318" t="s">
        <v>1856</v>
      </c>
      <c r="C294" s="319">
        <v>20250002</v>
      </c>
      <c r="D294" s="320">
        <f>IFERROR(INDEX([1]banka!A$1:A$65536, MATCH(B294, [1]banka!L$1:L$65536, 0)), "")</f>
        <v>45811</v>
      </c>
      <c r="E294" s="318"/>
      <c r="F294" s="318" t="s">
        <v>1857</v>
      </c>
      <c r="G294" s="318">
        <v>37337882</v>
      </c>
      <c r="H294" s="318" t="s">
        <v>1855</v>
      </c>
      <c r="I294" s="321">
        <v>2300</v>
      </c>
      <c r="J294" s="315" t="s">
        <v>182</v>
      </c>
      <c r="K294" s="92"/>
    </row>
    <row r="295" spans="1:11" ht="16">
      <c r="A295" s="318" t="s">
        <v>1504</v>
      </c>
      <c r="B295" s="318" t="s">
        <v>1858</v>
      </c>
      <c r="C295" s="319">
        <v>20250003</v>
      </c>
      <c r="D295" s="320">
        <f>IFERROR(INDEX([1]banka!A$1:A$65536, MATCH(B295, [1]banka!L$1:L$65536, 0)), "")</f>
        <v>45841</v>
      </c>
      <c r="E295" s="318"/>
      <c r="F295" s="318" t="s">
        <v>1859</v>
      </c>
      <c r="G295" s="318">
        <v>37337882</v>
      </c>
      <c r="H295" s="318" t="s">
        <v>1855</v>
      </c>
      <c r="I295" s="321">
        <v>2300</v>
      </c>
      <c r="J295" s="315" t="s">
        <v>182</v>
      </c>
      <c r="K295" s="92"/>
    </row>
    <row r="296" spans="1:11" ht="16">
      <c r="A296" s="318" t="s">
        <v>1504</v>
      </c>
      <c r="B296" s="318" t="s">
        <v>1860</v>
      </c>
      <c r="C296" s="319" t="s">
        <v>1860</v>
      </c>
      <c r="D296" s="320">
        <f>IFERROR(INDEX([1]banka!A$1:A$65536, MATCH(B296, [1]banka!L$1:L$65536, 0)), "")</f>
        <v>45842</v>
      </c>
      <c r="E296" s="318"/>
      <c r="F296" s="318" t="s">
        <v>1861</v>
      </c>
      <c r="G296" s="318"/>
      <c r="H296" s="318" t="s">
        <v>1730</v>
      </c>
      <c r="I296" s="321">
        <v>264.08999999999997</v>
      </c>
      <c r="J296" s="315" t="s">
        <v>182</v>
      </c>
      <c r="K296" s="92"/>
    </row>
    <row r="297" spans="1:11" ht="16">
      <c r="A297" s="318" t="s">
        <v>1504</v>
      </c>
      <c r="B297" s="318" t="s">
        <v>1860</v>
      </c>
      <c r="C297" s="319" t="s">
        <v>1860</v>
      </c>
      <c r="D297" s="320">
        <f>IFERROR(INDEX([1]banka!A$1:A$65536, MATCH(B297, [1]banka!L$1:L$65536, 0)), "")</f>
        <v>45842</v>
      </c>
      <c r="E297" s="318"/>
      <c r="F297" s="318" t="s">
        <v>1862</v>
      </c>
      <c r="G297" s="318"/>
      <c r="H297" s="318" t="s">
        <v>1730</v>
      </c>
      <c r="I297" s="321">
        <v>1361.58</v>
      </c>
      <c r="J297" s="315" t="s">
        <v>182</v>
      </c>
      <c r="K297" s="92"/>
    </row>
    <row r="298" spans="1:11" ht="16">
      <c r="A298" s="318" t="s">
        <v>1504</v>
      </c>
      <c r="B298" s="318" t="s">
        <v>1860</v>
      </c>
      <c r="C298" s="319" t="s">
        <v>1860</v>
      </c>
      <c r="D298" s="320">
        <f>IFERROR(INDEX([1]banka!A$1:A$65536, MATCH(B298, [1]banka!L$1:L$65536, 0)), "")</f>
        <v>45842</v>
      </c>
      <c r="E298" s="318"/>
      <c r="F298" s="318" t="s">
        <v>1863</v>
      </c>
      <c r="G298" s="318"/>
      <c r="H298" s="318" t="s">
        <v>1730</v>
      </c>
      <c r="I298" s="321">
        <v>127.94</v>
      </c>
      <c r="J298" s="315" t="s">
        <v>182</v>
      </c>
      <c r="K298" s="92"/>
    </row>
    <row r="299" spans="1:11" ht="16">
      <c r="A299" s="318" t="s">
        <v>1504</v>
      </c>
      <c r="B299" s="318" t="s">
        <v>1860</v>
      </c>
      <c r="C299" s="319" t="s">
        <v>1860</v>
      </c>
      <c r="D299" s="320">
        <f>IFERROR(INDEX([1]banka!A$1:A$65536, MATCH(B299, [1]banka!L$1:L$65536, 0)), "")</f>
        <v>45842</v>
      </c>
      <c r="E299" s="318"/>
      <c r="F299" s="318" t="s">
        <v>1864</v>
      </c>
      <c r="G299" s="318"/>
      <c r="H299" s="318" t="s">
        <v>1730</v>
      </c>
      <c r="I299" s="321">
        <v>1980</v>
      </c>
      <c r="J299" s="315" t="s">
        <v>182</v>
      </c>
      <c r="K299" s="92"/>
    </row>
    <row r="300" spans="1:11" ht="16">
      <c r="A300" s="318" t="s">
        <v>1504</v>
      </c>
      <c r="B300" s="318" t="s">
        <v>1860</v>
      </c>
      <c r="C300" s="319" t="s">
        <v>1860</v>
      </c>
      <c r="D300" s="320">
        <f>IFERROR(INDEX([1]banka!A$1:A$65536, MATCH(B300, [1]banka!L$1:L$65536, 0)), "")</f>
        <v>45842</v>
      </c>
      <c r="E300" s="318"/>
      <c r="F300" s="318" t="s">
        <v>1865</v>
      </c>
      <c r="G300" s="318"/>
      <c r="H300" s="318" t="s">
        <v>1730</v>
      </c>
      <c r="I300" s="321">
        <v>885</v>
      </c>
      <c r="J300" s="315" t="s">
        <v>182</v>
      </c>
      <c r="K300" s="92"/>
    </row>
    <row r="301" spans="1:11" ht="16">
      <c r="A301" s="318" t="s">
        <v>1504</v>
      </c>
      <c r="B301" s="318" t="s">
        <v>1866</v>
      </c>
      <c r="C301" s="319">
        <v>20025</v>
      </c>
      <c r="D301" s="320">
        <f>IFERROR(INDEX([1]banka!A$1:A$65536, MATCH(B301, [1]banka!L$1:L$65536, 0)), "")</f>
        <v>45805</v>
      </c>
      <c r="E301" s="318"/>
      <c r="F301" s="318" t="s">
        <v>1867</v>
      </c>
      <c r="G301" s="318">
        <v>36006491</v>
      </c>
      <c r="H301" s="318" t="s">
        <v>1753</v>
      </c>
      <c r="I301" s="321">
        <v>4000</v>
      </c>
      <c r="J301" s="315" t="s">
        <v>182</v>
      </c>
      <c r="K301" s="92"/>
    </row>
    <row r="302" spans="1:11" ht="16">
      <c r="A302" s="318" t="s">
        <v>1504</v>
      </c>
      <c r="B302" s="318" t="s">
        <v>1868</v>
      </c>
      <c r="C302" s="319">
        <v>27725</v>
      </c>
      <c r="D302" s="320">
        <f>IFERROR(INDEX([1]banka!A$1:A$65536, MATCH(B302, [1]banka!L$1:L$65536, 0)), "")</f>
        <v>45825</v>
      </c>
      <c r="E302" s="318"/>
      <c r="F302" s="318" t="s">
        <v>1869</v>
      </c>
      <c r="G302" s="318">
        <v>36006491</v>
      </c>
      <c r="H302" s="318" t="s">
        <v>1753</v>
      </c>
      <c r="I302" s="321">
        <v>2000</v>
      </c>
      <c r="J302" s="315" t="s">
        <v>182</v>
      </c>
      <c r="K302" s="92"/>
    </row>
    <row r="303" spans="1:11" ht="16">
      <c r="A303" s="318" t="s">
        <v>1504</v>
      </c>
      <c r="B303" s="318" t="s">
        <v>1870</v>
      </c>
      <c r="C303" s="319">
        <v>27925</v>
      </c>
      <c r="D303" s="320">
        <f>IFERROR(INDEX([1]banka!A$1:A$65536, MATCH(B303, [1]banka!L$1:L$65536, 0)), "")</f>
        <v>45841</v>
      </c>
      <c r="E303" s="318"/>
      <c r="F303" s="318" t="s">
        <v>1871</v>
      </c>
      <c r="G303" s="318">
        <v>36006491</v>
      </c>
      <c r="H303" s="318" t="s">
        <v>1753</v>
      </c>
      <c r="I303" s="321">
        <v>4011</v>
      </c>
      <c r="J303" s="315" t="s">
        <v>182</v>
      </c>
      <c r="K303" s="92"/>
    </row>
    <row r="304" spans="1:11" ht="16">
      <c r="A304" s="318" t="s">
        <v>1504</v>
      </c>
      <c r="B304" s="318" t="s">
        <v>1872</v>
      </c>
      <c r="C304" s="319">
        <v>28225</v>
      </c>
      <c r="D304" s="320">
        <f>IFERROR(INDEX([1]banka!A$1:A$65536, MATCH(B304, [1]banka!L$1:L$65536, 0)), "")</f>
        <v>45841</v>
      </c>
      <c r="E304" s="318"/>
      <c r="F304" s="318" t="s">
        <v>1873</v>
      </c>
      <c r="G304" s="318">
        <v>36006491</v>
      </c>
      <c r="H304" s="318" t="s">
        <v>1753</v>
      </c>
      <c r="I304" s="321">
        <v>1360</v>
      </c>
      <c r="J304" s="315" t="s">
        <v>182</v>
      </c>
      <c r="K304" s="92"/>
    </row>
    <row r="305" spans="1:11" ht="16">
      <c r="A305" s="318" t="s">
        <v>1504</v>
      </c>
      <c r="B305" s="318" t="s">
        <v>1874</v>
      </c>
      <c r="C305" s="319" t="s">
        <v>1874</v>
      </c>
      <c r="D305" s="320">
        <f>IFERROR(INDEX([1]banka!A$1:A$65536, MATCH(B305, [1]banka!L$1:L$65536, 0)), "")</f>
        <v>45786</v>
      </c>
      <c r="E305" s="318"/>
      <c r="F305" s="318" t="s">
        <v>1875</v>
      </c>
      <c r="G305" s="318">
        <v>36006491</v>
      </c>
      <c r="H305" s="318" t="s">
        <v>1753</v>
      </c>
      <c r="I305" s="321">
        <v>4000</v>
      </c>
      <c r="J305" s="315" t="s">
        <v>182</v>
      </c>
      <c r="K305" s="92"/>
    </row>
    <row r="306" spans="1:11" ht="16">
      <c r="A306" s="318" t="s">
        <v>1504</v>
      </c>
      <c r="B306" s="318" t="s">
        <v>1876</v>
      </c>
      <c r="C306" s="319" t="s">
        <v>1876</v>
      </c>
      <c r="D306" s="320">
        <f>IFERROR(INDEX([1]banka!A$1:A$65536, MATCH(B306, [1]banka!L$1:L$65536, 0)), "")</f>
        <v>45806</v>
      </c>
      <c r="E306" s="318"/>
      <c r="F306" s="318" t="s">
        <v>1877</v>
      </c>
      <c r="G306" s="318"/>
      <c r="H306" s="318" t="s">
        <v>1878</v>
      </c>
      <c r="I306" s="321">
        <v>1897.64</v>
      </c>
      <c r="J306" s="315" t="s">
        <v>182</v>
      </c>
      <c r="K306" s="92"/>
    </row>
    <row r="307" spans="1:11" ht="16">
      <c r="A307" s="318" t="s">
        <v>1504</v>
      </c>
      <c r="B307" s="318" t="s">
        <v>1879</v>
      </c>
      <c r="C307" s="319" t="s">
        <v>1879</v>
      </c>
      <c r="D307" s="320">
        <f>IFERROR(INDEX([1]banka!A$1:A$65536, MATCH(B307, [1]banka!L$1:L$65536, 0)), "")</f>
        <v>45783</v>
      </c>
      <c r="E307" s="318"/>
      <c r="F307" s="318" t="s">
        <v>1880</v>
      </c>
      <c r="G307" s="318"/>
      <c r="H307" s="318" t="s">
        <v>1730</v>
      </c>
      <c r="I307" s="321">
        <v>105.8</v>
      </c>
      <c r="J307" s="315" t="s">
        <v>182</v>
      </c>
      <c r="K307" s="92"/>
    </row>
    <row r="308" spans="1:11" ht="16">
      <c r="A308" s="318" t="s">
        <v>1504</v>
      </c>
      <c r="B308" s="318" t="s">
        <v>1879</v>
      </c>
      <c r="C308" s="319" t="s">
        <v>1879</v>
      </c>
      <c r="D308" s="320">
        <f>IFERROR(INDEX([1]banka!A$1:A$65536, MATCH(B308, [1]banka!L$1:L$65536, 0)), "")</f>
        <v>45783</v>
      </c>
      <c r="E308" s="318"/>
      <c r="F308" s="318" t="s">
        <v>1881</v>
      </c>
      <c r="G308" s="318"/>
      <c r="H308" s="318" t="s">
        <v>1730</v>
      </c>
      <c r="I308" s="321">
        <v>686.91</v>
      </c>
      <c r="J308" s="315" t="s">
        <v>182</v>
      </c>
      <c r="K308" s="92"/>
    </row>
    <row r="309" spans="1:11" ht="16">
      <c r="A309" s="318" t="s">
        <v>1504</v>
      </c>
      <c r="B309" s="318" t="s">
        <v>1882</v>
      </c>
      <c r="C309" s="319" t="s">
        <v>1882</v>
      </c>
      <c r="D309" s="320">
        <f>IFERROR(INDEX([1]banka!A$1:A$65536, MATCH(B309, [1]banka!L$1:L$65536, 0)), "")</f>
        <v>45783</v>
      </c>
      <c r="E309" s="318"/>
      <c r="F309" s="318" t="s">
        <v>1881</v>
      </c>
      <c r="G309" s="318"/>
      <c r="H309" s="318" t="s">
        <v>1839</v>
      </c>
      <c r="I309" s="321">
        <v>815.06</v>
      </c>
      <c r="J309" s="315" t="s">
        <v>182</v>
      </c>
      <c r="K309" s="92"/>
    </row>
    <row r="310" spans="1:11" ht="16">
      <c r="A310" s="318" t="s">
        <v>1504</v>
      </c>
      <c r="B310" s="318" t="s">
        <v>1882</v>
      </c>
      <c r="C310" s="319" t="s">
        <v>1882</v>
      </c>
      <c r="D310" s="320">
        <f>IFERROR(INDEX([1]banka!A$1:A$65536, MATCH(B310, [1]banka!L$1:L$65536, 0)), "")</f>
        <v>45783</v>
      </c>
      <c r="E310" s="318"/>
      <c r="F310" s="318" t="s">
        <v>1880</v>
      </c>
      <c r="G310" s="318"/>
      <c r="H310" s="318" t="s">
        <v>1839</v>
      </c>
      <c r="I310" s="321">
        <v>205.8</v>
      </c>
      <c r="J310" s="315" t="s">
        <v>182</v>
      </c>
      <c r="K310" s="92"/>
    </row>
    <row r="311" spans="1:11" ht="16">
      <c r="A311" s="318" t="s">
        <v>1504</v>
      </c>
      <c r="B311" s="318" t="s">
        <v>1883</v>
      </c>
      <c r="C311" s="319" t="s">
        <v>1883</v>
      </c>
      <c r="D311" s="320">
        <f>IFERROR(INDEX([1]banka!A$1:A$65536, MATCH(B311, [1]banka!L$1:L$65536, 0)), "")</f>
        <v>45789</v>
      </c>
      <c r="E311" s="318"/>
      <c r="F311" s="318" t="s">
        <v>1884</v>
      </c>
      <c r="G311" s="318"/>
      <c r="H311" s="318" t="s">
        <v>1730</v>
      </c>
      <c r="I311" s="321">
        <v>4295.25</v>
      </c>
      <c r="J311" s="315" t="s">
        <v>182</v>
      </c>
      <c r="K311" s="92"/>
    </row>
    <row r="312" spans="1:11" ht="16">
      <c r="A312" s="318" t="s">
        <v>1504</v>
      </c>
      <c r="B312" s="318" t="s">
        <v>1885</v>
      </c>
      <c r="C312" s="319" t="s">
        <v>1885</v>
      </c>
      <c r="D312" s="320">
        <f>IFERROR(INDEX([1]banka!A$1:A$65536, MATCH(B312, [1]banka!L$1:L$65536, 0)), "")</f>
        <v>45797</v>
      </c>
      <c r="E312" s="318"/>
      <c r="F312" s="318" t="s">
        <v>1886</v>
      </c>
      <c r="G312" s="318"/>
      <c r="H312" s="318" t="s">
        <v>1730</v>
      </c>
      <c r="I312" s="321">
        <v>136.9</v>
      </c>
      <c r="J312" s="315" t="s">
        <v>182</v>
      </c>
      <c r="K312" s="92"/>
    </row>
    <row r="313" spans="1:11" ht="16">
      <c r="A313" s="318" t="s">
        <v>1504</v>
      </c>
      <c r="B313" s="318" t="s">
        <v>1885</v>
      </c>
      <c r="C313" s="319" t="s">
        <v>1885</v>
      </c>
      <c r="D313" s="320">
        <f>IFERROR(INDEX([1]banka!A$1:A$65536, MATCH(B313, [1]banka!L$1:L$65536, 0)), "")</f>
        <v>45797</v>
      </c>
      <c r="E313" s="318"/>
      <c r="F313" s="318" t="s">
        <v>1887</v>
      </c>
      <c r="G313" s="318"/>
      <c r="H313" s="318" t="s">
        <v>1730</v>
      </c>
      <c r="I313" s="321">
        <v>706.45</v>
      </c>
      <c r="J313" s="315" t="s">
        <v>182</v>
      </c>
      <c r="K313" s="92"/>
    </row>
    <row r="314" spans="1:11" ht="16">
      <c r="A314" s="318" t="s">
        <v>1504</v>
      </c>
      <c r="B314" s="318" t="s">
        <v>1888</v>
      </c>
      <c r="C314" s="319" t="s">
        <v>1888</v>
      </c>
      <c r="D314" s="320">
        <f>IFERROR(INDEX([1]banka!A$1:A$65536, MATCH(B314, [1]banka!L$1:L$65536, 0)), "")</f>
        <v>45788</v>
      </c>
      <c r="E314" s="318"/>
      <c r="F314" s="318" t="s">
        <v>1889</v>
      </c>
      <c r="G314" s="318"/>
      <c r="H314" s="318" t="s">
        <v>1730</v>
      </c>
      <c r="I314" s="321">
        <v>47.68</v>
      </c>
      <c r="J314" s="315" t="s">
        <v>182</v>
      </c>
      <c r="K314" s="92"/>
    </row>
    <row r="315" spans="1:11" ht="16">
      <c r="A315" s="318" t="s">
        <v>1504</v>
      </c>
      <c r="B315" s="318" t="s">
        <v>1888</v>
      </c>
      <c r="C315" s="319" t="s">
        <v>1888</v>
      </c>
      <c r="D315" s="320">
        <f>IFERROR(INDEX([1]banka!A$1:A$65536, MATCH(B315, [1]banka!L$1:L$65536, 0)), "")</f>
        <v>45788</v>
      </c>
      <c r="E315" s="318"/>
      <c r="F315" s="318" t="s">
        <v>1890</v>
      </c>
      <c r="G315" s="318"/>
      <c r="H315" s="318" t="s">
        <v>1730</v>
      </c>
      <c r="I315" s="321">
        <v>1578.57</v>
      </c>
      <c r="J315" s="315" t="s">
        <v>182</v>
      </c>
      <c r="K315" s="92"/>
    </row>
    <row r="316" spans="1:11" ht="16">
      <c r="A316" s="318" t="s">
        <v>1504</v>
      </c>
      <c r="B316" s="318" t="s">
        <v>1891</v>
      </c>
      <c r="C316" s="319" t="s">
        <v>1891</v>
      </c>
      <c r="D316" s="320">
        <f>IFERROR(INDEX([1]banka!A$1:A$65536, MATCH(B316, [1]banka!L$1:L$65536, 0)), "")</f>
        <v>45788</v>
      </c>
      <c r="E316" s="318"/>
      <c r="F316" s="318" t="s">
        <v>1892</v>
      </c>
      <c r="G316" s="318"/>
      <c r="H316" s="318" t="s">
        <v>1893</v>
      </c>
      <c r="I316" s="321">
        <v>665.04</v>
      </c>
      <c r="J316" s="315" t="s">
        <v>182</v>
      </c>
      <c r="K316" s="92"/>
    </row>
    <row r="317" spans="1:11" ht="16">
      <c r="A317" s="318" t="s">
        <v>1504</v>
      </c>
      <c r="B317" s="318" t="s">
        <v>1891</v>
      </c>
      <c r="C317" s="319" t="s">
        <v>1891</v>
      </c>
      <c r="D317" s="320">
        <f>IFERROR(INDEX([1]banka!A$1:A$65536, MATCH(B317, [1]banka!L$1:L$65536, 0)), "")</f>
        <v>45788</v>
      </c>
      <c r="E317" s="318"/>
      <c r="F317" s="318" t="s">
        <v>1894</v>
      </c>
      <c r="G317" s="318"/>
      <c r="H317" s="318" t="s">
        <v>1893</v>
      </c>
      <c r="I317" s="321">
        <v>122.1</v>
      </c>
      <c r="J317" s="315" t="s">
        <v>182</v>
      </c>
      <c r="K317" s="92"/>
    </row>
    <row r="318" spans="1:11" ht="16">
      <c r="A318" s="318" t="s">
        <v>1504</v>
      </c>
      <c r="B318" s="318" t="s">
        <v>1895</v>
      </c>
      <c r="C318" s="319" t="s">
        <v>1896</v>
      </c>
      <c r="D318" s="320">
        <f>IFERROR(INDEX([1]banka!A$1:A$65536, MATCH(B318, [1]banka!L$1:L$65536, 0)), "")</f>
        <v>45763</v>
      </c>
      <c r="E318" s="318"/>
      <c r="F318" s="318" t="s">
        <v>1897</v>
      </c>
      <c r="G318" s="322">
        <v>317598142</v>
      </c>
      <c r="H318" s="318" t="s">
        <v>1898</v>
      </c>
      <c r="I318" s="321">
        <v>693</v>
      </c>
      <c r="J318" s="315" t="s">
        <v>182</v>
      </c>
      <c r="K318" s="92"/>
    </row>
    <row r="319" spans="1:11" ht="16">
      <c r="A319" s="318" t="s">
        <v>1504</v>
      </c>
      <c r="B319" s="318" t="s">
        <v>1899</v>
      </c>
      <c r="C319" s="319">
        <v>18925</v>
      </c>
      <c r="D319" s="320">
        <f>IFERROR(INDEX([1]banka!A$1:A$65536, MATCH(B319, [1]banka!L$1:L$65536, 0)), "")</f>
        <v>45777</v>
      </c>
      <c r="E319" s="318"/>
      <c r="F319" s="318" t="s">
        <v>1900</v>
      </c>
      <c r="G319" s="318">
        <v>36006491</v>
      </c>
      <c r="H319" s="318" t="s">
        <v>1753</v>
      </c>
      <c r="I319" s="321">
        <v>301</v>
      </c>
      <c r="J319" s="315" t="s">
        <v>182</v>
      </c>
      <c r="K319" s="92"/>
    </row>
    <row r="320" spans="1:11" ht="16">
      <c r="A320" s="318" t="s">
        <v>1504</v>
      </c>
      <c r="B320" s="318" t="s">
        <v>1901</v>
      </c>
      <c r="C320" s="319" t="s">
        <v>1902</v>
      </c>
      <c r="D320" s="320">
        <f>IFERROR(INDEX([1]banka!A$1:A$65536, MATCH(B320, [1]banka!L$1:L$65536, 0)), "")</f>
        <v>45782</v>
      </c>
      <c r="E320" s="318"/>
      <c r="F320" s="318" t="s">
        <v>1903</v>
      </c>
      <c r="G320" s="318">
        <v>785724378000</v>
      </c>
      <c r="H320" s="318" t="s">
        <v>1904</v>
      </c>
      <c r="I320" s="321">
        <v>160</v>
      </c>
      <c r="J320" s="315" t="s">
        <v>182</v>
      </c>
      <c r="K320" s="92"/>
    </row>
    <row r="321" spans="1:11" ht="16">
      <c r="A321" s="318" t="s">
        <v>1504</v>
      </c>
      <c r="B321" s="318" t="s">
        <v>1849</v>
      </c>
      <c r="C321" s="319">
        <v>21925</v>
      </c>
      <c r="D321" s="320">
        <f>IFERROR(INDEX([1]banka!A$1:A$65536, MATCH(B321, [1]banka!L$1:L$65536, 0)), "")</f>
        <v>45783</v>
      </c>
      <c r="E321" s="318"/>
      <c r="F321" s="318" t="s">
        <v>1905</v>
      </c>
      <c r="G321" s="318">
        <v>36006491</v>
      </c>
      <c r="H321" s="318" t="s">
        <v>1753</v>
      </c>
      <c r="I321" s="321">
        <v>714</v>
      </c>
      <c r="J321" s="315" t="s">
        <v>182</v>
      </c>
      <c r="K321" s="92"/>
    </row>
    <row r="322" spans="1:11" ht="16">
      <c r="A322" s="318" t="s">
        <v>1504</v>
      </c>
      <c r="B322" s="318" t="s">
        <v>1906</v>
      </c>
      <c r="C322" s="319">
        <v>22825</v>
      </c>
      <c r="D322" s="320">
        <f>IFERROR(INDEX([1]banka!A$1:A$65536, MATCH(B322, [1]banka!L$1:L$65536, 0)), "")</f>
        <v>45789</v>
      </c>
      <c r="E322" s="318"/>
      <c r="F322" s="318" t="s">
        <v>1907</v>
      </c>
      <c r="G322" s="318">
        <v>36006491</v>
      </c>
      <c r="H322" s="318" t="s">
        <v>1753</v>
      </c>
      <c r="I322" s="321">
        <v>673</v>
      </c>
      <c r="J322" s="315" t="s">
        <v>182</v>
      </c>
      <c r="K322" s="92"/>
    </row>
    <row r="323" spans="1:11" ht="16">
      <c r="A323" s="318" t="s">
        <v>1504</v>
      </c>
      <c r="B323" s="318" t="s">
        <v>1908</v>
      </c>
      <c r="C323" s="319">
        <v>2025005</v>
      </c>
      <c r="D323" s="320">
        <f>IFERROR(INDEX([1]banka!A$1:A$65536, MATCH(B323, [1]banka!L$1:L$65536, 0)), "")</f>
        <v>45804</v>
      </c>
      <c r="E323" s="318"/>
      <c r="F323" s="318" t="s">
        <v>1909</v>
      </c>
      <c r="G323" s="318">
        <v>47475633</v>
      </c>
      <c r="H323" s="318" t="s">
        <v>1910</v>
      </c>
      <c r="I323" s="321">
        <v>270</v>
      </c>
      <c r="J323" s="315" t="s">
        <v>182</v>
      </c>
      <c r="K323" s="92"/>
    </row>
    <row r="324" spans="1:11" ht="16">
      <c r="A324" s="318" t="s">
        <v>1504</v>
      </c>
      <c r="B324" s="318" t="s">
        <v>1911</v>
      </c>
      <c r="C324" s="319">
        <v>202506</v>
      </c>
      <c r="D324" s="320">
        <f>IFERROR(INDEX([1]banka!A$1:A$65536, MATCH(B324, [1]banka!L$1:L$65536, 0)), "")</f>
        <v>45803</v>
      </c>
      <c r="E324" s="318"/>
      <c r="F324" s="318" t="s">
        <v>1912</v>
      </c>
      <c r="G324" s="318">
        <v>17469813</v>
      </c>
      <c r="H324" s="318" t="s">
        <v>1913</v>
      </c>
      <c r="I324" s="321">
        <v>960</v>
      </c>
      <c r="J324" s="315" t="s">
        <v>182</v>
      </c>
      <c r="K324" s="92"/>
    </row>
    <row r="325" spans="1:11" ht="16">
      <c r="A325" s="318" t="s">
        <v>1504</v>
      </c>
      <c r="B325" s="318" t="s">
        <v>1914</v>
      </c>
      <c r="C325" s="319">
        <v>202507</v>
      </c>
      <c r="D325" s="320">
        <f>IFERROR(INDEX([1]banka!A$1:A$65536, MATCH(B325, [1]banka!L$1:L$65536, 0)), "")</f>
        <v>45803</v>
      </c>
      <c r="E325" s="318"/>
      <c r="F325" s="318" t="s">
        <v>1915</v>
      </c>
      <c r="G325" s="318">
        <v>17469813</v>
      </c>
      <c r="H325" s="318" t="s">
        <v>1913</v>
      </c>
      <c r="I325" s="321">
        <v>303.75</v>
      </c>
      <c r="J325" s="315" t="s">
        <v>182</v>
      </c>
      <c r="K325" s="92"/>
    </row>
    <row r="326" spans="1:11" ht="16">
      <c r="A326" s="318" t="s">
        <v>1504</v>
      </c>
      <c r="B326" s="318" t="s">
        <v>1916</v>
      </c>
      <c r="C326" s="319">
        <v>22025</v>
      </c>
      <c r="D326" s="320">
        <f>IFERROR(INDEX([1]banka!A$1:A$65536, MATCH(B326, [1]banka!L$1:L$65536, 0)), "")</f>
        <v>45803</v>
      </c>
      <c r="E326" s="318"/>
      <c r="F326" s="318" t="s">
        <v>1917</v>
      </c>
      <c r="G326" s="318">
        <v>40452948</v>
      </c>
      <c r="H326" s="318" t="s">
        <v>1918</v>
      </c>
      <c r="I326" s="321">
        <v>1203.75</v>
      </c>
      <c r="J326" s="315" t="s">
        <v>182</v>
      </c>
      <c r="K326" s="92"/>
    </row>
    <row r="327" spans="1:11" ht="16">
      <c r="A327" s="318" t="s">
        <v>1504</v>
      </c>
      <c r="B327" s="318" t="s">
        <v>1919</v>
      </c>
      <c r="C327" s="319" t="s">
        <v>1919</v>
      </c>
      <c r="D327" s="320">
        <f>IFERROR(INDEX([1]banka!A$1:A$65536, MATCH(B327, [1]banka!L$1:L$65536, 0)), "")</f>
        <v>45785</v>
      </c>
      <c r="E327" s="318"/>
      <c r="F327" s="318" t="s">
        <v>1752</v>
      </c>
      <c r="G327" s="318">
        <v>35897821</v>
      </c>
      <c r="H327" s="318" t="s">
        <v>1920</v>
      </c>
      <c r="I327" s="321">
        <v>927.88</v>
      </c>
      <c r="J327" s="315" t="s">
        <v>182</v>
      </c>
      <c r="K327" s="92"/>
    </row>
    <row r="328" spans="1:11" ht="16">
      <c r="A328" s="318" t="s">
        <v>1504</v>
      </c>
      <c r="B328" s="318" t="s">
        <v>1921</v>
      </c>
      <c r="C328" s="319" t="s">
        <v>1921</v>
      </c>
      <c r="D328" s="320">
        <f>IFERROR(INDEX([1]banka!A$1:A$65536, MATCH(B328, [1]banka!L$1:L$65536, 0)), "")</f>
        <v>45790</v>
      </c>
      <c r="E328" s="318"/>
      <c r="F328" s="318" t="s">
        <v>1922</v>
      </c>
      <c r="G328" s="318"/>
      <c r="H328" s="318" t="s">
        <v>1923</v>
      </c>
      <c r="I328" s="321">
        <v>254.72</v>
      </c>
      <c r="J328" s="315" t="s">
        <v>182</v>
      </c>
      <c r="K328" s="92"/>
    </row>
    <row r="329" spans="1:11" ht="16">
      <c r="A329" s="318" t="s">
        <v>1504</v>
      </c>
      <c r="B329" s="318" t="s">
        <v>1924</v>
      </c>
      <c r="C329" s="319" t="s">
        <v>1924</v>
      </c>
      <c r="D329" s="320">
        <f>IFERROR(INDEX([1]banka!A$1:A$65536, MATCH(B329, [1]banka!L$1:L$65536, 0)), "")</f>
        <v>45797</v>
      </c>
      <c r="E329" s="318"/>
      <c r="F329" s="318" t="s">
        <v>1925</v>
      </c>
      <c r="G329" s="318"/>
      <c r="H329" s="318" t="s">
        <v>1730</v>
      </c>
      <c r="I329" s="321">
        <v>81.3</v>
      </c>
      <c r="J329" s="315" t="s">
        <v>182</v>
      </c>
      <c r="K329" s="92"/>
    </row>
    <row r="330" spans="1:11" ht="16">
      <c r="A330" s="318" t="s">
        <v>1504</v>
      </c>
      <c r="B330" s="318" t="s">
        <v>1924</v>
      </c>
      <c r="C330" s="319" t="s">
        <v>1924</v>
      </c>
      <c r="D330" s="320">
        <f>IFERROR(INDEX([1]banka!A$1:A$65536, MATCH(B330, [1]banka!L$1:L$65536, 0)), "")</f>
        <v>45797</v>
      </c>
      <c r="E330" s="318"/>
      <c r="F330" s="318" t="s">
        <v>1926</v>
      </c>
      <c r="G330" s="318"/>
      <c r="H330" s="318" t="s">
        <v>1730</v>
      </c>
      <c r="I330" s="321">
        <v>348.74</v>
      </c>
      <c r="J330" s="315" t="s">
        <v>182</v>
      </c>
      <c r="K330" s="92"/>
    </row>
    <row r="331" spans="1:11" ht="16">
      <c r="A331" s="318" t="s">
        <v>1504</v>
      </c>
      <c r="B331" s="318" t="s">
        <v>1927</v>
      </c>
      <c r="C331" s="319" t="s">
        <v>1927</v>
      </c>
      <c r="D331" s="320">
        <f>IFERROR(INDEX([1]banka!A$1:A$65536, MATCH(B331, [1]banka!L$1:L$65536, 0)), "")</f>
        <v>45811</v>
      </c>
      <c r="E331" s="318"/>
      <c r="F331" s="318" t="s">
        <v>1928</v>
      </c>
      <c r="G331" s="318"/>
      <c r="H331" s="318" t="s">
        <v>1730</v>
      </c>
      <c r="I331" s="321">
        <v>3300.25</v>
      </c>
      <c r="J331" s="315" t="s">
        <v>182</v>
      </c>
      <c r="K331" s="92"/>
    </row>
    <row r="332" spans="1:11" ht="16">
      <c r="A332" s="318" t="s">
        <v>1504</v>
      </c>
      <c r="B332" s="318" t="s">
        <v>1929</v>
      </c>
      <c r="C332" s="319" t="s">
        <v>1929</v>
      </c>
      <c r="D332" s="320">
        <f>IFERROR(INDEX([1]banka!A$1:A$65536, MATCH(B332, [1]banka!L$1:L$65536, 0)), "")</f>
        <v>45812</v>
      </c>
      <c r="E332" s="318"/>
      <c r="F332" s="318" t="s">
        <v>1930</v>
      </c>
      <c r="G332" s="318"/>
      <c r="H332" s="318" t="s">
        <v>1624</v>
      </c>
      <c r="I332" s="321">
        <v>400.29</v>
      </c>
      <c r="J332" s="315" t="s">
        <v>182</v>
      </c>
      <c r="K332" s="92"/>
    </row>
    <row r="333" spans="1:11" ht="16">
      <c r="A333" s="318" t="s">
        <v>1504</v>
      </c>
      <c r="B333" s="318" t="s">
        <v>1929</v>
      </c>
      <c r="C333" s="319" t="s">
        <v>1929</v>
      </c>
      <c r="D333" s="320">
        <f>IFERROR(INDEX([1]banka!A$1:A$65536, MATCH(B333, [1]banka!L$1:L$65536, 0)), "")</f>
        <v>45812</v>
      </c>
      <c r="E333" s="318"/>
      <c r="F333" s="318" t="s">
        <v>1931</v>
      </c>
      <c r="G333" s="318"/>
      <c r="H333" s="318" t="s">
        <v>1624</v>
      </c>
      <c r="I333" s="321">
        <v>797.53</v>
      </c>
      <c r="J333" s="315" t="s">
        <v>182</v>
      </c>
      <c r="K333" s="92"/>
    </row>
    <row r="334" spans="1:11" ht="16">
      <c r="A334" s="318" t="s">
        <v>1504</v>
      </c>
      <c r="B334" s="318" t="s">
        <v>1929</v>
      </c>
      <c r="C334" s="319" t="s">
        <v>1929</v>
      </c>
      <c r="D334" s="320">
        <f>IFERROR(INDEX([1]banka!A$1:A$65536, MATCH(B334, [1]banka!L$1:L$65536, 0)), "")</f>
        <v>45812</v>
      </c>
      <c r="E334" s="318"/>
      <c r="F334" s="318" t="s">
        <v>1932</v>
      </c>
      <c r="G334" s="318"/>
      <c r="H334" s="318" t="s">
        <v>1624</v>
      </c>
      <c r="I334" s="321">
        <v>316.54000000000002</v>
      </c>
      <c r="J334" s="315" t="s">
        <v>182</v>
      </c>
      <c r="K334" s="92"/>
    </row>
    <row r="335" spans="1:11" ht="16">
      <c r="A335" s="318" t="s">
        <v>1504</v>
      </c>
      <c r="B335" s="318" t="s">
        <v>1933</v>
      </c>
      <c r="C335" s="319" t="s">
        <v>1934</v>
      </c>
      <c r="D335" s="320">
        <f>IFERROR(INDEX([1]banka!A$1:A$65536, MATCH(B335, [1]banka!L$1:L$65536, 0)), "")</f>
        <v>45792</v>
      </c>
      <c r="E335" s="318"/>
      <c r="F335" s="318" t="s">
        <v>1935</v>
      </c>
      <c r="G335" s="318" t="s">
        <v>1936</v>
      </c>
      <c r="H335" s="318" t="s">
        <v>1937</v>
      </c>
      <c r="I335" s="321">
        <v>120</v>
      </c>
      <c r="J335" s="315" t="s">
        <v>182</v>
      </c>
      <c r="K335" s="92"/>
    </row>
    <row r="336" spans="1:11" ht="16">
      <c r="A336" s="318" t="s">
        <v>1504</v>
      </c>
      <c r="B336" s="318" t="s">
        <v>1938</v>
      </c>
      <c r="C336" s="319" t="s">
        <v>1939</v>
      </c>
      <c r="D336" s="320">
        <f>IFERROR(INDEX([1]banka!A$1:A$65536, MATCH(B336, [1]banka!L$1:L$65536, 0)), "")</f>
        <v>45819</v>
      </c>
      <c r="E336" s="318"/>
      <c r="F336" s="318" t="s">
        <v>1940</v>
      </c>
      <c r="G336" s="318"/>
      <c r="H336" s="318" t="s">
        <v>1941</v>
      </c>
      <c r="I336" s="321">
        <v>963.54</v>
      </c>
      <c r="J336" s="315" t="s">
        <v>182</v>
      </c>
      <c r="K336" s="92"/>
    </row>
    <row r="337" spans="1:11" ht="16">
      <c r="A337" s="318" t="s">
        <v>1504</v>
      </c>
      <c r="B337" s="318" t="s">
        <v>1942</v>
      </c>
      <c r="C337" s="319">
        <v>32025</v>
      </c>
      <c r="D337" s="320">
        <f>IFERROR(INDEX([1]banka!A$1:A$65536, MATCH(B337, [1]banka!L$1:L$65536, 0)), "")</f>
        <v>45826</v>
      </c>
      <c r="E337" s="318"/>
      <c r="F337" s="318" t="s">
        <v>1943</v>
      </c>
      <c r="G337" s="318">
        <v>40452948</v>
      </c>
      <c r="H337" s="318" t="s">
        <v>1918</v>
      </c>
      <c r="I337" s="321">
        <v>1068.75</v>
      </c>
      <c r="J337" s="315" t="s">
        <v>182</v>
      </c>
      <c r="K337" s="92"/>
    </row>
    <row r="338" spans="1:11" ht="16">
      <c r="A338" s="318" t="s">
        <v>1504</v>
      </c>
      <c r="B338" s="318" t="s">
        <v>1944</v>
      </c>
      <c r="C338" s="319">
        <v>23010135</v>
      </c>
      <c r="D338" s="320">
        <f>IFERROR(INDEX([1]banka!A$1:A$65536, MATCH(B338, [1]banka!L$1:L$65536, 0)), "")</f>
        <v>45827</v>
      </c>
      <c r="E338" s="318"/>
      <c r="F338" s="318" t="s">
        <v>1945</v>
      </c>
      <c r="G338" s="318">
        <v>53512766</v>
      </c>
      <c r="H338" s="318" t="s">
        <v>1946</v>
      </c>
      <c r="I338" s="321">
        <v>908.75</v>
      </c>
      <c r="J338" s="315" t="s">
        <v>182</v>
      </c>
      <c r="K338" s="92"/>
    </row>
    <row r="339" spans="1:11" ht="16">
      <c r="A339" s="318" t="s">
        <v>1504</v>
      </c>
      <c r="B339" s="318" t="s">
        <v>1947</v>
      </c>
      <c r="C339" s="319" t="s">
        <v>1947</v>
      </c>
      <c r="D339" s="320">
        <f>IFERROR(INDEX([1]banka!A$1:A$65536, MATCH(B339, [1]banka!L$1:L$65536, 0)), "")</f>
        <v>45801</v>
      </c>
      <c r="E339" s="318"/>
      <c r="F339" s="318" t="s">
        <v>1948</v>
      </c>
      <c r="G339" s="318">
        <v>36562939</v>
      </c>
      <c r="H339" s="318" t="s">
        <v>1737</v>
      </c>
      <c r="I339" s="321">
        <v>363.8</v>
      </c>
      <c r="J339" s="315" t="s">
        <v>182</v>
      </c>
      <c r="K339" s="92"/>
    </row>
    <row r="340" spans="1:11" ht="16">
      <c r="A340" s="318" t="s">
        <v>1504</v>
      </c>
      <c r="B340" s="318" t="s">
        <v>1949</v>
      </c>
      <c r="C340" s="319" t="s">
        <v>1949</v>
      </c>
      <c r="D340" s="320">
        <f>IFERROR(INDEX([1]banka!A$1:A$65536, MATCH(B340, [1]banka!L$1:L$65536, 0)), "")</f>
        <v>45802</v>
      </c>
      <c r="E340" s="318"/>
      <c r="F340" s="318" t="s">
        <v>1948</v>
      </c>
      <c r="G340" s="318" t="s">
        <v>1950</v>
      </c>
      <c r="H340" s="318" t="s">
        <v>1951</v>
      </c>
      <c r="I340" s="321">
        <v>72</v>
      </c>
      <c r="J340" s="315" t="s">
        <v>182</v>
      </c>
      <c r="K340" s="92"/>
    </row>
    <row r="341" spans="1:11" ht="16">
      <c r="A341" s="318" t="s">
        <v>1504</v>
      </c>
      <c r="B341" s="318" t="s">
        <v>1952</v>
      </c>
      <c r="C341" s="319" t="s">
        <v>1952</v>
      </c>
      <c r="D341" s="320">
        <f>IFERROR(INDEX([1]banka!A$1:A$65536, MATCH(B341, [1]banka!L$1:L$65536, 0)), "")</f>
        <v>45834</v>
      </c>
      <c r="E341" s="318"/>
      <c r="F341" s="318" t="s">
        <v>1948</v>
      </c>
      <c r="G341" s="318" t="s">
        <v>1950</v>
      </c>
      <c r="H341" s="318" t="s">
        <v>1951</v>
      </c>
      <c r="I341" s="321">
        <v>72</v>
      </c>
      <c r="J341" s="315" t="s">
        <v>182</v>
      </c>
      <c r="K341" s="92"/>
    </row>
    <row r="342" spans="1:11" ht="16">
      <c r="A342" s="318" t="s">
        <v>1504</v>
      </c>
      <c r="B342" s="318" t="s">
        <v>1953</v>
      </c>
      <c r="C342" s="319" t="s">
        <v>1953</v>
      </c>
      <c r="D342" s="320">
        <f>IFERROR(INDEX([1]banka!A$1:A$65536, MATCH(B342, [1]banka!L$1:L$65536, 0)), "")</f>
        <v>45824</v>
      </c>
      <c r="E342" s="318"/>
      <c r="F342" s="318" t="s">
        <v>1954</v>
      </c>
      <c r="G342" s="318"/>
      <c r="H342" s="318" t="s">
        <v>1730</v>
      </c>
      <c r="I342" s="321">
        <v>3735</v>
      </c>
      <c r="J342" s="315" t="s">
        <v>182</v>
      </c>
      <c r="K342" s="92"/>
    </row>
    <row r="343" spans="1:11" ht="16">
      <c r="A343" s="318" t="s">
        <v>1504</v>
      </c>
      <c r="B343" s="318" t="s">
        <v>1955</v>
      </c>
      <c r="C343" s="319" t="s">
        <v>1955</v>
      </c>
      <c r="D343" s="320">
        <f>IFERROR(INDEX([1]banka!A$1:A$65536, MATCH(B343, [1]banka!L$1:L$65536, 0)), "")</f>
        <v>45841</v>
      </c>
      <c r="E343" s="318"/>
      <c r="F343" s="318" t="s">
        <v>1956</v>
      </c>
      <c r="G343" s="318"/>
      <c r="H343" s="318" t="s">
        <v>1730</v>
      </c>
      <c r="I343" s="321">
        <v>529.1</v>
      </c>
      <c r="J343" s="315" t="s">
        <v>182</v>
      </c>
      <c r="K343" s="92"/>
    </row>
    <row r="344" spans="1:11" ht="16">
      <c r="A344" s="318" t="s">
        <v>1504</v>
      </c>
      <c r="B344" s="318" t="s">
        <v>1955</v>
      </c>
      <c r="C344" s="319" t="s">
        <v>1955</v>
      </c>
      <c r="D344" s="320">
        <f>IFERROR(INDEX([1]banka!A$1:A$65536, MATCH(B344, [1]banka!L$1:L$65536, 0)), "")</f>
        <v>45841</v>
      </c>
      <c r="E344" s="318"/>
      <c r="F344" s="318" t="s">
        <v>1957</v>
      </c>
      <c r="G344" s="318"/>
      <c r="H344" s="318" t="s">
        <v>1730</v>
      </c>
      <c r="I344" s="321">
        <v>108.1</v>
      </c>
      <c r="J344" s="315" t="s">
        <v>182</v>
      </c>
      <c r="K344" s="92"/>
    </row>
    <row r="345" spans="1:11" ht="16">
      <c r="A345" s="318" t="s">
        <v>1504</v>
      </c>
      <c r="B345" s="318" t="s">
        <v>1958</v>
      </c>
      <c r="C345" s="319" t="s">
        <v>1958</v>
      </c>
      <c r="D345" s="320">
        <f>IFERROR(INDEX([1]banka!A$1:A$65536, MATCH(B345, [1]banka!L$1:L$65536, 0)), "")</f>
        <v>45818</v>
      </c>
      <c r="E345" s="318"/>
      <c r="F345" s="318" t="s">
        <v>1959</v>
      </c>
      <c r="G345" s="318"/>
      <c r="H345" s="318" t="s">
        <v>1730</v>
      </c>
      <c r="I345" s="321">
        <v>667.94</v>
      </c>
      <c r="J345" s="315" t="s">
        <v>182</v>
      </c>
      <c r="K345" s="92"/>
    </row>
    <row r="346" spans="1:11" ht="16">
      <c r="A346" s="318" t="s">
        <v>1504</v>
      </c>
      <c r="B346" s="318" t="s">
        <v>1958</v>
      </c>
      <c r="C346" s="319" t="s">
        <v>1958</v>
      </c>
      <c r="D346" s="320">
        <f>IFERROR(INDEX([1]banka!A$1:A$65536, MATCH(B346, [1]banka!L$1:L$65536, 0)), "")</f>
        <v>45818</v>
      </c>
      <c r="E346" s="318"/>
      <c r="F346" s="318" t="s">
        <v>1960</v>
      </c>
      <c r="G346" s="318"/>
      <c r="H346" s="318" t="s">
        <v>1730</v>
      </c>
      <c r="I346" s="321">
        <v>338.32</v>
      </c>
      <c r="J346" s="315" t="s">
        <v>182</v>
      </c>
      <c r="K346" s="92"/>
    </row>
    <row r="347" spans="1:11" ht="16">
      <c r="A347" s="318" t="s">
        <v>1504</v>
      </c>
      <c r="B347" s="318" t="s">
        <v>1958</v>
      </c>
      <c r="C347" s="319" t="s">
        <v>1958</v>
      </c>
      <c r="D347" s="320">
        <f>IFERROR(INDEX([1]banka!A$1:A$65536, MATCH(B347, [1]banka!L$1:L$65536, 0)), "")</f>
        <v>45818</v>
      </c>
      <c r="E347" s="318"/>
      <c r="F347" s="318" t="s">
        <v>1961</v>
      </c>
      <c r="G347" s="318"/>
      <c r="H347" s="318" t="s">
        <v>1730</v>
      </c>
      <c r="I347" s="321">
        <v>775.17</v>
      </c>
      <c r="J347" s="315" t="s">
        <v>182</v>
      </c>
      <c r="K347" s="92"/>
    </row>
    <row r="348" spans="1:11" ht="16">
      <c r="A348" s="318" t="s">
        <v>1504</v>
      </c>
      <c r="B348" s="318" t="s">
        <v>1962</v>
      </c>
      <c r="C348" s="319">
        <v>9040572</v>
      </c>
      <c r="D348" s="320">
        <f>IFERROR(INDEX([1]banka!A$1:A$65536, MATCH(B348, [1]banka!L$1:L$65536, 0)), "")</f>
        <v>45797</v>
      </c>
      <c r="E348" s="318"/>
      <c r="F348" s="318" t="s">
        <v>1963</v>
      </c>
      <c r="G348" s="318" t="s">
        <v>1964</v>
      </c>
      <c r="H348" s="318" t="s">
        <v>1965</v>
      </c>
      <c r="I348" s="321">
        <v>434.49</v>
      </c>
      <c r="J348" s="315" t="s">
        <v>182</v>
      </c>
      <c r="K348" s="92"/>
    </row>
    <row r="349" spans="1:11" ht="16">
      <c r="A349" s="318" t="s">
        <v>1504</v>
      </c>
      <c r="B349" s="318" t="s">
        <v>1966</v>
      </c>
      <c r="C349" s="319">
        <v>2025103</v>
      </c>
      <c r="D349" s="320">
        <f>IFERROR(INDEX([1]banka!A$1:A$65536, MATCH(B349, [1]banka!L$1:L$65536, 0)), "")</f>
        <v>45807</v>
      </c>
      <c r="E349" s="318"/>
      <c r="F349" s="318" t="s">
        <v>1967</v>
      </c>
      <c r="G349" s="318"/>
      <c r="H349" s="318" t="s">
        <v>1968</v>
      </c>
      <c r="I349" s="321">
        <v>120</v>
      </c>
      <c r="J349" s="315" t="s">
        <v>182</v>
      </c>
      <c r="K349" s="92"/>
    </row>
    <row r="350" spans="1:11" ht="16">
      <c r="A350" s="318" t="s">
        <v>1504</v>
      </c>
      <c r="B350" s="318" t="s">
        <v>1969</v>
      </c>
      <c r="C350" s="319">
        <v>9040578</v>
      </c>
      <c r="D350" s="320">
        <f>IFERROR(INDEX([1]banka!A$1:A$65536, MATCH(B350, [1]banka!L$1:L$65536, 0)), "")</f>
        <v>45826</v>
      </c>
      <c r="E350" s="318"/>
      <c r="F350" s="318" t="s">
        <v>1970</v>
      </c>
      <c r="G350" s="318" t="s">
        <v>1964</v>
      </c>
      <c r="H350" s="318" t="s">
        <v>1965</v>
      </c>
      <c r="I350" s="321">
        <v>1042.77</v>
      </c>
      <c r="J350" s="315" t="s">
        <v>182</v>
      </c>
      <c r="K350" s="92"/>
    </row>
    <row r="351" spans="1:11" ht="16">
      <c r="A351" s="318" t="s">
        <v>1504</v>
      </c>
      <c r="B351" s="318" t="s">
        <v>1971</v>
      </c>
      <c r="C351" s="319">
        <v>42025</v>
      </c>
      <c r="D351" s="320">
        <f>IFERROR(INDEX([1]banka!A$1:A$65536, MATCH(B351, [1]banka!L$1:L$65536, 0)), "")</f>
        <v>45826</v>
      </c>
      <c r="E351" s="318"/>
      <c r="F351" s="318" t="s">
        <v>1972</v>
      </c>
      <c r="G351" s="318">
        <v>40452948</v>
      </c>
      <c r="H351" s="318" t="s">
        <v>1918</v>
      </c>
      <c r="I351" s="321">
        <v>1058.75</v>
      </c>
      <c r="J351" s="315" t="s">
        <v>182</v>
      </c>
      <c r="K351" s="92"/>
    </row>
    <row r="352" spans="1:11" ht="16">
      <c r="A352" s="318" t="s">
        <v>1504</v>
      </c>
      <c r="B352" s="318" t="s">
        <v>1973</v>
      </c>
      <c r="C352" s="319">
        <v>23010136</v>
      </c>
      <c r="D352" s="320">
        <f>IFERROR(INDEX([1]banka!A$1:A$65536, MATCH(B352, [1]banka!L$1:L$65536, 0)), "")</f>
        <v>45827</v>
      </c>
      <c r="E352" s="318"/>
      <c r="F352" s="318" t="s">
        <v>1974</v>
      </c>
      <c r="G352" s="318">
        <v>53512766</v>
      </c>
      <c r="H352" s="318" t="s">
        <v>1946</v>
      </c>
      <c r="I352" s="321">
        <v>818.75</v>
      </c>
      <c r="J352" s="315" t="s">
        <v>182</v>
      </c>
      <c r="K352" s="92"/>
    </row>
    <row r="353" spans="1:11" ht="16">
      <c r="A353" s="318" t="s">
        <v>1504</v>
      </c>
      <c r="B353" s="318" t="s">
        <v>1975</v>
      </c>
      <c r="C353" s="319">
        <v>52025</v>
      </c>
      <c r="D353" s="320">
        <v>45742</v>
      </c>
      <c r="E353" s="318"/>
      <c r="F353" s="318" t="s">
        <v>1943</v>
      </c>
      <c r="G353" s="318">
        <v>40452948</v>
      </c>
      <c r="H353" s="318" t="s">
        <v>1918</v>
      </c>
      <c r="I353" s="321">
        <v>832.74</v>
      </c>
      <c r="J353" s="315" t="s">
        <v>182</v>
      </c>
      <c r="K353" s="92"/>
    </row>
    <row r="354" spans="1:11" ht="16">
      <c r="A354" s="318" t="s">
        <v>1504</v>
      </c>
      <c r="B354" s="318" t="s">
        <v>1976</v>
      </c>
      <c r="C354" s="319" t="s">
        <v>1976</v>
      </c>
      <c r="D354" s="320">
        <f>IFERROR(INDEX([1]banka!A$1:A$65536, MATCH(B354, [1]banka!L$1:L$65536, 0)), "")</f>
        <v>45832</v>
      </c>
      <c r="E354" s="318"/>
      <c r="F354" s="318" t="s">
        <v>1977</v>
      </c>
      <c r="G354" s="318">
        <v>537730</v>
      </c>
      <c r="H354" s="318" t="s">
        <v>1978</v>
      </c>
      <c r="I354" s="321">
        <v>120</v>
      </c>
      <c r="J354" s="315" t="s">
        <v>182</v>
      </c>
      <c r="K354" s="92"/>
    </row>
    <row r="355" spans="1:11" ht="16">
      <c r="A355" s="318" t="s">
        <v>1504</v>
      </c>
      <c r="B355" s="318" t="s">
        <v>1979</v>
      </c>
      <c r="C355" s="319" t="s">
        <v>1979</v>
      </c>
      <c r="D355" s="320">
        <f>IFERROR(INDEX([1]banka!A$1:A$65536, MATCH(B355, [1]banka!L$1:L$65536, 0)), "")</f>
        <v>45835</v>
      </c>
      <c r="E355" s="318"/>
      <c r="F355" s="318" t="s">
        <v>1980</v>
      </c>
      <c r="G355" s="318">
        <v>24777749</v>
      </c>
      <c r="H355" s="318" t="s">
        <v>1981</v>
      </c>
      <c r="I355" s="321">
        <v>32.33</v>
      </c>
      <c r="J355" s="315" t="s">
        <v>182</v>
      </c>
      <c r="K355" s="92"/>
    </row>
    <row r="356" spans="1:11" ht="16">
      <c r="A356" s="318" t="s">
        <v>1504</v>
      </c>
      <c r="B356" s="318" t="s">
        <v>1982</v>
      </c>
      <c r="C356" s="319" t="s">
        <v>1982</v>
      </c>
      <c r="D356" s="320">
        <f>IFERROR(INDEX([1]banka!A$1:A$65536, MATCH(B356, [1]banka!L$1:L$65536, 0)), "")</f>
        <v>45837</v>
      </c>
      <c r="E356" s="318"/>
      <c r="F356" s="318" t="s">
        <v>1963</v>
      </c>
      <c r="G356" s="318">
        <v>27125564</v>
      </c>
      <c r="H356" s="318" t="s">
        <v>1983</v>
      </c>
      <c r="I356" s="321">
        <v>184.53</v>
      </c>
      <c r="J356" s="315" t="s">
        <v>182</v>
      </c>
      <c r="K356" s="92"/>
    </row>
    <row r="357" spans="1:11" ht="16">
      <c r="A357" s="318" t="s">
        <v>1504</v>
      </c>
      <c r="B357" s="318" t="s">
        <v>1984</v>
      </c>
      <c r="C357" s="319" t="s">
        <v>1984</v>
      </c>
      <c r="D357" s="320">
        <f>IFERROR(INDEX([1]banka!A$1:A$65536, MATCH(B357, [1]banka!L$1:L$65536, 0)), "")</f>
        <v>45827</v>
      </c>
      <c r="E357" s="318"/>
      <c r="F357" s="318" t="s">
        <v>1985</v>
      </c>
      <c r="G357" s="318"/>
      <c r="H357" s="318" t="s">
        <v>1624</v>
      </c>
      <c r="I357" s="321">
        <v>12</v>
      </c>
      <c r="J357" s="315" t="s">
        <v>182</v>
      </c>
      <c r="K357" s="92"/>
    </row>
    <row r="358" spans="1:11" ht="16">
      <c r="A358" s="318" t="s">
        <v>1504</v>
      </c>
      <c r="B358" s="318" t="s">
        <v>1984</v>
      </c>
      <c r="C358" s="319" t="s">
        <v>1984</v>
      </c>
      <c r="D358" s="320">
        <f>IFERROR(INDEX([1]banka!A$1:A$65536, MATCH(B358, [1]banka!L$1:L$65536, 0)), "")</f>
        <v>45827</v>
      </c>
      <c r="E358" s="318"/>
      <c r="F358" s="318" t="s">
        <v>1986</v>
      </c>
      <c r="G358" s="318"/>
      <c r="H358" s="318" t="s">
        <v>1624</v>
      </c>
      <c r="I358" s="321">
        <v>210.79</v>
      </c>
      <c r="J358" s="315" t="s">
        <v>182</v>
      </c>
      <c r="K358" s="92"/>
    </row>
    <row r="359" spans="1:11" ht="16">
      <c r="A359" s="318" t="s">
        <v>1504</v>
      </c>
      <c r="B359" s="318" t="s">
        <v>1987</v>
      </c>
      <c r="C359" s="319" t="s">
        <v>1987</v>
      </c>
      <c r="D359" s="320">
        <f>IFERROR(INDEX([1]banka!A$1:A$65536, MATCH(B359, [1]banka!L$1:L$65536, 0)), "")</f>
        <v>45841</v>
      </c>
      <c r="E359" s="318"/>
      <c r="F359" s="318" t="s">
        <v>1988</v>
      </c>
      <c r="G359" s="318"/>
      <c r="H359" s="318" t="s">
        <v>1730</v>
      </c>
      <c r="I359" s="321">
        <v>1824.38</v>
      </c>
      <c r="J359" s="315" t="s">
        <v>182</v>
      </c>
      <c r="K359" s="92"/>
    </row>
    <row r="360" spans="1:11" ht="16">
      <c r="A360" s="318" t="s">
        <v>1504</v>
      </c>
      <c r="B360" s="318" t="s">
        <v>1989</v>
      </c>
      <c r="C360" s="319" t="s">
        <v>1989</v>
      </c>
      <c r="D360" s="320">
        <f>IFERROR(INDEX([1]banka!A$1:A$65536, MATCH(B360, [1]banka!L$1:L$65536, 0)), "")</f>
        <v>45832</v>
      </c>
      <c r="E360" s="318"/>
      <c r="F360" s="318" t="s">
        <v>1990</v>
      </c>
      <c r="G360" s="318"/>
      <c r="H360" s="318" t="s">
        <v>1893</v>
      </c>
      <c r="I360" s="321">
        <v>484.38</v>
      </c>
      <c r="J360" s="315" t="s">
        <v>182</v>
      </c>
      <c r="K360" s="92"/>
    </row>
    <row r="361" spans="1:11" ht="16">
      <c r="A361" s="318" t="s">
        <v>1504</v>
      </c>
      <c r="B361" s="318" t="s">
        <v>1989</v>
      </c>
      <c r="C361" s="319" t="s">
        <v>1989</v>
      </c>
      <c r="D361" s="320">
        <f>IFERROR(INDEX([1]banka!A$1:A$65536, MATCH(B361, [1]banka!L$1:L$65536, 0)), "")</f>
        <v>45832</v>
      </c>
      <c r="E361" s="318"/>
      <c r="F361" s="318" t="s">
        <v>1991</v>
      </c>
      <c r="G361" s="318"/>
      <c r="H361" s="318" t="s">
        <v>1893</v>
      </c>
      <c r="I361" s="321">
        <v>43.52</v>
      </c>
      <c r="J361" s="315" t="s">
        <v>182</v>
      </c>
      <c r="K361" s="92"/>
    </row>
    <row r="362" spans="1:11" ht="16">
      <c r="A362" s="318" t="s">
        <v>1504</v>
      </c>
      <c r="B362" s="318" t="s">
        <v>1992</v>
      </c>
      <c r="C362" s="319" t="s">
        <v>1992</v>
      </c>
      <c r="D362" s="320">
        <f>IFERROR(INDEX([1]banka!A$1:A$65536, MATCH(B362, [1]banka!L$1:L$65536, 0)), "")</f>
        <v>45827</v>
      </c>
      <c r="E362" s="318"/>
      <c r="F362" s="318" t="s">
        <v>1993</v>
      </c>
      <c r="G362" s="318"/>
      <c r="H362" s="318" t="s">
        <v>1839</v>
      </c>
      <c r="I362" s="321">
        <v>187.76</v>
      </c>
      <c r="J362" s="315" t="s">
        <v>182</v>
      </c>
      <c r="K362" s="92"/>
    </row>
    <row r="363" spans="1:11" ht="16">
      <c r="A363" s="318" t="s">
        <v>1504</v>
      </c>
      <c r="B363" s="318" t="s">
        <v>1992</v>
      </c>
      <c r="C363" s="319" t="s">
        <v>1992</v>
      </c>
      <c r="D363" s="320">
        <f>IFERROR(INDEX([1]banka!A$1:A$65536, MATCH(B363, [1]banka!L$1:L$65536, 0)), "")</f>
        <v>45827</v>
      </c>
      <c r="E363" s="318"/>
      <c r="F363" s="318" t="s">
        <v>1994</v>
      </c>
      <c r="G363" s="318"/>
      <c r="H363" s="318" t="s">
        <v>1839</v>
      </c>
      <c r="I363" s="321">
        <v>62.4</v>
      </c>
      <c r="J363" s="315" t="s">
        <v>182</v>
      </c>
      <c r="K363" s="92"/>
    </row>
    <row r="364" spans="1:11" ht="16">
      <c r="A364" s="318" t="s">
        <v>1504</v>
      </c>
      <c r="B364" s="318" t="s">
        <v>1995</v>
      </c>
      <c r="C364" s="319" t="s">
        <v>1995</v>
      </c>
      <c r="D364" s="320">
        <f>IFERROR(INDEX([1]banka!A$1:A$65536, MATCH(B364, [1]banka!L$1:L$65536, 0)), "")</f>
        <v>45827</v>
      </c>
      <c r="E364" s="318"/>
      <c r="F364" s="318" t="s">
        <v>1993</v>
      </c>
      <c r="G364" s="318"/>
      <c r="H364" s="318" t="s">
        <v>1996</v>
      </c>
      <c r="I364" s="321">
        <v>127.04</v>
      </c>
      <c r="J364" s="315" t="s">
        <v>182</v>
      </c>
      <c r="K364" s="92"/>
    </row>
    <row r="365" spans="1:11" ht="16">
      <c r="A365" s="318" t="s">
        <v>1504</v>
      </c>
      <c r="B365" s="318" t="s">
        <v>1995</v>
      </c>
      <c r="C365" s="319" t="s">
        <v>1995</v>
      </c>
      <c r="D365" s="320">
        <f>IFERROR(INDEX([1]banka!A$1:A$65536, MATCH(B365, [1]banka!L$1:L$65536, 0)), "")</f>
        <v>45827</v>
      </c>
      <c r="E365" s="318"/>
      <c r="F365" s="318" t="s">
        <v>1997</v>
      </c>
      <c r="G365" s="318"/>
      <c r="H365" s="318" t="s">
        <v>1996</v>
      </c>
      <c r="I365" s="321">
        <v>12.02</v>
      </c>
      <c r="J365" s="315" t="s">
        <v>182</v>
      </c>
      <c r="K365" s="92"/>
    </row>
    <row r="366" spans="1:11" ht="16">
      <c r="A366" s="318" t="s">
        <v>1504</v>
      </c>
      <c r="B366" s="318" t="s">
        <v>1998</v>
      </c>
      <c r="C366" s="319">
        <v>2025012</v>
      </c>
      <c r="D366" s="320">
        <f>IFERROR(INDEX([1]banka!A$1:A$65536, MATCH(B366, [1]banka!L$1:L$65536, 0)), "")</f>
        <v>45812</v>
      </c>
      <c r="E366" s="318"/>
      <c r="F366" s="318" t="s">
        <v>1999</v>
      </c>
      <c r="G366" s="318">
        <v>537730</v>
      </c>
      <c r="H366" s="318" t="s">
        <v>1978</v>
      </c>
      <c r="I366" s="321">
        <v>120</v>
      </c>
      <c r="J366" s="315" t="s">
        <v>182</v>
      </c>
      <c r="K366" s="92"/>
    </row>
    <row r="367" spans="1:11" ht="16">
      <c r="A367" s="318" t="s">
        <v>1504</v>
      </c>
      <c r="B367" s="318" t="s">
        <v>2000</v>
      </c>
      <c r="C367" s="319">
        <v>42502031</v>
      </c>
      <c r="D367" s="320">
        <f>IFERROR(INDEX([1]banka!A$1:A$65536, MATCH(B367, [1]banka!L$1:L$65536, 0)), "")</f>
        <v>45856</v>
      </c>
      <c r="E367" s="318"/>
      <c r="F367" s="318" t="s">
        <v>2001</v>
      </c>
      <c r="G367" s="318">
        <v>27180616</v>
      </c>
      <c r="H367" s="318" t="s">
        <v>2002</v>
      </c>
      <c r="I367" s="321">
        <v>762</v>
      </c>
      <c r="J367" s="315" t="s">
        <v>182</v>
      </c>
      <c r="K367" s="92"/>
    </row>
    <row r="368" spans="1:11" ht="16">
      <c r="A368" s="318" t="s">
        <v>1504</v>
      </c>
      <c r="B368" s="318" t="s">
        <v>2003</v>
      </c>
      <c r="C368" s="319">
        <v>202510</v>
      </c>
      <c r="D368" s="320">
        <f>IFERROR(INDEX([1]banka!A$1:A$65536, MATCH(B368, [1]banka!L$1:L$65536, 0)), "")</f>
        <v>45841</v>
      </c>
      <c r="E368" s="318"/>
      <c r="F368" s="318" t="s">
        <v>2004</v>
      </c>
      <c r="G368" s="318">
        <v>17469813</v>
      </c>
      <c r="H368" s="318" t="s">
        <v>1913</v>
      </c>
      <c r="I368" s="321">
        <v>840</v>
      </c>
      <c r="J368" s="315" t="s">
        <v>182</v>
      </c>
      <c r="K368" s="92"/>
    </row>
    <row r="369" spans="1:11" ht="16">
      <c r="A369" s="318" t="s">
        <v>1504</v>
      </c>
      <c r="B369" s="318" t="s">
        <v>2005</v>
      </c>
      <c r="C369" s="319">
        <v>202511</v>
      </c>
      <c r="D369" s="320">
        <f>IFERROR(INDEX([1]banka!A$1:A$65536, MATCH(B369, [1]banka!L$1:L$65536, 0)), "")</f>
        <v>45841</v>
      </c>
      <c r="E369" s="318"/>
      <c r="F369" s="318" t="s">
        <v>2006</v>
      </c>
      <c r="G369" s="318">
        <v>17469813</v>
      </c>
      <c r="H369" s="318" t="s">
        <v>1913</v>
      </c>
      <c r="I369" s="321">
        <v>132.74</v>
      </c>
      <c r="J369" s="315" t="s">
        <v>182</v>
      </c>
      <c r="K369" s="92"/>
    </row>
    <row r="370" spans="1:11" ht="16">
      <c r="A370" s="318" t="s">
        <v>1504</v>
      </c>
      <c r="B370" s="318" t="s">
        <v>2007</v>
      </c>
      <c r="C370" s="319" t="s">
        <v>2007</v>
      </c>
      <c r="D370" s="320">
        <f>IFERROR(INDEX([1]banka!A$1:A$65536, MATCH(B370, [1]banka!L$1:L$65536, 0)), "")</f>
        <v>45813</v>
      </c>
      <c r="E370" s="318"/>
      <c r="F370" s="318" t="s">
        <v>2008</v>
      </c>
      <c r="G370" s="318"/>
      <c r="H370" s="318" t="s">
        <v>1923</v>
      </c>
      <c r="I370" s="321">
        <v>1159.32</v>
      </c>
      <c r="J370" s="315" t="s">
        <v>182</v>
      </c>
      <c r="K370" s="92"/>
    </row>
    <row r="371" spans="1:11" ht="16">
      <c r="A371" s="318" t="s">
        <v>1504</v>
      </c>
      <c r="B371" s="318" t="s">
        <v>2007</v>
      </c>
      <c r="C371" s="319" t="s">
        <v>2007</v>
      </c>
      <c r="D371" s="320">
        <f>IFERROR(INDEX([1]banka!A$1:A$65536, MATCH(B371, [1]banka!L$1:L$65536, 0)), "")</f>
        <v>45813</v>
      </c>
      <c r="E371" s="318"/>
      <c r="F371" s="318" t="s">
        <v>2009</v>
      </c>
      <c r="G371" s="318"/>
      <c r="H371" s="318" t="s">
        <v>1923</v>
      </c>
      <c r="I371" s="321">
        <v>746.36</v>
      </c>
      <c r="J371" s="315" t="s">
        <v>182</v>
      </c>
      <c r="K371" s="92"/>
    </row>
    <row r="372" spans="1:11" ht="16">
      <c r="A372" s="318" t="s">
        <v>1504</v>
      </c>
      <c r="B372" s="318" t="s">
        <v>2007</v>
      </c>
      <c r="C372" s="319" t="s">
        <v>2007</v>
      </c>
      <c r="D372" s="320">
        <f>IFERROR(INDEX([1]banka!A$1:A$65536, MATCH(B372, [1]banka!L$1:L$65536, 0)), "")</f>
        <v>45813</v>
      </c>
      <c r="E372" s="318"/>
      <c r="F372" s="318" t="s">
        <v>2010</v>
      </c>
      <c r="G372" s="318"/>
      <c r="H372" s="318" t="s">
        <v>1923</v>
      </c>
      <c r="I372" s="321">
        <v>14.8</v>
      </c>
      <c r="J372" s="315" t="s">
        <v>182</v>
      </c>
      <c r="K372" s="92"/>
    </row>
    <row r="373" spans="1:11" ht="16">
      <c r="A373" s="318" t="s">
        <v>1504</v>
      </c>
      <c r="B373" s="318" t="s">
        <v>2007</v>
      </c>
      <c r="C373" s="319" t="s">
        <v>2007</v>
      </c>
      <c r="D373" s="320">
        <f>IFERROR(INDEX([1]banka!A$1:A$65536, MATCH(B373, [1]banka!L$1:L$65536, 0)), "")</f>
        <v>45813</v>
      </c>
      <c r="E373" s="318"/>
      <c r="F373" s="318" t="s">
        <v>1334</v>
      </c>
      <c r="G373" s="318"/>
      <c r="H373" s="318" t="s">
        <v>1923</v>
      </c>
      <c r="I373" s="321">
        <v>134.28</v>
      </c>
      <c r="J373" s="315" t="s">
        <v>182</v>
      </c>
      <c r="K373" s="92"/>
    </row>
    <row r="374" spans="1:11" ht="16">
      <c r="A374" s="318" t="s">
        <v>1504</v>
      </c>
      <c r="B374" s="318" t="s">
        <v>2011</v>
      </c>
      <c r="C374" s="319" t="s">
        <v>2011</v>
      </c>
      <c r="D374" s="320">
        <f>IFERROR(INDEX([1]banka!A$1:A$65536, MATCH(B374, [1]banka!L$1:L$65536, 0)), "")</f>
        <v>45832</v>
      </c>
      <c r="E374" s="318"/>
      <c r="F374" s="318" t="s">
        <v>2012</v>
      </c>
      <c r="G374" s="318"/>
      <c r="H374" s="318" t="s">
        <v>1528</v>
      </c>
      <c r="I374" s="321">
        <v>287.2</v>
      </c>
      <c r="J374" s="315" t="s">
        <v>182</v>
      </c>
      <c r="K374" s="92"/>
    </row>
    <row r="375" spans="1:11" ht="16">
      <c r="A375" s="318" t="s">
        <v>1504</v>
      </c>
      <c r="B375" s="318" t="s">
        <v>2011</v>
      </c>
      <c r="C375" s="319" t="s">
        <v>2011</v>
      </c>
      <c r="D375" s="320">
        <f>IFERROR(INDEX([1]banka!A$1:A$65536, MATCH(B375, [1]banka!L$1:L$65536, 0)), "")</f>
        <v>45832</v>
      </c>
      <c r="E375" s="318"/>
      <c r="F375" s="318" t="s">
        <v>2013</v>
      </c>
      <c r="G375" s="318"/>
      <c r="H375" s="318" t="s">
        <v>1528</v>
      </c>
      <c r="I375" s="321">
        <v>1075.6199999999999</v>
      </c>
      <c r="J375" s="315" t="s">
        <v>182</v>
      </c>
      <c r="K375" s="92"/>
    </row>
    <row r="376" spans="1:11" ht="16">
      <c r="A376" s="318" t="s">
        <v>1504</v>
      </c>
      <c r="B376" s="318" t="s">
        <v>1570</v>
      </c>
      <c r="C376" s="319" t="s">
        <v>1570</v>
      </c>
      <c r="D376" s="320">
        <f>IFERROR(INDEX([1]banka!A$1:A$65536, MATCH(B376, [1]banka!L$1:L$65536, 0)), "")</f>
        <v>45833</v>
      </c>
      <c r="E376" s="318"/>
      <c r="F376" s="318" t="s">
        <v>1571</v>
      </c>
      <c r="G376" s="318"/>
      <c r="H376" s="318" t="s">
        <v>1528</v>
      </c>
      <c r="I376" s="321">
        <v>571.54</v>
      </c>
      <c r="J376" s="315" t="s">
        <v>182</v>
      </c>
      <c r="K376" s="92"/>
    </row>
    <row r="377" spans="1:11" ht="16">
      <c r="A377" s="318" t="s">
        <v>1504</v>
      </c>
      <c r="B377" s="318" t="s">
        <v>1570</v>
      </c>
      <c r="C377" s="319" t="s">
        <v>1570</v>
      </c>
      <c r="D377" s="320">
        <f>IFERROR(INDEX([1]banka!A$1:A$65536, MATCH(B377, [1]banka!L$1:L$65536, 0)), "")</f>
        <v>45833</v>
      </c>
      <c r="E377" s="318"/>
      <c r="F377" s="318" t="s">
        <v>2014</v>
      </c>
      <c r="G377" s="318"/>
      <c r="H377" s="318" t="s">
        <v>1528</v>
      </c>
      <c r="I377" s="321">
        <v>203.1</v>
      </c>
      <c r="J377" s="315" t="s">
        <v>182</v>
      </c>
      <c r="K377" s="92"/>
    </row>
    <row r="378" spans="1:11" ht="16">
      <c r="A378" s="318" t="s">
        <v>1504</v>
      </c>
      <c r="B378" s="318" t="s">
        <v>2015</v>
      </c>
      <c r="C378" s="319" t="s">
        <v>2015</v>
      </c>
      <c r="D378" s="320">
        <f>IFERROR(INDEX([1]banka!A$1:A$65536, MATCH(B378, [1]banka!L$1:L$65536, 0)), "")</f>
        <v>45833</v>
      </c>
      <c r="E378" s="318"/>
      <c r="F378" s="318" t="s">
        <v>2016</v>
      </c>
      <c r="G378" s="318"/>
      <c r="H378" s="318" t="s">
        <v>1528</v>
      </c>
      <c r="I378" s="321">
        <v>226.4</v>
      </c>
      <c r="J378" s="315" t="s">
        <v>182</v>
      </c>
      <c r="K378" s="92"/>
    </row>
    <row r="379" spans="1:11" ht="16">
      <c r="A379" s="318" t="s">
        <v>1504</v>
      </c>
      <c r="B379" s="318" t="s">
        <v>2015</v>
      </c>
      <c r="C379" s="319" t="s">
        <v>2015</v>
      </c>
      <c r="D379" s="320">
        <f>IFERROR(INDEX([1]banka!A$1:A$65536, MATCH(B379, [1]banka!L$1:L$65536, 0)), "")</f>
        <v>45833</v>
      </c>
      <c r="E379" s="318"/>
      <c r="F379" s="318" t="s">
        <v>2017</v>
      </c>
      <c r="G379" s="318"/>
      <c r="H379" s="318" t="s">
        <v>1528</v>
      </c>
      <c r="I379" s="321">
        <v>861.28</v>
      </c>
      <c r="J379" s="315" t="s">
        <v>182</v>
      </c>
      <c r="K379" s="92"/>
    </row>
    <row r="380" spans="1:11" ht="16">
      <c r="A380" s="318" t="s">
        <v>1504</v>
      </c>
      <c r="B380" s="318" t="s">
        <v>2018</v>
      </c>
      <c r="C380" s="319" t="s">
        <v>2018</v>
      </c>
      <c r="D380" s="320">
        <f>IFERROR(INDEX([1]banka!A$1:A$65536, MATCH(B380, [1]banka!L$1:L$65536, 0)), "")</f>
        <v>45833</v>
      </c>
      <c r="E380" s="318"/>
      <c r="F380" s="318" t="s">
        <v>2019</v>
      </c>
      <c r="G380" s="318"/>
      <c r="H380" s="318" t="s">
        <v>1528</v>
      </c>
      <c r="I380" s="321">
        <v>846.92</v>
      </c>
      <c r="J380" s="315" t="s">
        <v>182</v>
      </c>
      <c r="K380" s="92"/>
    </row>
    <row r="381" spans="1:11" ht="16">
      <c r="A381" s="318" t="s">
        <v>1504</v>
      </c>
      <c r="B381" s="318" t="s">
        <v>2018</v>
      </c>
      <c r="C381" s="319" t="s">
        <v>2018</v>
      </c>
      <c r="D381" s="320">
        <f>IFERROR(INDEX([1]banka!A$1:A$65536, MATCH(B381, [1]banka!L$1:L$65536, 0)), "")</f>
        <v>45833</v>
      </c>
      <c r="E381" s="318"/>
      <c r="F381" s="318" t="s">
        <v>2020</v>
      </c>
      <c r="G381" s="318"/>
      <c r="H381" s="318" t="s">
        <v>1528</v>
      </c>
      <c r="I381" s="321">
        <v>231.7</v>
      </c>
      <c r="J381" s="315" t="s">
        <v>182</v>
      </c>
      <c r="K381" s="92"/>
    </row>
    <row r="382" spans="1:11" ht="16">
      <c r="A382" s="318" t="s">
        <v>1504</v>
      </c>
      <c r="B382" s="318" t="s">
        <v>2021</v>
      </c>
      <c r="C382" s="319" t="s">
        <v>2021</v>
      </c>
      <c r="D382" s="320">
        <f>IFERROR(INDEX([1]banka!A$1:A$65536, MATCH(B382, [1]banka!L$1:L$65536, 0)), "")</f>
        <v>45833</v>
      </c>
      <c r="E382" s="318"/>
      <c r="F382" s="318" t="s">
        <v>2022</v>
      </c>
      <c r="G382" s="318"/>
      <c r="H382" s="318" t="s">
        <v>1528</v>
      </c>
      <c r="I382" s="321">
        <v>8925</v>
      </c>
      <c r="J382" s="315" t="s">
        <v>182</v>
      </c>
      <c r="K382" s="92"/>
    </row>
    <row r="383" spans="1:11" ht="16">
      <c r="A383" s="318" t="s">
        <v>1504</v>
      </c>
      <c r="B383" s="318" t="s">
        <v>2021</v>
      </c>
      <c r="C383" s="319" t="s">
        <v>2021</v>
      </c>
      <c r="D383" s="320">
        <f>IFERROR(INDEX([1]banka!A$1:A$65536, MATCH(B383, [1]banka!L$1:L$65536, 0)), "")</f>
        <v>45833</v>
      </c>
      <c r="E383" s="318"/>
      <c r="F383" s="318" t="s">
        <v>2023</v>
      </c>
      <c r="G383" s="318"/>
      <c r="H383" s="318" t="s">
        <v>1528</v>
      </c>
      <c r="I383" s="321">
        <v>1314.96</v>
      </c>
      <c r="J383" s="315" t="s">
        <v>182</v>
      </c>
      <c r="K383" s="92"/>
    </row>
    <row r="384" spans="1:11" ht="16">
      <c r="A384" s="318" t="s">
        <v>1504</v>
      </c>
      <c r="B384" s="318" t="s">
        <v>2021</v>
      </c>
      <c r="C384" s="319" t="s">
        <v>2021</v>
      </c>
      <c r="D384" s="320">
        <f>IFERROR(INDEX([1]banka!A$1:A$65536, MATCH(B384, [1]banka!L$1:L$65536, 0)), "")</f>
        <v>45833</v>
      </c>
      <c r="E384" s="318"/>
      <c r="F384" s="318" t="s">
        <v>2024</v>
      </c>
      <c r="G384" s="318"/>
      <c r="H384" s="318" t="s">
        <v>1528</v>
      </c>
      <c r="I384" s="321">
        <v>280.91000000000003</v>
      </c>
      <c r="J384" s="315" t="s">
        <v>182</v>
      </c>
      <c r="K384" s="92"/>
    </row>
    <row r="385" spans="1:11" ht="16">
      <c r="A385" s="318" t="s">
        <v>1504</v>
      </c>
      <c r="B385" s="318" t="s">
        <v>2021</v>
      </c>
      <c r="C385" s="319" t="s">
        <v>2021</v>
      </c>
      <c r="D385" s="320">
        <f>IFERROR(INDEX([1]banka!A$1:A$65536, MATCH(B385, [1]banka!L$1:L$65536, 0)), "")</f>
        <v>45833</v>
      </c>
      <c r="E385" s="318"/>
      <c r="F385" s="318" t="s">
        <v>2025</v>
      </c>
      <c r="G385" s="318"/>
      <c r="H385" s="318" t="s">
        <v>1528</v>
      </c>
      <c r="I385" s="321">
        <v>275.76</v>
      </c>
      <c r="J385" s="315" t="s">
        <v>182</v>
      </c>
      <c r="K385" s="92"/>
    </row>
    <row r="386" spans="1:11" ht="16">
      <c r="A386" s="318" t="s">
        <v>1504</v>
      </c>
      <c r="B386" s="318" t="s">
        <v>2021</v>
      </c>
      <c r="C386" s="319" t="s">
        <v>2021</v>
      </c>
      <c r="D386" s="320">
        <f>IFERROR(INDEX([1]banka!A$1:A$65536, MATCH(B386, [1]banka!L$1:L$65536, 0)), "")</f>
        <v>45833</v>
      </c>
      <c r="E386" s="318"/>
      <c r="F386" s="318" t="s">
        <v>2026</v>
      </c>
      <c r="G386" s="318"/>
      <c r="H386" s="318" t="s">
        <v>1528</v>
      </c>
      <c r="I386" s="321">
        <v>134</v>
      </c>
      <c r="J386" s="315" t="s">
        <v>182</v>
      </c>
      <c r="K386" s="92"/>
    </row>
    <row r="387" spans="1:11" ht="16">
      <c r="A387" s="318" t="s">
        <v>1504</v>
      </c>
      <c r="B387" s="318" t="s">
        <v>1598</v>
      </c>
      <c r="C387" s="319">
        <v>44734</v>
      </c>
      <c r="D387" s="320">
        <f>IFERROR(INDEX([1]banka!A$1:A$65536, MATCH(B387, [1]banka!L$1:L$65536, 0)), "")</f>
        <v>45779</v>
      </c>
      <c r="E387" s="318"/>
      <c r="F387" s="318" t="s">
        <v>1599</v>
      </c>
      <c r="G387" s="318" t="s">
        <v>1600</v>
      </c>
      <c r="H387" s="318" t="s">
        <v>1601</v>
      </c>
      <c r="I387" s="321">
        <v>12651.35</v>
      </c>
      <c r="J387" s="315" t="s">
        <v>182</v>
      </c>
      <c r="K387" s="92"/>
    </row>
    <row r="388" spans="1:11" ht="16">
      <c r="A388" s="318" t="s">
        <v>1504</v>
      </c>
      <c r="B388" s="318" t="s">
        <v>1609</v>
      </c>
      <c r="C388" s="319">
        <v>2025143</v>
      </c>
      <c r="D388" s="320">
        <f>IFERROR(INDEX([1]banka!A$1:A$65536, MATCH(B388, [1]banka!L$1:L$65536, 0)), "")</f>
        <v>45828</v>
      </c>
      <c r="E388" s="318"/>
      <c r="F388" s="318" t="s">
        <v>1610</v>
      </c>
      <c r="G388" s="322">
        <v>927621359</v>
      </c>
      <c r="H388" s="318" t="s">
        <v>1611</v>
      </c>
      <c r="I388" s="321">
        <v>8995</v>
      </c>
      <c r="J388" s="315" t="s">
        <v>182</v>
      </c>
      <c r="K388" s="92"/>
    </row>
    <row r="389" spans="1:11" ht="16">
      <c r="A389" s="318" t="s">
        <v>1504</v>
      </c>
      <c r="B389" s="318" t="s">
        <v>2027</v>
      </c>
      <c r="C389" s="319">
        <v>2025010</v>
      </c>
      <c r="D389" s="320">
        <f>IFERROR(INDEX([1]banka!A$1:A$65536, MATCH(B389, [1]banka!L$1:L$65536, 0)), "")</f>
        <v>45841</v>
      </c>
      <c r="E389" s="318"/>
      <c r="F389" s="318" t="s">
        <v>2028</v>
      </c>
      <c r="G389" s="318">
        <v>36720739</v>
      </c>
      <c r="H389" s="318" t="s">
        <v>2029</v>
      </c>
      <c r="I389" s="321">
        <v>656.82</v>
      </c>
      <c r="J389" s="315" t="s">
        <v>182</v>
      </c>
      <c r="K389" s="92"/>
    </row>
    <row r="390" spans="1:11" ht="16">
      <c r="A390" s="318" t="s">
        <v>1504</v>
      </c>
      <c r="B390" s="318" t="s">
        <v>2030</v>
      </c>
      <c r="C390" s="319">
        <v>20250016</v>
      </c>
      <c r="D390" s="320">
        <f>IFERROR(INDEX([1]banka!A$1:A$65536, MATCH(B390, [1]banka!L$1:L$65536, 0)), "")</f>
        <v>45841</v>
      </c>
      <c r="E390" s="318"/>
      <c r="F390" s="318" t="s">
        <v>2031</v>
      </c>
      <c r="G390" s="318">
        <v>53467574</v>
      </c>
      <c r="H390" s="318" t="s">
        <v>2032</v>
      </c>
      <c r="I390" s="321">
        <v>1156.2</v>
      </c>
      <c r="J390" s="315" t="s">
        <v>182</v>
      </c>
      <c r="K390" s="92"/>
    </row>
    <row r="391" spans="1:11" ht="16">
      <c r="A391" s="318" t="s">
        <v>1504</v>
      </c>
      <c r="B391" s="318" t="s">
        <v>2033</v>
      </c>
      <c r="C391" s="319" t="s">
        <v>2034</v>
      </c>
      <c r="D391" s="320">
        <f>IFERROR(INDEX([1]banka!A$1:A$65536, MATCH(B391, [1]banka!L$1:L$65536, 0)), "")</f>
        <v>45841</v>
      </c>
      <c r="E391" s="318"/>
      <c r="F391" s="318" t="s">
        <v>2035</v>
      </c>
      <c r="G391" s="318" t="s">
        <v>1600</v>
      </c>
      <c r="H391" s="318" t="s">
        <v>1601</v>
      </c>
      <c r="I391" s="321">
        <v>6707.05</v>
      </c>
      <c r="J391" s="315" t="s">
        <v>182</v>
      </c>
      <c r="K391" s="92"/>
    </row>
    <row r="392" spans="1:11" ht="16">
      <c r="A392" s="318" t="s">
        <v>1504</v>
      </c>
      <c r="B392" s="318" t="s">
        <v>2036</v>
      </c>
      <c r="C392" s="319" t="s">
        <v>2036</v>
      </c>
      <c r="D392" s="320">
        <f>IFERROR(INDEX([1]banka!A$1:A$65536, MATCH(B392, [1]banka!L$1:L$65536, 0)), "")</f>
        <v>45804</v>
      </c>
      <c r="E392" s="318"/>
      <c r="F392" s="318" t="s">
        <v>2037</v>
      </c>
      <c r="G392" s="318"/>
      <c r="H392" s="318" t="s">
        <v>2038</v>
      </c>
      <c r="I392" s="321">
        <v>3576.92</v>
      </c>
      <c r="J392" s="315" t="s">
        <v>182</v>
      </c>
      <c r="K392" s="92"/>
    </row>
    <row r="393" spans="1:11" ht="16">
      <c r="A393" s="318" t="s">
        <v>1504</v>
      </c>
      <c r="B393" s="318" t="s">
        <v>2039</v>
      </c>
      <c r="C393" s="319">
        <v>202512</v>
      </c>
      <c r="D393" s="320">
        <v>46090</v>
      </c>
      <c r="E393" s="318"/>
      <c r="F393" s="318" t="s">
        <v>2040</v>
      </c>
      <c r="G393" s="318">
        <v>17469813</v>
      </c>
      <c r="H393" s="318" t="s">
        <v>1913</v>
      </c>
      <c r="I393" s="321">
        <v>1740</v>
      </c>
      <c r="J393" s="315" t="s">
        <v>182</v>
      </c>
      <c r="K393" s="92"/>
    </row>
    <row r="394" spans="1:11" ht="16">
      <c r="A394" s="318" t="s">
        <v>1504</v>
      </c>
      <c r="B394" s="318" t="s">
        <v>2041</v>
      </c>
      <c r="C394" s="319" t="s">
        <v>2041</v>
      </c>
      <c r="D394" s="320">
        <f>IFERROR(INDEX([1]banka!A$1:A$65536, MATCH(B394, [1]banka!L$1:L$65536, 0)), "")</f>
        <v>45810</v>
      </c>
      <c r="E394" s="318"/>
      <c r="F394" s="318" t="s">
        <v>2042</v>
      </c>
      <c r="G394" s="318">
        <v>53812948</v>
      </c>
      <c r="H394" s="318" t="s">
        <v>2043</v>
      </c>
      <c r="I394" s="321">
        <v>22.13</v>
      </c>
      <c r="J394" s="315" t="s">
        <v>182</v>
      </c>
      <c r="K394" s="92"/>
    </row>
    <row r="395" spans="1:11" ht="16">
      <c r="A395" s="318" t="s">
        <v>1504</v>
      </c>
      <c r="B395" s="318" t="s">
        <v>2044</v>
      </c>
      <c r="C395" s="319" t="s">
        <v>2044</v>
      </c>
      <c r="D395" s="320">
        <f>IFERROR(INDEX([1]banka!A$1:A$65536, MATCH(B395, [1]banka!L$1:L$65536, 0)), "")</f>
        <v>45835</v>
      </c>
      <c r="E395" s="318"/>
      <c r="F395" s="318" t="s">
        <v>2045</v>
      </c>
      <c r="G395" s="318"/>
      <c r="H395" s="318" t="s">
        <v>2038</v>
      </c>
      <c r="I395" s="321">
        <v>3992.78</v>
      </c>
      <c r="J395" s="315" t="s">
        <v>182</v>
      </c>
      <c r="K395" s="92"/>
    </row>
    <row r="396" spans="1:11" ht="16">
      <c r="A396" s="318" t="s">
        <v>1504</v>
      </c>
      <c r="B396" s="318" t="s">
        <v>2044</v>
      </c>
      <c r="C396" s="319" t="s">
        <v>2044</v>
      </c>
      <c r="D396" s="320">
        <f>IFERROR(INDEX([1]banka!A$1:A$65536, MATCH(B396, [1]banka!L$1:L$65536, 0)), "")</f>
        <v>45835</v>
      </c>
      <c r="E396" s="318"/>
      <c r="F396" s="318" t="s">
        <v>2046</v>
      </c>
      <c r="G396" s="318"/>
      <c r="H396" s="318" t="s">
        <v>2038</v>
      </c>
      <c r="I396" s="321">
        <v>1808.12</v>
      </c>
      <c r="J396" s="315" t="s">
        <v>182</v>
      </c>
      <c r="K396" s="92"/>
    </row>
    <row r="397" spans="1:11" ht="16">
      <c r="A397" s="318" t="s">
        <v>1504</v>
      </c>
      <c r="B397" s="318" t="s">
        <v>2047</v>
      </c>
      <c r="C397" s="319">
        <v>113895</v>
      </c>
      <c r="D397" s="320">
        <f>IFERROR(INDEX([1]banka!A$1:A$65536, MATCH(B397, [1]banka!L$1:L$65536, 0)), "")</f>
        <v>45772</v>
      </c>
      <c r="E397" s="318"/>
      <c r="F397" s="318" t="s">
        <v>2048</v>
      </c>
      <c r="G397" s="318" t="s">
        <v>2049</v>
      </c>
      <c r="H397" s="318" t="s">
        <v>2050</v>
      </c>
      <c r="I397" s="321">
        <v>1850</v>
      </c>
      <c r="J397" s="315" t="s">
        <v>182</v>
      </c>
      <c r="K397" s="92"/>
    </row>
    <row r="398" spans="1:11" ht="16">
      <c r="A398" s="318" t="s">
        <v>1504</v>
      </c>
      <c r="B398" s="318" t="s">
        <v>2051</v>
      </c>
      <c r="C398" s="319" t="s">
        <v>2052</v>
      </c>
      <c r="D398" s="320">
        <v>45835</v>
      </c>
      <c r="E398" s="318"/>
      <c r="F398" s="318" t="s">
        <v>2048</v>
      </c>
      <c r="G398" s="318" t="s">
        <v>2049</v>
      </c>
      <c r="H398" s="318" t="s">
        <v>2050</v>
      </c>
      <c r="I398" s="321">
        <v>1718.5</v>
      </c>
      <c r="J398" s="315" t="s">
        <v>182</v>
      </c>
      <c r="K398" s="92"/>
    </row>
    <row r="399" spans="1:11" ht="16">
      <c r="A399" s="318" t="s">
        <v>1504</v>
      </c>
      <c r="B399" s="318" t="s">
        <v>2051</v>
      </c>
      <c r="C399" s="319" t="s">
        <v>2052</v>
      </c>
      <c r="D399" s="320">
        <v>45835</v>
      </c>
      <c r="E399" s="318"/>
      <c r="F399" s="318" t="s">
        <v>2048</v>
      </c>
      <c r="G399" s="318" t="s">
        <v>2049</v>
      </c>
      <c r="H399" s="318" t="s">
        <v>2050</v>
      </c>
      <c r="I399" s="321">
        <v>1850</v>
      </c>
      <c r="J399" s="315" t="s">
        <v>182</v>
      </c>
      <c r="K399" s="92"/>
    </row>
    <row r="400" spans="1:11" ht="16">
      <c r="A400" s="318" t="s">
        <v>1504</v>
      </c>
      <c r="B400" s="318" t="s">
        <v>2051</v>
      </c>
      <c r="C400" s="319" t="s">
        <v>2052</v>
      </c>
      <c r="D400" s="320">
        <v>45835</v>
      </c>
      <c r="E400" s="318"/>
      <c r="F400" s="318" t="s">
        <v>1683</v>
      </c>
      <c r="G400" s="318" t="s">
        <v>2049</v>
      </c>
      <c r="H400" s="318" t="s">
        <v>2050</v>
      </c>
      <c r="I400" s="321">
        <v>-1850</v>
      </c>
      <c r="J400" s="315" t="s">
        <v>182</v>
      </c>
      <c r="K400" s="92"/>
    </row>
    <row r="401" spans="1:11" ht="16">
      <c r="A401" s="318" t="s">
        <v>1504</v>
      </c>
      <c r="B401" s="318" t="s">
        <v>2053</v>
      </c>
      <c r="C401" s="319" t="s">
        <v>2053</v>
      </c>
      <c r="D401" s="320">
        <v>45804</v>
      </c>
      <c r="E401" s="318"/>
      <c r="F401" s="318" t="s">
        <v>2054</v>
      </c>
      <c r="G401" s="318"/>
      <c r="H401" s="318" t="s">
        <v>2038</v>
      </c>
      <c r="I401" s="321">
        <v>105</v>
      </c>
      <c r="J401" s="315" t="s">
        <v>182</v>
      </c>
      <c r="K401" s="92"/>
    </row>
    <row r="402" spans="1:11" ht="16">
      <c r="A402" s="318" t="s">
        <v>1504</v>
      </c>
      <c r="B402" s="318" t="s">
        <v>2055</v>
      </c>
      <c r="C402" s="319" t="s">
        <v>2055</v>
      </c>
      <c r="D402" s="320">
        <f>IFERROR(INDEX([1]banka!A$1:A$65536, MATCH(B402, [1]banka!L$1:L$65536, 0)), "")</f>
        <v>45846</v>
      </c>
      <c r="E402" s="318"/>
      <c r="F402" s="318" t="s">
        <v>2056</v>
      </c>
      <c r="G402" s="318"/>
      <c r="H402" s="318" t="s">
        <v>2057</v>
      </c>
      <c r="I402" s="321">
        <v>687</v>
      </c>
      <c r="J402" s="315" t="s">
        <v>182</v>
      </c>
      <c r="K402" s="92"/>
    </row>
    <row r="403" spans="1:11" ht="16">
      <c r="A403" s="318" t="s">
        <v>1504</v>
      </c>
      <c r="B403" s="318" t="s">
        <v>2058</v>
      </c>
      <c r="C403" s="319">
        <v>11738</v>
      </c>
      <c r="D403" s="320">
        <f>IFERROR(INDEX([1]banka!A$1:A$65536, MATCH(B403, [1]banka!L$1:L$65536, 0)), "")</f>
        <v>45820</v>
      </c>
      <c r="E403" s="318"/>
      <c r="F403" s="318" t="s">
        <v>2059</v>
      </c>
      <c r="G403" s="318" t="s">
        <v>2060</v>
      </c>
      <c r="H403" s="318" t="s">
        <v>2061</v>
      </c>
      <c r="I403" s="321">
        <v>420</v>
      </c>
      <c r="J403" s="315" t="s">
        <v>182</v>
      </c>
      <c r="K403" s="92"/>
    </row>
    <row r="404" spans="1:11" ht="16">
      <c r="A404" s="318" t="s">
        <v>1504</v>
      </c>
      <c r="B404" s="318" t="s">
        <v>2062</v>
      </c>
      <c r="C404" s="319" t="s">
        <v>2062</v>
      </c>
      <c r="D404" s="320">
        <f>IFERROR(INDEX([1]banka!A$1:A$65536, MATCH(B404, [1]banka!L$1:L$65536, 0)), "")</f>
        <v>45671</v>
      </c>
      <c r="E404" s="318"/>
      <c r="F404" s="318" t="s">
        <v>2063</v>
      </c>
      <c r="G404" s="318"/>
      <c r="H404" s="318" t="s">
        <v>2064</v>
      </c>
      <c r="I404" s="321">
        <v>325.58999999999997</v>
      </c>
      <c r="J404" s="315" t="s">
        <v>182</v>
      </c>
      <c r="K404" s="92"/>
    </row>
    <row r="405" spans="1:11" ht="16">
      <c r="A405" s="318" t="s">
        <v>1504</v>
      </c>
      <c r="B405" s="318" t="s">
        <v>2062</v>
      </c>
      <c r="C405" s="319" t="s">
        <v>2062</v>
      </c>
      <c r="D405" s="320">
        <f>IFERROR(INDEX([1]banka!A$1:A$65536, MATCH(B405, [1]banka!L$1:L$65536, 0)), "")</f>
        <v>45671</v>
      </c>
      <c r="E405" s="318"/>
      <c r="F405" s="318" t="s">
        <v>2065</v>
      </c>
      <c r="G405" s="318"/>
      <c r="H405" s="318" t="s">
        <v>2064</v>
      </c>
      <c r="I405" s="321">
        <v>51.4</v>
      </c>
      <c r="J405" s="315" t="s">
        <v>182</v>
      </c>
      <c r="K405" s="92"/>
    </row>
    <row r="406" spans="1:11" ht="16">
      <c r="A406" s="318" t="s">
        <v>1504</v>
      </c>
      <c r="B406" s="318" t="s">
        <v>2062</v>
      </c>
      <c r="C406" s="319" t="s">
        <v>2062</v>
      </c>
      <c r="D406" s="320">
        <f>IFERROR(INDEX([1]banka!A$1:A$65536, MATCH(B406, [1]banka!L$1:L$65536, 0)), "")</f>
        <v>45671</v>
      </c>
      <c r="E406" s="318"/>
      <c r="F406" s="318" t="s">
        <v>2066</v>
      </c>
      <c r="G406" s="318"/>
      <c r="H406" s="318" t="s">
        <v>2064</v>
      </c>
      <c r="I406" s="321">
        <v>153.62</v>
      </c>
      <c r="J406" s="315" t="s">
        <v>182</v>
      </c>
      <c r="K406" s="92"/>
    </row>
    <row r="407" spans="1:11" ht="16">
      <c r="A407" s="318" t="s">
        <v>1504</v>
      </c>
      <c r="B407" s="318" t="s">
        <v>2062</v>
      </c>
      <c r="C407" s="319" t="s">
        <v>2062</v>
      </c>
      <c r="D407" s="320">
        <f>IFERROR(INDEX([1]banka!A$1:A$65536, MATCH(B407, [1]banka!L$1:L$65536, 0)), "")</f>
        <v>45671</v>
      </c>
      <c r="E407" s="318"/>
      <c r="F407" s="318" t="s">
        <v>2067</v>
      </c>
      <c r="G407" s="318"/>
      <c r="H407" s="318" t="s">
        <v>2064</v>
      </c>
      <c r="I407" s="321">
        <v>62</v>
      </c>
      <c r="J407" s="315" t="s">
        <v>182</v>
      </c>
      <c r="K407" s="92"/>
    </row>
    <row r="408" spans="1:11" ht="16">
      <c r="A408" s="318" t="s">
        <v>1504</v>
      </c>
      <c r="B408" s="318" t="s">
        <v>2062</v>
      </c>
      <c r="C408" s="319" t="s">
        <v>2062</v>
      </c>
      <c r="D408" s="320">
        <f>IFERROR(INDEX([1]banka!A$1:A$65536, MATCH(B408, [1]banka!L$1:L$65536, 0)), "")</f>
        <v>45671</v>
      </c>
      <c r="E408" s="318"/>
      <c r="F408" s="318" t="s">
        <v>2068</v>
      </c>
      <c r="G408" s="318"/>
      <c r="H408" s="318" t="s">
        <v>2064</v>
      </c>
      <c r="I408" s="321">
        <v>360</v>
      </c>
      <c r="J408" s="315" t="s">
        <v>182</v>
      </c>
      <c r="K408" s="92"/>
    </row>
    <row r="409" spans="1:11" ht="16">
      <c r="A409" s="318" t="s">
        <v>1504</v>
      </c>
      <c r="B409" s="318" t="s">
        <v>2062</v>
      </c>
      <c r="C409" s="319" t="s">
        <v>2062</v>
      </c>
      <c r="D409" s="320">
        <f>IFERROR(INDEX([1]banka!A$1:A$65536, MATCH(B409, [1]banka!L$1:L$65536, 0)), "")</f>
        <v>45671</v>
      </c>
      <c r="E409" s="318"/>
      <c r="F409" s="318" t="s">
        <v>2069</v>
      </c>
      <c r="G409" s="318"/>
      <c r="H409" s="318" t="s">
        <v>2064</v>
      </c>
      <c r="I409" s="321">
        <v>960</v>
      </c>
      <c r="J409" s="315" t="s">
        <v>182</v>
      </c>
      <c r="K409" s="92"/>
    </row>
    <row r="410" spans="1:11" ht="16">
      <c r="A410" s="318" t="s">
        <v>1504</v>
      </c>
      <c r="B410" s="318" t="s">
        <v>2070</v>
      </c>
      <c r="C410" s="319" t="s">
        <v>2070</v>
      </c>
      <c r="D410" s="320">
        <v>45804</v>
      </c>
      <c r="E410" s="318"/>
      <c r="F410" s="318" t="s">
        <v>2071</v>
      </c>
      <c r="G410" s="318"/>
      <c r="H410" s="318" t="s">
        <v>2038</v>
      </c>
      <c r="I410" s="321">
        <v>267.08999999999997</v>
      </c>
      <c r="J410" s="315" t="s">
        <v>182</v>
      </c>
      <c r="K410" s="92"/>
    </row>
    <row r="411" spans="1:11" ht="16">
      <c r="A411" s="318" t="s">
        <v>1504</v>
      </c>
      <c r="B411" s="318" t="s">
        <v>2070</v>
      </c>
      <c r="C411" s="319" t="s">
        <v>2070</v>
      </c>
      <c r="D411" s="320">
        <v>45804</v>
      </c>
      <c r="E411" s="318"/>
      <c r="F411" s="318" t="s">
        <v>2072</v>
      </c>
      <c r="G411" s="318"/>
      <c r="H411" s="318" t="s">
        <v>2038</v>
      </c>
      <c r="I411" s="321">
        <v>575.91</v>
      </c>
      <c r="J411" s="315" t="s">
        <v>182</v>
      </c>
      <c r="K411" s="92"/>
    </row>
    <row r="412" spans="1:11" ht="16">
      <c r="A412" s="318" t="s">
        <v>1504</v>
      </c>
      <c r="B412" s="318" t="s">
        <v>2070</v>
      </c>
      <c r="C412" s="319" t="s">
        <v>2070</v>
      </c>
      <c r="D412" s="320">
        <v>45804</v>
      </c>
      <c r="E412" s="318"/>
      <c r="F412" s="318" t="s">
        <v>2073</v>
      </c>
      <c r="G412" s="318"/>
      <c r="H412" s="318" t="s">
        <v>2038</v>
      </c>
      <c r="I412" s="321">
        <v>83.5</v>
      </c>
      <c r="J412" s="315" t="s">
        <v>182</v>
      </c>
      <c r="K412" s="92"/>
    </row>
    <row r="413" spans="1:11" ht="16">
      <c r="A413" s="318" t="s">
        <v>1504</v>
      </c>
      <c r="B413" s="318" t="s">
        <v>2070</v>
      </c>
      <c r="C413" s="319" t="s">
        <v>2070</v>
      </c>
      <c r="D413" s="320">
        <v>45804</v>
      </c>
      <c r="E413" s="318"/>
      <c r="F413" s="318" t="s">
        <v>2074</v>
      </c>
      <c r="G413" s="318"/>
      <c r="H413" s="318" t="s">
        <v>2038</v>
      </c>
      <c r="I413" s="321">
        <v>1002.57</v>
      </c>
      <c r="J413" s="315" t="s">
        <v>182</v>
      </c>
      <c r="K413" s="92"/>
    </row>
    <row r="414" spans="1:11" ht="16">
      <c r="A414" s="318" t="s">
        <v>1504</v>
      </c>
      <c r="B414" s="318" t="s">
        <v>2075</v>
      </c>
      <c r="C414" s="319" t="s">
        <v>2075</v>
      </c>
      <c r="D414" s="320">
        <v>45804</v>
      </c>
      <c r="E414" s="318"/>
      <c r="F414" s="318" t="s">
        <v>2076</v>
      </c>
      <c r="G414" s="318"/>
      <c r="H414" s="318" t="s">
        <v>2038</v>
      </c>
      <c r="I414" s="321">
        <v>258</v>
      </c>
      <c r="J414" s="315" t="s">
        <v>182</v>
      </c>
      <c r="K414" s="92"/>
    </row>
    <row r="415" spans="1:11" ht="16">
      <c r="A415" s="318" t="s">
        <v>1504</v>
      </c>
      <c r="B415" s="318" t="s">
        <v>2077</v>
      </c>
      <c r="C415" s="319" t="s">
        <v>2077</v>
      </c>
      <c r="D415" s="320">
        <v>45804</v>
      </c>
      <c r="E415" s="318"/>
      <c r="F415" s="318" t="s">
        <v>2078</v>
      </c>
      <c r="G415" s="318">
        <v>48258946</v>
      </c>
      <c r="H415" s="318" t="s">
        <v>1784</v>
      </c>
      <c r="I415" s="321">
        <v>7.19</v>
      </c>
      <c r="J415" s="315" t="s">
        <v>182</v>
      </c>
      <c r="K415" s="92"/>
    </row>
    <row r="416" spans="1:11" ht="16">
      <c r="A416" s="318" t="s">
        <v>1504</v>
      </c>
      <c r="B416" s="318" t="s">
        <v>2079</v>
      </c>
      <c r="C416" s="319" t="s">
        <v>2079</v>
      </c>
      <c r="D416" s="320">
        <v>45804</v>
      </c>
      <c r="E416" s="318"/>
      <c r="F416" s="318" t="s">
        <v>2078</v>
      </c>
      <c r="G416" s="318">
        <v>49621173</v>
      </c>
      <c r="H416" s="318" t="s">
        <v>2080</v>
      </c>
      <c r="I416" s="321">
        <v>15.97</v>
      </c>
      <c r="J416" s="315" t="s">
        <v>182</v>
      </c>
      <c r="K416" s="92"/>
    </row>
    <row r="417" spans="1:11" ht="16">
      <c r="A417" s="318" t="s">
        <v>1504</v>
      </c>
      <c r="B417" s="318" t="s">
        <v>2081</v>
      </c>
      <c r="C417" s="319">
        <v>102025001</v>
      </c>
      <c r="D417" s="320">
        <f>IFERROR(INDEX([1]banka!A$1:A$65536, MATCH(B417, [1]banka!L$1:L$65536, 0)), "")</f>
        <v>45798</v>
      </c>
      <c r="E417" s="318"/>
      <c r="F417" s="318" t="s">
        <v>2082</v>
      </c>
      <c r="G417" s="318">
        <v>51693992</v>
      </c>
      <c r="H417" s="318" t="s">
        <v>2083</v>
      </c>
      <c r="I417" s="321">
        <v>578.1</v>
      </c>
      <c r="J417" s="315" t="s">
        <v>182</v>
      </c>
      <c r="K417" s="92"/>
    </row>
    <row r="418" spans="1:11" ht="16">
      <c r="A418" s="318" t="s">
        <v>1504</v>
      </c>
      <c r="B418" s="318" t="s">
        <v>2084</v>
      </c>
      <c r="C418" s="319">
        <v>3125029</v>
      </c>
      <c r="D418" s="320">
        <f>IFERROR(INDEX([1]banka!A$1:A$65536, MATCH(B418, [1]banka!L$1:L$65536, 0)), "")</f>
        <v>45819</v>
      </c>
      <c r="E418" s="318"/>
      <c r="F418" s="318" t="s">
        <v>2085</v>
      </c>
      <c r="G418" s="318">
        <v>36724564</v>
      </c>
      <c r="H418" s="318" t="s">
        <v>2086</v>
      </c>
      <c r="I418" s="321">
        <v>191.14</v>
      </c>
      <c r="J418" s="315" t="s">
        <v>182</v>
      </c>
      <c r="K418" s="92"/>
    </row>
    <row r="419" spans="1:11" ht="16">
      <c r="A419" s="318" t="s">
        <v>1504</v>
      </c>
      <c r="B419" s="318" t="s">
        <v>2087</v>
      </c>
      <c r="C419" s="319">
        <v>2199012348</v>
      </c>
      <c r="D419" s="320">
        <f>IFERROR(INDEX([1]banka!A$1:A$65536, MATCH(B419, [1]banka!L$1:L$65536, 0)), "")</f>
        <v>45671</v>
      </c>
      <c r="E419" s="318"/>
      <c r="F419" s="318" t="s">
        <v>2088</v>
      </c>
      <c r="G419" s="318">
        <v>35704713</v>
      </c>
      <c r="H419" s="318" t="s">
        <v>2089</v>
      </c>
      <c r="I419" s="321">
        <v>727.58</v>
      </c>
      <c r="J419" s="315" t="s">
        <v>182</v>
      </c>
      <c r="K419" s="92"/>
    </row>
    <row r="420" spans="1:11" ht="16">
      <c r="A420" s="318" t="s">
        <v>1504</v>
      </c>
      <c r="B420" s="318" t="s">
        <v>2090</v>
      </c>
      <c r="C420" s="319">
        <v>2100305817</v>
      </c>
      <c r="D420" s="320">
        <f>IFERROR(INDEX([1]banka!A$1:A$65536, MATCH(B420, [1]banka!L$1:L$65536, 0)), "")</f>
        <v>45693</v>
      </c>
      <c r="E420" s="318"/>
      <c r="F420" s="318" t="s">
        <v>2091</v>
      </c>
      <c r="G420" s="318">
        <v>35704713</v>
      </c>
      <c r="H420" s="318" t="s">
        <v>2089</v>
      </c>
      <c r="I420" s="321">
        <v>340.11</v>
      </c>
      <c r="J420" s="315" t="s">
        <v>182</v>
      </c>
      <c r="K420" s="92"/>
    </row>
    <row r="421" spans="1:11" ht="16">
      <c r="A421" s="318" t="s">
        <v>1504</v>
      </c>
      <c r="B421" s="318" t="s">
        <v>2092</v>
      </c>
      <c r="C421" s="319">
        <v>102025040</v>
      </c>
      <c r="D421" s="320">
        <f>IFERROR(INDEX([1]banka!A$1:A$65536, MATCH(B421, [1]banka!L$1:L$65536, 0)), "")</f>
        <v>45701</v>
      </c>
      <c r="E421" s="318"/>
      <c r="F421" s="318" t="s">
        <v>2093</v>
      </c>
      <c r="G421" s="318">
        <v>51693992</v>
      </c>
      <c r="H421" s="318" t="s">
        <v>2083</v>
      </c>
      <c r="I421" s="321">
        <v>578.1</v>
      </c>
      <c r="J421" s="315" t="s">
        <v>182</v>
      </c>
      <c r="K421" s="92"/>
    </row>
    <row r="422" spans="1:11" ht="16">
      <c r="A422" s="318" t="s">
        <v>1504</v>
      </c>
      <c r="B422" s="318" t="s">
        <v>2094</v>
      </c>
      <c r="C422" s="319">
        <v>25020031</v>
      </c>
      <c r="D422" s="320">
        <f>IFERROR(INDEX([1]banka!A$1:A$65536, MATCH(B422, [1]banka!L$1:L$65536, 0)), "")</f>
        <v>45721</v>
      </c>
      <c r="E422" s="318"/>
      <c r="F422" s="318" t="s">
        <v>2091</v>
      </c>
      <c r="G422" s="318">
        <v>45657700</v>
      </c>
      <c r="H422" s="318" t="s">
        <v>2095</v>
      </c>
      <c r="I422" s="321">
        <v>397.1</v>
      </c>
      <c r="J422" s="315" t="s">
        <v>182</v>
      </c>
      <c r="K422" s="92"/>
    </row>
    <row r="423" spans="1:11" ht="16">
      <c r="A423" s="318" t="s">
        <v>1504</v>
      </c>
      <c r="B423" s="318" t="s">
        <v>2096</v>
      </c>
      <c r="C423" s="318" t="s">
        <v>2096</v>
      </c>
      <c r="D423" s="320">
        <v>45709</v>
      </c>
      <c r="E423" s="318"/>
      <c r="F423" s="318" t="s">
        <v>2097</v>
      </c>
      <c r="G423" s="318"/>
      <c r="H423" s="318" t="s">
        <v>2098</v>
      </c>
      <c r="I423" s="321">
        <v>11.59</v>
      </c>
      <c r="J423" s="315" t="s">
        <v>182</v>
      </c>
      <c r="K423" s="92"/>
    </row>
    <row r="424" spans="1:11" ht="16">
      <c r="A424" s="318" t="s">
        <v>1504</v>
      </c>
      <c r="B424" s="318" t="s">
        <v>2099</v>
      </c>
      <c r="C424" s="318" t="s">
        <v>2099</v>
      </c>
      <c r="D424" s="320">
        <v>45834</v>
      </c>
      <c r="E424" s="318"/>
      <c r="F424" s="318" t="s">
        <v>2100</v>
      </c>
      <c r="G424" s="318"/>
      <c r="H424" s="318" t="s">
        <v>2101</v>
      </c>
      <c r="I424" s="321">
        <v>5</v>
      </c>
      <c r="J424" s="315" t="s">
        <v>182</v>
      </c>
      <c r="K424" s="92"/>
    </row>
    <row r="425" spans="1:11" ht="16">
      <c r="A425" s="318" t="s">
        <v>1504</v>
      </c>
      <c r="B425" s="318" t="s">
        <v>2102</v>
      </c>
      <c r="C425" s="319">
        <v>102025066</v>
      </c>
      <c r="D425" s="320">
        <f>IFERROR(INDEX([1]banka!A$1:A$65536, MATCH(B425, [1]banka!L$1:L$65536, 0)), "")</f>
        <v>45727</v>
      </c>
      <c r="E425" s="318"/>
      <c r="F425" s="318" t="s">
        <v>2082</v>
      </c>
      <c r="G425" s="318">
        <v>51693992</v>
      </c>
      <c r="H425" s="318" t="s">
        <v>2083</v>
      </c>
      <c r="I425" s="321">
        <v>578.1</v>
      </c>
      <c r="J425" s="315" t="s">
        <v>182</v>
      </c>
      <c r="K425" s="92"/>
    </row>
    <row r="426" spans="1:11" ht="16">
      <c r="A426" s="318" t="s">
        <v>1504</v>
      </c>
      <c r="B426" s="318" t="s">
        <v>2103</v>
      </c>
      <c r="C426" s="319">
        <v>56250133</v>
      </c>
      <c r="D426" s="320">
        <f>IFERROR(INDEX([1]banka!A$1:A$65536, MATCH(B426, [1]banka!L$1:L$65536, 0)), "")</f>
        <v>45734</v>
      </c>
      <c r="E426" s="318"/>
      <c r="F426" s="318" t="s">
        <v>2104</v>
      </c>
      <c r="G426" s="318">
        <v>36661961</v>
      </c>
      <c r="H426" s="318" t="s">
        <v>2105</v>
      </c>
      <c r="I426" s="321">
        <v>106.73</v>
      </c>
      <c r="J426" s="315" t="s">
        <v>182</v>
      </c>
      <c r="K426" s="92"/>
    </row>
    <row r="427" spans="1:11" ht="16">
      <c r="A427" s="318" t="s">
        <v>1504</v>
      </c>
      <c r="B427" s="318" t="s">
        <v>2106</v>
      </c>
      <c r="C427" s="319">
        <v>56250132</v>
      </c>
      <c r="D427" s="320">
        <f>IFERROR(INDEX([1]banka!A$1:A$65536, MATCH(B427, [1]banka!L$1:L$65536, 0)), "")</f>
        <v>45734</v>
      </c>
      <c r="E427" s="318"/>
      <c r="F427" s="318" t="s">
        <v>2107</v>
      </c>
      <c r="G427" s="318">
        <v>36661961</v>
      </c>
      <c r="H427" s="318" t="s">
        <v>2105</v>
      </c>
      <c r="I427" s="321">
        <v>1249.58</v>
      </c>
      <c r="J427" s="315" t="s">
        <v>182</v>
      </c>
      <c r="K427" s="92"/>
    </row>
    <row r="428" spans="1:11" ht="16">
      <c r="A428" s="318" t="s">
        <v>1504</v>
      </c>
      <c r="B428" s="318" t="s">
        <v>2108</v>
      </c>
      <c r="C428" s="319">
        <v>3125063</v>
      </c>
      <c r="D428" s="320">
        <f>IFERROR(INDEX([1]banka!A$1:A$65536, MATCH(B428, [1]banka!L$1:L$65536, 0)), "")</f>
        <v>45762</v>
      </c>
      <c r="E428" s="318"/>
      <c r="F428" s="318" t="s">
        <v>2109</v>
      </c>
      <c r="G428" s="318">
        <v>36724564</v>
      </c>
      <c r="H428" s="318" t="s">
        <v>2086</v>
      </c>
      <c r="I428" s="321">
        <v>116.23</v>
      </c>
      <c r="J428" s="315" t="s">
        <v>182</v>
      </c>
      <c r="K428" s="92"/>
    </row>
    <row r="429" spans="1:11" ht="16">
      <c r="A429" s="318" t="s">
        <v>1504</v>
      </c>
      <c r="B429" s="318" t="s">
        <v>2110</v>
      </c>
      <c r="C429" s="319">
        <v>26250313</v>
      </c>
      <c r="D429" s="320">
        <f>IFERROR(INDEX([1]banka!A$1:A$65536, MATCH(B429, [1]banka!L$1:L$65536, 0)), "")</f>
        <v>45806</v>
      </c>
      <c r="E429" s="318"/>
      <c r="F429" s="318" t="s">
        <v>2111</v>
      </c>
      <c r="G429" s="318">
        <v>36661961</v>
      </c>
      <c r="H429" s="318" t="s">
        <v>2105</v>
      </c>
      <c r="I429" s="321">
        <v>65.37</v>
      </c>
      <c r="J429" s="315" t="s">
        <v>182</v>
      </c>
      <c r="K429" s="92"/>
    </row>
    <row r="430" spans="1:11" ht="16">
      <c r="A430" s="318" t="s">
        <v>1504</v>
      </c>
      <c r="B430" s="318" t="s">
        <v>2112</v>
      </c>
      <c r="C430" s="319">
        <v>25191</v>
      </c>
      <c r="D430" s="320">
        <f>IFERROR(INDEX([1]banka!A$1:A$65536, MATCH(B430, [1]banka!L$1:L$65536, 0)), "")</f>
        <v>45812</v>
      </c>
      <c r="E430" s="318"/>
      <c r="F430" s="318" t="s">
        <v>2113</v>
      </c>
      <c r="G430" s="318">
        <v>50595075</v>
      </c>
      <c r="H430" s="318" t="s">
        <v>2114</v>
      </c>
      <c r="I430" s="321">
        <v>1193.0999999999999</v>
      </c>
      <c r="J430" s="315" t="s">
        <v>182</v>
      </c>
      <c r="K430" s="92"/>
    </row>
    <row r="431" spans="1:11" ht="16">
      <c r="A431" s="318" t="s">
        <v>1504</v>
      </c>
      <c r="B431" s="318" t="s">
        <v>2115</v>
      </c>
      <c r="C431" s="319">
        <v>25192</v>
      </c>
      <c r="D431" s="320">
        <f>IFERROR(INDEX([1]banka!A$1:A$65536, MATCH(B431, [1]banka!L$1:L$65536, 0)), "")</f>
        <v>45812</v>
      </c>
      <c r="E431" s="318"/>
      <c r="F431" s="318" t="s">
        <v>2116</v>
      </c>
      <c r="G431" s="318">
        <v>50595075</v>
      </c>
      <c r="H431" s="318" t="s">
        <v>2114</v>
      </c>
      <c r="I431" s="321">
        <v>817.95</v>
      </c>
      <c r="J431" s="315" t="s">
        <v>182</v>
      </c>
      <c r="K431" s="92"/>
    </row>
    <row r="432" spans="1:11" ht="16">
      <c r="A432" s="318" t="s">
        <v>1504</v>
      </c>
      <c r="B432" s="318" t="s">
        <v>2117</v>
      </c>
      <c r="C432" s="319">
        <v>25228</v>
      </c>
      <c r="D432" s="320">
        <f>IFERROR(INDEX([1]banka!A$1:A$65536, MATCH(B432, [1]banka!L$1:L$65536, 0)), "")</f>
        <v>45813</v>
      </c>
      <c r="E432" s="318"/>
      <c r="F432" s="318" t="s">
        <v>2113</v>
      </c>
      <c r="G432" s="318">
        <v>50595075</v>
      </c>
      <c r="H432" s="318" t="s">
        <v>2114</v>
      </c>
      <c r="I432" s="321">
        <v>1193.0999999999999</v>
      </c>
      <c r="J432" s="315" t="s">
        <v>182</v>
      </c>
      <c r="K432" s="92"/>
    </row>
    <row r="433" spans="1:11" ht="16">
      <c r="A433" s="318" t="s">
        <v>1504</v>
      </c>
      <c r="B433" s="318" t="s">
        <v>2118</v>
      </c>
      <c r="C433" s="319">
        <v>25229</v>
      </c>
      <c r="D433" s="320">
        <f>IFERROR(INDEX([1]banka!A$1:A$65536, MATCH(B433, [1]banka!L$1:L$65536, 0)), "")</f>
        <v>45813</v>
      </c>
      <c r="E433" s="318"/>
      <c r="F433" s="318" t="s">
        <v>2116</v>
      </c>
      <c r="G433" s="318">
        <v>50595075</v>
      </c>
      <c r="H433" s="318" t="s">
        <v>2114</v>
      </c>
      <c r="I433" s="321">
        <v>817.95</v>
      </c>
      <c r="J433" s="315" t="s">
        <v>182</v>
      </c>
      <c r="K433" s="92"/>
    </row>
    <row r="434" spans="1:11" ht="16">
      <c r="A434" s="318" t="s">
        <v>1504</v>
      </c>
      <c r="B434" s="318" t="s">
        <v>2119</v>
      </c>
      <c r="C434" s="319">
        <v>56250369</v>
      </c>
      <c r="D434" s="320">
        <f>IFERROR(INDEX([1]banka!A$1:A$65536, MATCH(B434, [1]banka!L$1:L$65536, 0)), "")</f>
        <v>45841</v>
      </c>
      <c r="E434" s="318"/>
      <c r="F434" s="318" t="s">
        <v>2120</v>
      </c>
      <c r="G434" s="318">
        <v>36661961</v>
      </c>
      <c r="H434" s="318" t="s">
        <v>2105</v>
      </c>
      <c r="I434" s="321">
        <v>1158.77</v>
      </c>
      <c r="J434" s="315" t="s">
        <v>182</v>
      </c>
      <c r="K434" s="92"/>
    </row>
    <row r="435" spans="1:11" ht="16">
      <c r="A435" s="318" t="s">
        <v>1504</v>
      </c>
      <c r="B435" s="318" t="s">
        <v>2121</v>
      </c>
      <c r="C435" s="319">
        <v>3125100</v>
      </c>
      <c r="D435" s="320">
        <f>IFERROR(INDEX([1]banka!A$1:A$65536, MATCH(B435, [1]banka!L$1:L$65536, 0)), "")</f>
        <v>45846</v>
      </c>
      <c r="E435" s="318"/>
      <c r="F435" s="318" t="s">
        <v>2122</v>
      </c>
      <c r="G435" s="318">
        <v>36724564</v>
      </c>
      <c r="H435" s="318" t="s">
        <v>2086</v>
      </c>
      <c r="I435" s="321">
        <v>74.040000000000006</v>
      </c>
      <c r="J435" s="315" t="s">
        <v>182</v>
      </c>
      <c r="K435" s="92"/>
    </row>
    <row r="436" spans="1:11" ht="16">
      <c r="A436" s="318" t="s">
        <v>1504</v>
      </c>
      <c r="B436" s="318" t="s">
        <v>2123</v>
      </c>
      <c r="C436" s="319">
        <v>25265</v>
      </c>
      <c r="D436" s="320">
        <f>IFERROR(INDEX([1]banka!A$1:A$65536, MATCH(B436, [1]banka!L$1:L$65536, 0)), "")</f>
        <v>45841</v>
      </c>
      <c r="E436" s="318"/>
      <c r="F436" s="318" t="s">
        <v>2113</v>
      </c>
      <c r="G436" s="318">
        <v>50595075</v>
      </c>
      <c r="H436" s="318" t="s">
        <v>2114</v>
      </c>
      <c r="I436" s="321">
        <v>1193.0999999999999</v>
      </c>
      <c r="J436" s="315" t="s">
        <v>182</v>
      </c>
      <c r="K436" s="92"/>
    </row>
    <row r="437" spans="1:11" ht="16">
      <c r="A437" s="318" t="s">
        <v>1504</v>
      </c>
      <c r="B437" s="318" t="s">
        <v>2124</v>
      </c>
      <c r="C437" s="319">
        <v>25266</v>
      </c>
      <c r="D437" s="320">
        <f>IFERROR(INDEX([1]banka!A$1:A$65536, MATCH(B437, [1]banka!L$1:L$65536, 0)), "")</f>
        <v>45841</v>
      </c>
      <c r="E437" s="318"/>
      <c r="F437" s="318" t="s">
        <v>2116</v>
      </c>
      <c r="G437" s="318">
        <v>50595075</v>
      </c>
      <c r="H437" s="318" t="s">
        <v>2114</v>
      </c>
      <c r="I437" s="321">
        <v>817.95</v>
      </c>
      <c r="J437" s="315" t="s">
        <v>182</v>
      </c>
      <c r="K437" s="92"/>
    </row>
    <row r="438" spans="1:11" ht="16">
      <c r="A438" s="318" t="s">
        <v>1504</v>
      </c>
      <c r="B438" s="318" t="s">
        <v>2125</v>
      </c>
      <c r="C438" s="319" t="s">
        <v>2125</v>
      </c>
      <c r="D438" s="320">
        <v>45755</v>
      </c>
      <c r="E438" s="318"/>
      <c r="F438" s="318" t="s">
        <v>2126</v>
      </c>
      <c r="G438" s="318">
        <v>35919001</v>
      </c>
      <c r="H438" s="318" t="s">
        <v>2127</v>
      </c>
      <c r="I438" s="321">
        <v>90</v>
      </c>
      <c r="J438" s="315" t="s">
        <v>182</v>
      </c>
      <c r="K438" s="92"/>
    </row>
    <row r="439" spans="1:11" ht="16">
      <c r="A439" s="318" t="s">
        <v>1504</v>
      </c>
      <c r="B439" s="318" t="s">
        <v>2128</v>
      </c>
      <c r="C439" s="319" t="s">
        <v>2128</v>
      </c>
      <c r="D439" s="320">
        <f>IFERROR(INDEX([1]banka!A$1:A$65536, MATCH(B439, [1]banka!L$1:L$65536, 0)), "")</f>
        <v>45674</v>
      </c>
      <c r="E439" s="318"/>
      <c r="F439" s="318" t="s">
        <v>1334</v>
      </c>
      <c r="G439" s="318">
        <v>31322832</v>
      </c>
      <c r="H439" s="318" t="s">
        <v>1803</v>
      </c>
      <c r="I439" s="321">
        <v>107.09</v>
      </c>
      <c r="J439" s="315" t="s">
        <v>182</v>
      </c>
      <c r="K439" s="92"/>
    </row>
    <row r="440" spans="1:11" ht="16">
      <c r="A440" s="318" t="s">
        <v>1504</v>
      </c>
      <c r="B440" s="318" t="s">
        <v>2129</v>
      </c>
      <c r="C440" s="319" t="s">
        <v>2129</v>
      </c>
      <c r="D440" s="320">
        <f>IFERROR(INDEX([1]banka!A$1:A$65536, MATCH(B440, [1]banka!L$1:L$65536, 0)), "")</f>
        <v>45692</v>
      </c>
      <c r="E440" s="318"/>
      <c r="F440" s="318" t="s">
        <v>2126</v>
      </c>
      <c r="G440" s="318">
        <v>35919001</v>
      </c>
      <c r="H440" s="318" t="s">
        <v>2127</v>
      </c>
      <c r="I440" s="321">
        <v>90</v>
      </c>
      <c r="J440" s="315" t="s">
        <v>182</v>
      </c>
      <c r="K440" s="92"/>
    </row>
    <row r="441" spans="1:11" ht="16">
      <c r="A441" s="318" t="s">
        <v>1504</v>
      </c>
      <c r="B441" s="318" t="s">
        <v>2130</v>
      </c>
      <c r="C441" s="319" t="s">
        <v>2130</v>
      </c>
      <c r="D441" s="320">
        <f>IFERROR(INDEX([1]banka!A$1:A$65536, MATCH(B441, [1]banka!L$1:L$65536, 0)), "")</f>
        <v>45729</v>
      </c>
      <c r="E441" s="318"/>
      <c r="F441" s="318" t="s">
        <v>2131</v>
      </c>
      <c r="G441" s="318" t="s">
        <v>2132</v>
      </c>
      <c r="H441" s="318" t="s">
        <v>2133</v>
      </c>
      <c r="I441" s="321">
        <v>103.8</v>
      </c>
      <c r="J441" s="315" t="s">
        <v>182</v>
      </c>
      <c r="K441" s="92"/>
    </row>
    <row r="442" spans="1:11" ht="16">
      <c r="A442" s="318" t="s">
        <v>1504</v>
      </c>
      <c r="B442" s="318" t="s">
        <v>2134</v>
      </c>
      <c r="C442" s="319" t="s">
        <v>2134</v>
      </c>
      <c r="D442" s="320">
        <f>IFERROR(INDEX([1]banka!A$1:A$65536, MATCH(B442, [1]banka!L$1:L$65536, 0)), "")</f>
        <v>45729</v>
      </c>
      <c r="E442" s="318"/>
      <c r="F442" s="318" t="s">
        <v>2131</v>
      </c>
      <c r="G442" s="318" t="s">
        <v>2132</v>
      </c>
      <c r="H442" s="318" t="s">
        <v>2133</v>
      </c>
      <c r="I442" s="321">
        <v>103.8</v>
      </c>
      <c r="J442" s="315" t="s">
        <v>182</v>
      </c>
      <c r="K442" s="92"/>
    </row>
    <row r="443" spans="1:11" ht="16">
      <c r="A443" s="318" t="s">
        <v>1504</v>
      </c>
      <c r="B443" s="318" t="s">
        <v>2135</v>
      </c>
      <c r="C443" s="319" t="s">
        <v>2135</v>
      </c>
      <c r="D443" s="320">
        <f>IFERROR(INDEX([1]banka!A$1:A$65536, MATCH(B443, [1]banka!L$1:L$65536, 0)), "")</f>
        <v>45728</v>
      </c>
      <c r="E443" s="318"/>
      <c r="F443" s="318" t="s">
        <v>2136</v>
      </c>
      <c r="G443" s="318" t="s">
        <v>2137</v>
      </c>
      <c r="H443" s="318" t="s">
        <v>2138</v>
      </c>
      <c r="I443" s="321">
        <v>48</v>
      </c>
      <c r="J443" s="315" t="s">
        <v>182</v>
      </c>
      <c r="K443" s="92"/>
    </row>
    <row r="444" spans="1:11" ht="16">
      <c r="A444" s="318" t="s">
        <v>1504</v>
      </c>
      <c r="B444" s="318" t="s">
        <v>2139</v>
      </c>
      <c r="C444" s="319" t="s">
        <v>2139</v>
      </c>
      <c r="D444" s="320">
        <f>IFERROR(INDEX([1]banka!A$1:A$65536, MATCH(B444, [1]banka!L$1:L$65536, 0)), "")</f>
        <v>45728</v>
      </c>
      <c r="E444" s="318"/>
      <c r="F444" s="318" t="s">
        <v>2140</v>
      </c>
      <c r="G444" s="318" t="s">
        <v>2137</v>
      </c>
      <c r="H444" s="318" t="s">
        <v>2138</v>
      </c>
      <c r="I444" s="321">
        <v>48</v>
      </c>
      <c r="J444" s="315" t="s">
        <v>182</v>
      </c>
      <c r="K444" s="92"/>
    </row>
    <row r="445" spans="1:11" ht="16">
      <c r="A445" s="318" t="s">
        <v>1504</v>
      </c>
      <c r="B445" s="318" t="s">
        <v>2141</v>
      </c>
      <c r="C445" s="319" t="s">
        <v>2141</v>
      </c>
      <c r="D445" s="320">
        <f>IFERROR(INDEX([1]banka!A$1:A$65536, MATCH(B445, [1]banka!L$1:L$65536, 0)), "")</f>
        <v>45756</v>
      </c>
      <c r="E445" s="318"/>
      <c r="F445" s="318" t="s">
        <v>2142</v>
      </c>
      <c r="G445" s="318">
        <v>35919001</v>
      </c>
      <c r="H445" s="318" t="s">
        <v>2127</v>
      </c>
      <c r="I445" s="321">
        <v>90</v>
      </c>
      <c r="J445" s="315" t="s">
        <v>182</v>
      </c>
      <c r="K445" s="92"/>
    </row>
    <row r="446" spans="1:11" ht="16">
      <c r="A446" s="318" t="s">
        <v>1504</v>
      </c>
      <c r="B446" s="318" t="s">
        <v>2143</v>
      </c>
      <c r="C446" s="319" t="s">
        <v>2143</v>
      </c>
      <c r="D446" s="320">
        <f>IFERROR(INDEX([1]banka!A$1:A$65536, MATCH(B446, [1]banka!L$1:L$65536, 0)), "")</f>
        <v>45828</v>
      </c>
      <c r="E446" s="318"/>
      <c r="F446" s="318" t="s">
        <v>2144</v>
      </c>
      <c r="G446" s="318">
        <v>604381</v>
      </c>
      <c r="H446" s="318" t="s">
        <v>2145</v>
      </c>
      <c r="I446" s="321">
        <v>7.99</v>
      </c>
      <c r="J446" s="315" t="s">
        <v>182</v>
      </c>
      <c r="K446" s="92"/>
    </row>
    <row r="447" spans="1:11" ht="16">
      <c r="A447" s="318" t="s">
        <v>1504</v>
      </c>
      <c r="B447" s="318" t="s">
        <v>2146</v>
      </c>
      <c r="C447" s="319" t="s">
        <v>2146</v>
      </c>
      <c r="D447" s="320">
        <f>IFERROR(INDEX([1]banka!A$1:A$65536, MATCH(B447, [1]banka!L$1:L$65536, 0)), "")</f>
        <v>45830</v>
      </c>
      <c r="E447" s="318"/>
      <c r="F447" s="318" t="s">
        <v>2144</v>
      </c>
      <c r="G447" s="318">
        <v>35828161</v>
      </c>
      <c r="H447" s="318" t="s">
        <v>2147</v>
      </c>
      <c r="I447" s="321">
        <v>356.45</v>
      </c>
      <c r="J447" s="315" t="s">
        <v>182</v>
      </c>
      <c r="K447" s="92"/>
    </row>
    <row r="448" spans="1:11" ht="16">
      <c r="A448" s="318" t="s">
        <v>1504</v>
      </c>
      <c r="B448" s="318" t="s">
        <v>2148</v>
      </c>
      <c r="C448" s="319" t="s">
        <v>2148</v>
      </c>
      <c r="D448" s="320">
        <f>IFERROR(INDEX([1]banka!A$1:A$65536, MATCH(B448, [1]banka!L$1:L$65536, 0)), "")</f>
        <v>45753</v>
      </c>
      <c r="E448" s="318"/>
      <c r="F448" s="318" t="s">
        <v>2149</v>
      </c>
      <c r="G448" s="318">
        <v>44415711</v>
      </c>
      <c r="H448" s="318" t="s">
        <v>2150</v>
      </c>
      <c r="I448" s="321">
        <v>211.4</v>
      </c>
      <c r="J448" s="315" t="s">
        <v>182</v>
      </c>
      <c r="K448" s="92"/>
    </row>
    <row r="449" spans="1:11" ht="16">
      <c r="A449" s="318" t="s">
        <v>1504</v>
      </c>
      <c r="B449" s="318" t="s">
        <v>2151</v>
      </c>
      <c r="C449" s="319" t="s">
        <v>2151</v>
      </c>
      <c r="D449" s="320">
        <f>IFERROR(INDEX([1]banka!A$1:A$65536, MATCH(B449, [1]banka!L$1:L$65536, 0)), "")</f>
        <v>45687</v>
      </c>
      <c r="E449" s="318"/>
      <c r="F449" s="318" t="s">
        <v>2152</v>
      </c>
      <c r="G449" s="318">
        <v>31383408</v>
      </c>
      <c r="H449" s="318" t="s">
        <v>2153</v>
      </c>
      <c r="I449" s="321">
        <v>4.8499999999999996</v>
      </c>
      <c r="J449" s="315" t="s">
        <v>182</v>
      </c>
      <c r="K449" s="92"/>
    </row>
    <row r="450" spans="1:11" ht="16">
      <c r="A450" s="318" t="s">
        <v>1504</v>
      </c>
      <c r="B450" s="318" t="s">
        <v>2151</v>
      </c>
      <c r="C450" s="319" t="s">
        <v>2151</v>
      </c>
      <c r="D450" s="320">
        <f>IFERROR(INDEX([1]banka!A$1:A$65536, MATCH(B450, [1]banka!L$1:L$65536, 0)), "")</f>
        <v>45687</v>
      </c>
      <c r="E450" s="318"/>
      <c r="F450" s="318" t="s">
        <v>2154</v>
      </c>
      <c r="G450" s="318">
        <v>31383408</v>
      </c>
      <c r="H450" s="318" t="s">
        <v>2153</v>
      </c>
      <c r="I450" s="321">
        <v>172.79</v>
      </c>
      <c r="J450" s="315" t="s">
        <v>182</v>
      </c>
      <c r="K450" s="92"/>
    </row>
    <row r="451" spans="1:11" ht="16">
      <c r="A451" s="318" t="s">
        <v>1504</v>
      </c>
      <c r="B451" s="318" t="s">
        <v>2155</v>
      </c>
      <c r="C451" s="319" t="s">
        <v>2155</v>
      </c>
      <c r="D451" s="320">
        <f>IFERROR(INDEX([1]banka!A$1:A$65536, MATCH(B451, [1]banka!L$1:L$65536, 0)), "")</f>
        <v>45757</v>
      </c>
      <c r="E451" s="318"/>
      <c r="F451" s="318" t="s">
        <v>2156</v>
      </c>
      <c r="G451" s="318">
        <v>31383408</v>
      </c>
      <c r="H451" s="318" t="s">
        <v>2153</v>
      </c>
      <c r="I451" s="321">
        <v>188.32</v>
      </c>
      <c r="J451" s="315" t="s">
        <v>182</v>
      </c>
      <c r="K451" s="92"/>
    </row>
    <row r="452" spans="1:11" ht="16">
      <c r="A452" s="318" t="s">
        <v>1504</v>
      </c>
      <c r="B452" s="318" t="s">
        <v>2157</v>
      </c>
      <c r="C452" s="319" t="s">
        <v>2157</v>
      </c>
      <c r="D452" s="320">
        <f>IFERROR(INDEX([1]banka!A$1:A$65536, MATCH(B452, [1]banka!L$1:L$65536, 0)), "")</f>
        <v>45758</v>
      </c>
      <c r="E452" s="318"/>
      <c r="F452" s="318" t="s">
        <v>2158</v>
      </c>
      <c r="G452" s="318">
        <v>31383408</v>
      </c>
      <c r="H452" s="318" t="s">
        <v>2153</v>
      </c>
      <c r="I452" s="321">
        <v>133.31</v>
      </c>
      <c r="J452" s="315" t="s">
        <v>182</v>
      </c>
      <c r="K452" s="92"/>
    </row>
    <row r="453" spans="1:11" ht="16">
      <c r="A453" s="318" t="s">
        <v>1504</v>
      </c>
      <c r="B453" s="318" t="s">
        <v>2157</v>
      </c>
      <c r="C453" s="319" t="s">
        <v>2157</v>
      </c>
      <c r="D453" s="320">
        <f>IFERROR(INDEX([1]banka!A$1:A$65536, MATCH(B453, [1]banka!L$1:L$65536, 0)), "")</f>
        <v>45758</v>
      </c>
      <c r="E453" s="318"/>
      <c r="F453" s="318" t="s">
        <v>2159</v>
      </c>
      <c r="G453" s="318">
        <v>31383408</v>
      </c>
      <c r="H453" s="318" t="s">
        <v>2153</v>
      </c>
      <c r="I453" s="321">
        <v>4.3600000000000003</v>
      </c>
      <c r="J453" s="315" t="s">
        <v>182</v>
      </c>
      <c r="K453" s="92"/>
    </row>
    <row r="454" spans="1:11" ht="16">
      <c r="A454" s="318" t="s">
        <v>1504</v>
      </c>
      <c r="B454" s="318" t="s">
        <v>2160</v>
      </c>
      <c r="C454" s="319" t="s">
        <v>2160</v>
      </c>
      <c r="D454" s="320">
        <f>IFERROR(INDEX([1]banka!A$1:A$65536, MATCH(B454, [1]banka!L$1:L$65536, 0)), "")</f>
        <v>45763</v>
      </c>
      <c r="E454" s="318"/>
      <c r="F454" s="318" t="s">
        <v>2161</v>
      </c>
      <c r="G454" s="318">
        <v>585441</v>
      </c>
      <c r="H454" s="318" t="s">
        <v>2162</v>
      </c>
      <c r="I454" s="321">
        <v>36.57</v>
      </c>
      <c r="J454" s="315" t="s">
        <v>182</v>
      </c>
      <c r="K454" s="92"/>
    </row>
    <row r="455" spans="1:11" ht="16">
      <c r="A455" s="318" t="s">
        <v>1504</v>
      </c>
      <c r="B455" s="318" t="s">
        <v>2163</v>
      </c>
      <c r="C455" s="319" t="s">
        <v>2163</v>
      </c>
      <c r="D455" s="320">
        <f>IFERROR(INDEX([1]banka!A$1:A$65536, MATCH(B455, [1]banka!L$1:L$65536, 0)), "")</f>
        <v>45779</v>
      </c>
      <c r="E455" s="318"/>
      <c r="F455" s="318" t="s">
        <v>2164</v>
      </c>
      <c r="G455" s="318">
        <v>36631124</v>
      </c>
      <c r="H455" s="318" t="s">
        <v>152</v>
      </c>
      <c r="I455" s="321">
        <v>18</v>
      </c>
      <c r="J455" s="315" t="s">
        <v>182</v>
      </c>
      <c r="K455" s="92"/>
    </row>
    <row r="456" spans="1:11" ht="16">
      <c r="A456" s="318" t="s">
        <v>1504</v>
      </c>
      <c r="B456" s="318" t="s">
        <v>2165</v>
      </c>
      <c r="C456" s="319" t="s">
        <v>2165</v>
      </c>
      <c r="D456" s="320">
        <f>IFERROR(INDEX([1]banka!A$1:A$65536, MATCH(B456, [1]banka!L$1:L$65536, 0)), "")</f>
        <v>45804</v>
      </c>
      <c r="E456" s="318"/>
      <c r="F456" s="318" t="s">
        <v>2166</v>
      </c>
      <c r="G456" s="318">
        <v>31383408</v>
      </c>
      <c r="H456" s="318" t="s">
        <v>2153</v>
      </c>
      <c r="I456" s="321">
        <v>171.2</v>
      </c>
      <c r="J456" s="315" t="s">
        <v>182</v>
      </c>
      <c r="K456" s="92"/>
    </row>
    <row r="457" spans="1:11" ht="16">
      <c r="A457" s="318" t="s">
        <v>1504</v>
      </c>
      <c r="B457" s="318" t="s">
        <v>2167</v>
      </c>
      <c r="C457" s="319" t="s">
        <v>2167</v>
      </c>
      <c r="D457" s="320">
        <f>IFERROR(INDEX([1]banka!A$1:A$65536, MATCH(B457, [1]banka!L$1:L$65536, 0)), "")</f>
        <v>45671</v>
      </c>
      <c r="E457" s="318"/>
      <c r="F457" s="318" t="s">
        <v>2168</v>
      </c>
      <c r="G457" s="318">
        <v>53812948</v>
      </c>
      <c r="H457" s="318" t="s">
        <v>2043</v>
      </c>
      <c r="I457" s="321">
        <v>2816.32</v>
      </c>
      <c r="J457" s="315" t="s">
        <v>182</v>
      </c>
      <c r="K457" s="92"/>
    </row>
    <row r="458" spans="1:11" ht="16">
      <c r="A458" s="318" t="s">
        <v>1504</v>
      </c>
      <c r="B458" s="318" t="s">
        <v>2167</v>
      </c>
      <c r="C458" s="319" t="s">
        <v>2167</v>
      </c>
      <c r="D458" s="320">
        <f>IFERROR(INDEX([1]banka!A$1:A$65536, MATCH(B458, [1]banka!L$1:L$65536, 0)), "")</f>
        <v>45671</v>
      </c>
      <c r="E458" s="318"/>
      <c r="F458" s="318" t="s">
        <v>2169</v>
      </c>
      <c r="G458" s="318">
        <v>53812948</v>
      </c>
      <c r="H458" s="318" t="s">
        <v>2043</v>
      </c>
      <c r="I458" s="321">
        <v>261.39</v>
      </c>
      <c r="J458" s="315" t="s">
        <v>182</v>
      </c>
      <c r="K458" s="92"/>
    </row>
    <row r="459" spans="1:11" ht="16">
      <c r="A459" s="318" t="s">
        <v>1504</v>
      </c>
      <c r="B459" s="318" t="s">
        <v>2170</v>
      </c>
      <c r="C459" s="319" t="s">
        <v>2170</v>
      </c>
      <c r="D459" s="320">
        <f>IFERROR(INDEX([1]banka!A$1:A$65536, MATCH(B459, [1]banka!L$1:L$65536, 0)), "")</f>
        <v>45743</v>
      </c>
      <c r="E459" s="318"/>
      <c r="F459" s="318" t="s">
        <v>2171</v>
      </c>
      <c r="G459" s="318">
        <v>53812948</v>
      </c>
      <c r="H459" s="318" t="s">
        <v>2043</v>
      </c>
      <c r="I459" s="321">
        <v>21.32</v>
      </c>
      <c r="J459" s="315" t="s">
        <v>182</v>
      </c>
      <c r="K459" s="92"/>
    </row>
    <row r="460" spans="1:11" ht="16">
      <c r="A460" s="318" t="s">
        <v>1504</v>
      </c>
      <c r="B460" s="318" t="s">
        <v>2170</v>
      </c>
      <c r="C460" s="319" t="s">
        <v>2170</v>
      </c>
      <c r="D460" s="320">
        <f>IFERROR(INDEX([1]banka!A$1:A$65536, MATCH(B460, [1]banka!L$1:L$65536, 0)), "")</f>
        <v>45743</v>
      </c>
      <c r="E460" s="318"/>
      <c r="F460" s="318" t="s">
        <v>2172</v>
      </c>
      <c r="G460" s="318">
        <v>53812948</v>
      </c>
      <c r="H460" s="318" t="s">
        <v>2043</v>
      </c>
      <c r="I460" s="321">
        <v>222.16</v>
      </c>
      <c r="J460" s="315" t="s">
        <v>182</v>
      </c>
      <c r="K460" s="92"/>
    </row>
    <row r="461" spans="1:11" ht="16">
      <c r="A461" s="318" t="s">
        <v>1504</v>
      </c>
      <c r="B461" s="318" t="s">
        <v>2170</v>
      </c>
      <c r="C461" s="319" t="s">
        <v>2170</v>
      </c>
      <c r="D461" s="320">
        <f>IFERROR(INDEX([1]banka!A$1:A$65536, MATCH(B461, [1]banka!L$1:L$65536, 0)), "")</f>
        <v>45743</v>
      </c>
      <c r="E461" s="318"/>
      <c r="F461" s="318" t="s">
        <v>2171</v>
      </c>
      <c r="G461" s="318">
        <v>53812948</v>
      </c>
      <c r="H461" s="318" t="s">
        <v>2043</v>
      </c>
      <c r="I461" s="321">
        <v>86.74</v>
      </c>
      <c r="J461" s="315" t="s">
        <v>182</v>
      </c>
      <c r="K461" s="92"/>
    </row>
    <row r="462" spans="1:11" ht="16">
      <c r="A462" s="318" t="s">
        <v>1504</v>
      </c>
      <c r="B462" s="318" t="s">
        <v>2173</v>
      </c>
      <c r="C462" s="319" t="s">
        <v>2173</v>
      </c>
      <c r="D462" s="320">
        <f>IFERROR(INDEX([1]banka!A$1:A$65536, MATCH(B462, [1]banka!L$1:L$65536, 0)), "")</f>
        <v>45784</v>
      </c>
      <c r="E462" s="318"/>
      <c r="F462" s="318" t="s">
        <v>2174</v>
      </c>
      <c r="G462" s="318">
        <v>53812948</v>
      </c>
      <c r="H462" s="318" t="s">
        <v>2043</v>
      </c>
      <c r="I462" s="321">
        <v>786.87</v>
      </c>
      <c r="J462" s="315" t="s">
        <v>182</v>
      </c>
      <c r="K462" s="92"/>
    </row>
    <row r="463" spans="1:11" ht="16">
      <c r="A463" s="318" t="s">
        <v>1504</v>
      </c>
      <c r="B463" s="318" t="s">
        <v>2173</v>
      </c>
      <c r="C463" s="319" t="s">
        <v>2173</v>
      </c>
      <c r="D463" s="320">
        <f>IFERROR(INDEX([1]banka!A$1:A$65536, MATCH(B463, [1]banka!L$1:L$65536, 0)), "")</f>
        <v>45784</v>
      </c>
      <c r="E463" s="318"/>
      <c r="F463" s="318" t="s">
        <v>2175</v>
      </c>
      <c r="G463" s="318">
        <v>53812948</v>
      </c>
      <c r="H463" s="318" t="s">
        <v>2043</v>
      </c>
      <c r="I463" s="321">
        <v>430.11</v>
      </c>
      <c r="J463" s="315" t="s">
        <v>182</v>
      </c>
      <c r="K463" s="92"/>
    </row>
    <row r="464" spans="1:11" ht="16">
      <c r="A464" s="318" t="s">
        <v>1504</v>
      </c>
      <c r="B464" s="318" t="s">
        <v>2176</v>
      </c>
      <c r="C464" s="319" t="s">
        <v>2176</v>
      </c>
      <c r="D464" s="320">
        <f>IFERROR(INDEX([1]banka!A$1:A$65536, MATCH(B464, [1]banka!L$1:L$65536, 0)), "")</f>
        <v>45834</v>
      </c>
      <c r="E464" s="318"/>
      <c r="F464" s="318" t="s">
        <v>2172</v>
      </c>
      <c r="G464" s="318">
        <v>53812948</v>
      </c>
      <c r="H464" s="318" t="s">
        <v>2043</v>
      </c>
      <c r="I464" s="321">
        <v>17.57</v>
      </c>
      <c r="J464" s="315" t="s">
        <v>182</v>
      </c>
      <c r="K464" s="92"/>
    </row>
    <row r="465" spans="1:11" ht="16">
      <c r="A465" s="318" t="s">
        <v>1504</v>
      </c>
      <c r="B465" s="318" t="s">
        <v>2177</v>
      </c>
      <c r="C465" s="319" t="s">
        <v>2177</v>
      </c>
      <c r="D465" s="320">
        <v>46052</v>
      </c>
      <c r="E465" s="318"/>
      <c r="F465" s="318" t="s">
        <v>2178</v>
      </c>
      <c r="G465" s="318">
        <v>53812948</v>
      </c>
      <c r="H465" s="318" t="s">
        <v>2043</v>
      </c>
      <c r="I465" s="321">
        <v>31.18</v>
      </c>
      <c r="J465" s="315" t="s">
        <v>182</v>
      </c>
      <c r="K465" s="92"/>
    </row>
    <row r="466" spans="1:11" ht="16">
      <c r="A466" s="318" t="s">
        <v>1504</v>
      </c>
      <c r="B466" s="318" t="s">
        <v>2179</v>
      </c>
      <c r="C466" s="319">
        <v>20250501</v>
      </c>
      <c r="D466" s="320">
        <f>IFERROR(INDEX([1]banka!A$1:A$65536, MATCH(B466, [1]banka!L$1:L$65536, 0)), "")</f>
        <v>45811</v>
      </c>
      <c r="E466" s="318"/>
      <c r="F466" s="318" t="s">
        <v>2180</v>
      </c>
      <c r="G466" s="318">
        <v>52700721</v>
      </c>
      <c r="H466" s="318" t="s">
        <v>2181</v>
      </c>
      <c r="I466" s="321">
        <v>3305</v>
      </c>
      <c r="J466" s="315" t="s">
        <v>182</v>
      </c>
      <c r="K466" s="92"/>
    </row>
    <row r="467" spans="1:11" ht="16">
      <c r="A467" s="318" t="s">
        <v>1504</v>
      </c>
      <c r="B467" s="318" t="s">
        <v>2182</v>
      </c>
      <c r="C467" s="319">
        <v>20250601</v>
      </c>
      <c r="D467" s="320">
        <f>IFERROR(INDEX([1]banka!A$1:A$65536, MATCH(B467, [1]banka!L$1:L$65536, 0)), "")</f>
        <v>45826</v>
      </c>
      <c r="E467" s="318"/>
      <c r="F467" s="318" t="s">
        <v>2183</v>
      </c>
      <c r="G467" s="318">
        <v>52700721</v>
      </c>
      <c r="H467" s="318" t="s">
        <v>2181</v>
      </c>
      <c r="I467" s="321">
        <v>2500</v>
      </c>
      <c r="J467" s="315" t="s">
        <v>182</v>
      </c>
      <c r="K467" s="92"/>
    </row>
    <row r="468" spans="1:11" ht="16">
      <c r="A468" s="318" t="s">
        <v>1504</v>
      </c>
      <c r="B468" s="318" t="s">
        <v>2184</v>
      </c>
      <c r="C468" s="319">
        <v>22250017</v>
      </c>
      <c r="D468" s="320">
        <f>IFERROR(INDEX([1]banka!A$1:A$65536, MATCH(B468, [1]banka!L$1:L$65536, 0)), "")</f>
        <v>45841</v>
      </c>
      <c r="E468" s="318"/>
      <c r="F468" s="318" t="s">
        <v>2186</v>
      </c>
      <c r="G468" s="318">
        <v>35843624</v>
      </c>
      <c r="H468" s="318" t="s">
        <v>2185</v>
      </c>
      <c r="I468" s="321">
        <v>6150</v>
      </c>
      <c r="J468" s="315" t="s">
        <v>182</v>
      </c>
      <c r="K468" s="92"/>
    </row>
    <row r="469" spans="1:11" ht="16">
      <c r="A469" s="318" t="s">
        <v>1504</v>
      </c>
      <c r="B469" s="318" t="s">
        <v>2187</v>
      </c>
      <c r="C469" s="319">
        <v>23250021</v>
      </c>
      <c r="D469" s="320">
        <v>45841</v>
      </c>
      <c r="E469" s="318"/>
      <c r="F469" s="318" t="s">
        <v>2188</v>
      </c>
      <c r="G469" s="318">
        <v>35843624</v>
      </c>
      <c r="H469" s="318" t="s">
        <v>2185</v>
      </c>
      <c r="I469" s="321">
        <v>-6150</v>
      </c>
      <c r="J469" s="315" t="s">
        <v>182</v>
      </c>
      <c r="K469" s="92"/>
    </row>
    <row r="470" spans="1:11" ht="16">
      <c r="A470" s="318" t="s">
        <v>1504</v>
      </c>
      <c r="B470" s="318" t="s">
        <v>2187</v>
      </c>
      <c r="C470" s="319">
        <v>23250021</v>
      </c>
      <c r="D470" s="320">
        <v>45841</v>
      </c>
      <c r="E470" s="318"/>
      <c r="F470" s="318" t="s">
        <v>2189</v>
      </c>
      <c r="G470" s="318">
        <v>35843624</v>
      </c>
      <c r="H470" s="318" t="s">
        <v>2185</v>
      </c>
      <c r="I470" s="321">
        <v>6150</v>
      </c>
      <c r="J470" s="315" t="s">
        <v>182</v>
      </c>
      <c r="K470" s="92"/>
    </row>
    <row r="471" spans="1:11" ht="16">
      <c r="A471" s="318" t="s">
        <v>1504</v>
      </c>
      <c r="B471" s="318" t="s">
        <v>2190</v>
      </c>
      <c r="C471" s="319" t="s">
        <v>2190</v>
      </c>
      <c r="D471" s="320">
        <f>IFERROR(INDEX([1]banka!A$1:A$65536, MATCH(B471, [1]banka!L$1:L$65536, 0)), "")</f>
        <v>45807</v>
      </c>
      <c r="E471" s="318"/>
      <c r="F471" s="318" t="s">
        <v>2191</v>
      </c>
      <c r="G471" s="318">
        <v>52114121</v>
      </c>
      <c r="H471" s="318" t="s">
        <v>2192</v>
      </c>
      <c r="I471" s="321">
        <v>45.5</v>
      </c>
      <c r="J471" s="315" t="s">
        <v>182</v>
      </c>
      <c r="K471" s="92"/>
    </row>
    <row r="472" spans="1:11" ht="16">
      <c r="A472" s="318" t="s">
        <v>1504</v>
      </c>
      <c r="B472" s="318" t="s">
        <v>2193</v>
      </c>
      <c r="C472" s="319" t="s">
        <v>2193</v>
      </c>
      <c r="D472" s="320">
        <f>IFERROR(INDEX([1]banka!A$1:A$65536, MATCH(B472, [1]banka!L$1:L$65536, 0)), "")</f>
        <v>45827</v>
      </c>
      <c r="E472" s="318"/>
      <c r="F472" s="318" t="s">
        <v>2194</v>
      </c>
      <c r="G472" s="318">
        <v>56731663</v>
      </c>
      <c r="H472" s="318" t="s">
        <v>2195</v>
      </c>
      <c r="I472" s="321">
        <v>200</v>
      </c>
      <c r="J472" s="315" t="s">
        <v>182</v>
      </c>
      <c r="K472" s="92"/>
    </row>
    <row r="473" spans="1:11" ht="16">
      <c r="A473" s="318" t="s">
        <v>1504</v>
      </c>
      <c r="B473" s="318" t="s">
        <v>2196</v>
      </c>
      <c r="C473" s="319" t="s">
        <v>2196</v>
      </c>
      <c r="D473" s="320">
        <f>IFERROR(INDEX([1]banka!A$1:A$65536, MATCH(B473, [1]banka!L$1:L$65536, 0)), "")</f>
        <v>45700</v>
      </c>
      <c r="E473" s="318"/>
      <c r="F473" s="318" t="s">
        <v>2197</v>
      </c>
      <c r="G473" s="318"/>
      <c r="H473" s="318" t="s">
        <v>1760</v>
      </c>
      <c r="I473" s="321">
        <v>158.65</v>
      </c>
      <c r="J473" s="319" t="s">
        <v>2198</v>
      </c>
      <c r="K473" s="92"/>
    </row>
    <row r="474" spans="1:11" ht="16">
      <c r="A474" s="318" t="s">
        <v>1504</v>
      </c>
      <c r="B474" s="318" t="s">
        <v>2199</v>
      </c>
      <c r="C474" s="319" t="s">
        <v>2199</v>
      </c>
      <c r="D474" s="320">
        <f>IFERROR(INDEX([1]banka!A$1:A$65536, MATCH(B474, [1]banka!L$1:L$65536, 0)), "")</f>
        <v>45777</v>
      </c>
      <c r="E474" s="318"/>
      <c r="F474" s="318" t="s">
        <v>2200</v>
      </c>
      <c r="G474" s="318"/>
      <c r="H474" s="318" t="s">
        <v>2038</v>
      </c>
      <c r="I474" s="321">
        <v>157.12</v>
      </c>
      <c r="J474" s="319" t="s">
        <v>2198</v>
      </c>
      <c r="K474" s="92"/>
    </row>
    <row r="475" spans="1:11" ht="16">
      <c r="A475" s="318" t="s">
        <v>1504</v>
      </c>
      <c r="B475" s="318" t="s">
        <v>2201</v>
      </c>
      <c r="C475" s="319" t="s">
        <v>2201</v>
      </c>
      <c r="D475" s="320">
        <f>IFERROR(INDEX([1]banka!A$1:A$65536, MATCH(B475, [1]banka!L$1:L$65536, 0)), "")</f>
        <v>45743</v>
      </c>
      <c r="E475" s="318"/>
      <c r="F475" s="318" t="s">
        <v>2202</v>
      </c>
      <c r="G475" s="318"/>
      <c r="H475" s="318" t="s">
        <v>1760</v>
      </c>
      <c r="I475" s="321">
        <v>163.5</v>
      </c>
      <c r="J475" s="319" t="s">
        <v>2198</v>
      </c>
      <c r="K475" s="92"/>
    </row>
    <row r="476" spans="1:11" ht="16">
      <c r="A476" s="318" t="s">
        <v>1504</v>
      </c>
      <c r="B476" s="318" t="s">
        <v>2203</v>
      </c>
      <c r="C476" s="319" t="s">
        <v>2203</v>
      </c>
      <c r="D476" s="320">
        <f>IFERROR(INDEX([1]banka!A$1:A$65536, MATCH(B476, [1]banka!L$1:L$65536, 0)), "")</f>
        <v>45763</v>
      </c>
      <c r="E476" s="318"/>
      <c r="F476" s="318" t="s">
        <v>2204</v>
      </c>
      <c r="G476" s="318"/>
      <c r="H476" s="318" t="s">
        <v>2205</v>
      </c>
      <c r="I476" s="321">
        <v>199.47</v>
      </c>
      <c r="J476" s="319" t="s">
        <v>2198</v>
      </c>
      <c r="K476" s="92"/>
    </row>
    <row r="477" spans="1:11" ht="16">
      <c r="A477" s="318" t="s">
        <v>1504</v>
      </c>
      <c r="B477" s="318" t="s">
        <v>2206</v>
      </c>
      <c r="C477" s="319" t="s">
        <v>2206</v>
      </c>
      <c r="D477" s="320">
        <f>IFERROR(INDEX([1]banka!A$1:A$65536, MATCH(B477, [1]banka!L$1:L$65536, 0)), "")</f>
        <v>45827</v>
      </c>
      <c r="E477" s="318"/>
      <c r="F477" s="318" t="s">
        <v>2207</v>
      </c>
      <c r="G477" s="318"/>
      <c r="H477" s="318" t="s">
        <v>1760</v>
      </c>
      <c r="I477" s="321">
        <v>157.28</v>
      </c>
      <c r="J477" s="319" t="s">
        <v>2198</v>
      </c>
      <c r="K477" s="92"/>
    </row>
    <row r="478" spans="1:11" ht="16">
      <c r="A478" s="318" t="s">
        <v>1504</v>
      </c>
      <c r="B478" s="318" t="s">
        <v>2208</v>
      </c>
      <c r="C478" s="319" t="s">
        <v>2208</v>
      </c>
      <c r="D478" s="320">
        <f>IFERROR(INDEX([1]banka!A$1:A$65536, MATCH(B478, [1]banka!L$1:L$65536, 0)), "")</f>
        <v>45745</v>
      </c>
      <c r="E478" s="318"/>
      <c r="F478" s="318" t="s">
        <v>2209</v>
      </c>
      <c r="G478" s="318"/>
      <c r="H478" s="318" t="s">
        <v>1893</v>
      </c>
      <c r="I478" s="321">
        <v>363.74</v>
      </c>
      <c r="J478" s="319" t="s">
        <v>2198</v>
      </c>
      <c r="K478" s="92"/>
    </row>
    <row r="479" spans="1:11" ht="16">
      <c r="A479" s="318" t="s">
        <v>1504</v>
      </c>
      <c r="B479" s="318" t="s">
        <v>2208</v>
      </c>
      <c r="C479" s="319" t="s">
        <v>2208</v>
      </c>
      <c r="D479" s="320">
        <f>IFERROR(INDEX([1]banka!A$1:A$65536, MATCH(B479, [1]banka!L$1:L$65536, 0)), "")</f>
        <v>45745</v>
      </c>
      <c r="E479" s="318"/>
      <c r="F479" s="318" t="s">
        <v>2210</v>
      </c>
      <c r="G479" s="318"/>
      <c r="H479" s="318" t="s">
        <v>1893</v>
      </c>
      <c r="I479" s="321">
        <v>16.649999999999999</v>
      </c>
      <c r="J479" s="319" t="s">
        <v>2198</v>
      </c>
      <c r="K479" s="92"/>
    </row>
    <row r="480" spans="1:11" ht="16">
      <c r="A480" s="318" t="s">
        <v>1504</v>
      </c>
      <c r="B480" s="318" t="s">
        <v>2211</v>
      </c>
      <c r="C480" s="319">
        <v>8365732597</v>
      </c>
      <c r="D480" s="320">
        <f>IFERROR(INDEX([1]banka!A$1:A$65536, MATCH(B480, [1]banka!L$1:L$65536, 0)), "")</f>
        <v>45727</v>
      </c>
      <c r="E480" s="318"/>
      <c r="F480" s="318" t="s">
        <v>2212</v>
      </c>
      <c r="G480" s="318">
        <v>35763469</v>
      </c>
      <c r="H480" s="318" t="s">
        <v>2213</v>
      </c>
      <c r="I480" s="321">
        <v>265.87</v>
      </c>
      <c r="J480" s="319" t="s">
        <v>2198</v>
      </c>
      <c r="K480" s="92"/>
    </row>
    <row r="481" spans="1:11" ht="16">
      <c r="A481" s="318" t="s">
        <v>1504</v>
      </c>
      <c r="B481" s="318" t="s">
        <v>2214</v>
      </c>
      <c r="C481" s="319">
        <v>142025</v>
      </c>
      <c r="D481" s="320">
        <f>IFERROR(INDEX([1]banka!A$1:A$65536, MATCH(B481, [1]banka!L$1:L$65536, 0)), "")</f>
        <v>45727</v>
      </c>
      <c r="E481" s="318"/>
      <c r="F481" s="318" t="s">
        <v>2215</v>
      </c>
      <c r="G481" s="318">
        <v>31320589</v>
      </c>
      <c r="H481" s="318" t="s">
        <v>2216</v>
      </c>
      <c r="I481" s="321">
        <v>232.56</v>
      </c>
      <c r="J481" s="319" t="s">
        <v>2198</v>
      </c>
      <c r="K481" s="92"/>
    </row>
    <row r="482" spans="1:11" ht="16">
      <c r="A482" s="318" t="s">
        <v>1504</v>
      </c>
      <c r="B482" s="318" t="s">
        <v>2217</v>
      </c>
      <c r="C482" s="319">
        <v>10250107</v>
      </c>
      <c r="D482" s="320">
        <f>IFERROR(INDEX([1]banka!A$1:A$65536, MATCH(B482, [1]banka!L$1:L$65536, 0)), "")</f>
        <v>45734</v>
      </c>
      <c r="E482" s="318"/>
      <c r="F482" s="318" t="s">
        <v>2218</v>
      </c>
      <c r="G482" s="318">
        <v>35862289</v>
      </c>
      <c r="H482" s="318" t="s">
        <v>2219</v>
      </c>
      <c r="I482" s="321">
        <v>399.75</v>
      </c>
      <c r="J482" s="319" t="s">
        <v>2198</v>
      </c>
      <c r="K482" s="92"/>
    </row>
    <row r="483" spans="1:11" ht="16">
      <c r="A483" s="318" t="s">
        <v>1504</v>
      </c>
      <c r="B483" s="318" t="s">
        <v>2220</v>
      </c>
      <c r="C483" s="319">
        <v>8367327089</v>
      </c>
      <c r="D483" s="320">
        <f>IFERROR(INDEX([1]banka!A$1:A$65536, MATCH(B483, [1]banka!L$1:L$65536, 0)), "")</f>
        <v>45757</v>
      </c>
      <c r="E483" s="318"/>
      <c r="F483" s="318" t="s">
        <v>2212</v>
      </c>
      <c r="G483" s="318">
        <v>35763469</v>
      </c>
      <c r="H483" s="318" t="s">
        <v>2213</v>
      </c>
      <c r="I483" s="321">
        <v>265.87</v>
      </c>
      <c r="J483" s="319" t="s">
        <v>2198</v>
      </c>
      <c r="K483" s="92"/>
    </row>
    <row r="484" spans="1:11" ht="16">
      <c r="A484" s="318" t="s">
        <v>1504</v>
      </c>
      <c r="B484" s="318" t="s">
        <v>2221</v>
      </c>
      <c r="C484" s="319">
        <v>12025039</v>
      </c>
      <c r="D484" s="320">
        <f>IFERROR(INDEX([1]banka!A$1:A$65536, MATCH(B484, [1]banka!L$1:L$65536, 0)), "")</f>
        <v>45775</v>
      </c>
      <c r="E484" s="318"/>
      <c r="F484" s="318" t="s">
        <v>2222</v>
      </c>
      <c r="G484" s="318">
        <v>36414263</v>
      </c>
      <c r="H484" s="318" t="s">
        <v>2223</v>
      </c>
      <c r="I484" s="321">
        <v>1424.85</v>
      </c>
      <c r="J484" s="319" t="s">
        <v>2198</v>
      </c>
      <c r="K484" s="92"/>
    </row>
    <row r="485" spans="1:11" ht="16">
      <c r="A485" s="318" t="s">
        <v>1504</v>
      </c>
      <c r="B485" s="318" t="s">
        <v>2224</v>
      </c>
      <c r="C485" s="319">
        <v>8368915405</v>
      </c>
      <c r="D485" s="320">
        <f>IFERROR(INDEX([1]banka!A$1:A$65536, MATCH(B485, [1]banka!L$1:L$65536, 0)), "")</f>
        <v>45797</v>
      </c>
      <c r="E485" s="318"/>
      <c r="F485" s="318" t="s">
        <v>2212</v>
      </c>
      <c r="G485" s="318">
        <v>35763469</v>
      </c>
      <c r="H485" s="318" t="s">
        <v>2213</v>
      </c>
      <c r="I485" s="321">
        <v>265.87</v>
      </c>
      <c r="J485" s="319" t="s">
        <v>2198</v>
      </c>
      <c r="K485" s="92"/>
    </row>
    <row r="486" spans="1:11" ht="16">
      <c r="A486" s="318" t="s">
        <v>1504</v>
      </c>
      <c r="B486" s="318" t="s">
        <v>2225</v>
      </c>
      <c r="C486" s="319">
        <v>8370507618</v>
      </c>
      <c r="D486" s="320">
        <f>IFERROR(INDEX([1]banka!A$1:A$65536, MATCH(B486, [1]banka!L$1:L$65536, 0)), "")</f>
        <v>45818</v>
      </c>
      <c r="E486" s="318"/>
      <c r="F486" s="318" t="s">
        <v>2212</v>
      </c>
      <c r="G486" s="318">
        <v>35763469</v>
      </c>
      <c r="H486" s="318" t="s">
        <v>2213</v>
      </c>
      <c r="I486" s="321">
        <v>265.99</v>
      </c>
      <c r="J486" s="319" t="s">
        <v>2198</v>
      </c>
      <c r="K486" s="92"/>
    </row>
    <row r="487" spans="1:11" ht="16">
      <c r="A487" s="324" t="s">
        <v>1504</v>
      </c>
      <c r="B487" s="324" t="s">
        <v>2226</v>
      </c>
      <c r="C487" s="325" t="s">
        <v>2226</v>
      </c>
      <c r="D487" s="326">
        <v>45852</v>
      </c>
      <c r="E487" s="324"/>
      <c r="F487" s="324" t="s">
        <v>2227</v>
      </c>
      <c r="G487" s="324">
        <v>42499500</v>
      </c>
      <c r="H487" s="324" t="s">
        <v>2228</v>
      </c>
      <c r="I487" s="327">
        <v>159.6</v>
      </c>
      <c r="J487" s="325" t="s">
        <v>2198</v>
      </c>
      <c r="K487" s="92"/>
    </row>
    <row r="488" spans="1:11" ht="16">
      <c r="A488" s="324" t="s">
        <v>1504</v>
      </c>
      <c r="B488" s="324" t="s">
        <v>2229</v>
      </c>
      <c r="C488" s="325" t="s">
        <v>2229</v>
      </c>
      <c r="D488" s="326">
        <v>45852</v>
      </c>
      <c r="E488" s="324"/>
      <c r="F488" s="324" t="s">
        <v>2227</v>
      </c>
      <c r="G488" s="324">
        <v>42499500</v>
      </c>
      <c r="H488" s="324" t="s">
        <v>2228</v>
      </c>
      <c r="I488" s="327">
        <v>144.4</v>
      </c>
      <c r="J488" s="325" t="s">
        <v>2198</v>
      </c>
      <c r="K488" s="92"/>
    </row>
    <row r="489" spans="1:11" ht="13">
      <c r="A489" s="318" t="s">
        <v>1504</v>
      </c>
      <c r="B489" s="324" t="s">
        <v>2230</v>
      </c>
      <c r="C489" s="325" t="s">
        <v>2230</v>
      </c>
      <c r="D489" s="328">
        <v>45719</v>
      </c>
      <c r="E489" s="324"/>
      <c r="F489" s="324" t="s">
        <v>1334</v>
      </c>
      <c r="G489" s="324">
        <v>31322832</v>
      </c>
      <c r="H489" s="324" t="s">
        <v>1803</v>
      </c>
      <c r="I489" s="327">
        <v>68.56</v>
      </c>
      <c r="J489" s="325" t="s">
        <v>2198</v>
      </c>
      <c r="K489" s="92"/>
    </row>
    <row r="490" spans="1:11" ht="13">
      <c r="A490" s="324" t="s">
        <v>1504</v>
      </c>
      <c r="B490" s="324" t="s">
        <v>2231</v>
      </c>
      <c r="C490" s="325" t="s">
        <v>2231</v>
      </c>
      <c r="D490" s="328">
        <v>45729</v>
      </c>
      <c r="E490" s="324"/>
      <c r="F490" s="324" t="s">
        <v>1334</v>
      </c>
      <c r="G490" s="324">
        <v>31322832</v>
      </c>
      <c r="H490" s="324" t="s">
        <v>1803</v>
      </c>
      <c r="I490" s="327">
        <v>52.95</v>
      </c>
      <c r="J490" s="325" t="s">
        <v>2198</v>
      </c>
      <c r="K490" s="92"/>
    </row>
    <row r="491" spans="1:11" ht="13">
      <c r="A491" s="324" t="s">
        <v>1504</v>
      </c>
      <c r="B491" s="324" t="s">
        <v>2232</v>
      </c>
      <c r="C491" s="325" t="s">
        <v>2232</v>
      </c>
      <c r="D491" s="328">
        <v>45727</v>
      </c>
      <c r="E491" s="324"/>
      <c r="F491" s="324" t="s">
        <v>1334</v>
      </c>
      <c r="G491" s="324">
        <v>31322832</v>
      </c>
      <c r="H491" s="324" t="s">
        <v>1803</v>
      </c>
      <c r="I491" s="327">
        <v>60.24</v>
      </c>
      <c r="J491" s="325" t="s">
        <v>2198</v>
      </c>
      <c r="K491" s="92"/>
    </row>
    <row r="492" spans="1:11" ht="13">
      <c r="A492" s="324" t="s">
        <v>1504</v>
      </c>
      <c r="B492" s="324" t="s">
        <v>2233</v>
      </c>
      <c r="C492" s="325" t="s">
        <v>2233</v>
      </c>
      <c r="D492" s="328">
        <v>45741</v>
      </c>
      <c r="E492" s="324"/>
      <c r="F492" s="324" t="s">
        <v>1334</v>
      </c>
      <c r="G492" s="324">
        <v>31322832</v>
      </c>
      <c r="H492" s="324" t="s">
        <v>1803</v>
      </c>
      <c r="I492" s="327">
        <v>53.64</v>
      </c>
      <c r="J492" s="325" t="s">
        <v>2198</v>
      </c>
      <c r="K492" s="92"/>
    </row>
    <row r="493" spans="1:11" ht="13">
      <c r="A493" s="324" t="s">
        <v>1504</v>
      </c>
      <c r="B493" s="324" t="s">
        <v>2234</v>
      </c>
      <c r="C493" s="325" t="s">
        <v>2234</v>
      </c>
      <c r="D493" s="328">
        <v>45744</v>
      </c>
      <c r="E493" s="324"/>
      <c r="F493" s="324" t="s">
        <v>1334</v>
      </c>
      <c r="G493" s="324">
        <v>31322832</v>
      </c>
      <c r="H493" s="324" t="s">
        <v>1803</v>
      </c>
      <c r="I493" s="327">
        <v>61.59</v>
      </c>
      <c r="J493" s="325" t="s">
        <v>2198</v>
      </c>
      <c r="K493" s="92"/>
    </row>
    <row r="494" spans="1:11" ht="13">
      <c r="A494" s="324" t="s">
        <v>1504</v>
      </c>
      <c r="B494" s="324" t="s">
        <v>2235</v>
      </c>
      <c r="C494" s="325" t="s">
        <v>2235</v>
      </c>
      <c r="D494" s="328">
        <v>45748</v>
      </c>
      <c r="E494" s="324"/>
      <c r="F494" s="324" t="s">
        <v>1334</v>
      </c>
      <c r="G494" s="324">
        <v>31322832</v>
      </c>
      <c r="H494" s="324" t="s">
        <v>1803</v>
      </c>
      <c r="I494" s="327">
        <v>58.63</v>
      </c>
      <c r="J494" s="325" t="s">
        <v>2198</v>
      </c>
      <c r="K494" s="92"/>
    </row>
    <row r="495" spans="1:11" ht="13">
      <c r="A495" s="324" t="s">
        <v>1504</v>
      </c>
      <c r="B495" s="324" t="s">
        <v>2236</v>
      </c>
      <c r="C495" s="325" t="s">
        <v>2236</v>
      </c>
      <c r="D495" s="328">
        <v>45734</v>
      </c>
      <c r="E495" s="324"/>
      <c r="F495" s="324" t="s">
        <v>1334</v>
      </c>
      <c r="G495" s="324">
        <v>31322832</v>
      </c>
      <c r="H495" s="324" t="s">
        <v>1803</v>
      </c>
      <c r="I495" s="327">
        <v>48.53</v>
      </c>
      <c r="J495" s="325" t="s">
        <v>2198</v>
      </c>
      <c r="K495" s="92"/>
    </row>
    <row r="496" spans="1:11" ht="16">
      <c r="A496" s="324" t="s">
        <v>1504</v>
      </c>
      <c r="B496" s="324" t="s">
        <v>2237</v>
      </c>
      <c r="C496" s="325" t="s">
        <v>2237</v>
      </c>
      <c r="D496" s="326">
        <f>IFERROR(INDEX([1]banka!A$1:A$65536, MATCH(B496, [1]banka!L$1:L$65536, 0)), "")</f>
        <v>45679</v>
      </c>
      <c r="E496" s="324"/>
      <c r="F496" s="324" t="s">
        <v>1334</v>
      </c>
      <c r="G496" s="324">
        <v>31322832</v>
      </c>
      <c r="H496" s="324" t="s">
        <v>1803</v>
      </c>
      <c r="I496" s="327">
        <v>68.16</v>
      </c>
      <c r="J496" s="325" t="s">
        <v>2198</v>
      </c>
      <c r="K496" s="92"/>
    </row>
    <row r="497" spans="1:11" ht="16">
      <c r="A497" s="324" t="s">
        <v>1504</v>
      </c>
      <c r="B497" s="324" t="s">
        <v>2238</v>
      </c>
      <c r="C497" s="325" t="s">
        <v>2238</v>
      </c>
      <c r="D497" s="326">
        <f>IFERROR(INDEX([1]banka!A$1:A$65536, MATCH(B497, [1]banka!L$1:L$65536, 0)), "")</f>
        <v>45665</v>
      </c>
      <c r="E497" s="324"/>
      <c r="F497" s="324" t="s">
        <v>1334</v>
      </c>
      <c r="G497" s="324">
        <v>31322832</v>
      </c>
      <c r="H497" s="324" t="s">
        <v>1803</v>
      </c>
      <c r="I497" s="327">
        <v>61.22</v>
      </c>
      <c r="J497" s="325" t="s">
        <v>2198</v>
      </c>
      <c r="K497" s="92"/>
    </row>
    <row r="498" spans="1:11" ht="16">
      <c r="A498" s="324" t="s">
        <v>1504</v>
      </c>
      <c r="B498" s="324" t="s">
        <v>2239</v>
      </c>
      <c r="C498" s="325" t="s">
        <v>2239</v>
      </c>
      <c r="D498" s="326">
        <f>IFERROR(INDEX([1]banka!A$1:A$65536, MATCH(B498, [1]banka!L$1:L$65536, 0)), "")</f>
        <v>45679</v>
      </c>
      <c r="E498" s="324"/>
      <c r="F498" s="324" t="s">
        <v>2240</v>
      </c>
      <c r="G498" s="324">
        <v>31322832</v>
      </c>
      <c r="H498" s="324" t="s">
        <v>1803</v>
      </c>
      <c r="I498" s="327">
        <v>99.27</v>
      </c>
      <c r="J498" s="325" t="s">
        <v>2198</v>
      </c>
      <c r="K498" s="92"/>
    </row>
    <row r="499" spans="1:11" ht="16">
      <c r="A499" s="324" t="s">
        <v>1504</v>
      </c>
      <c r="B499" s="324" t="s">
        <v>2241</v>
      </c>
      <c r="C499" s="325" t="s">
        <v>2241</v>
      </c>
      <c r="D499" s="326">
        <f>IFERROR(INDEX([1]banka!A$1:A$65536, MATCH(B499, [1]banka!L$1:L$65536, 0)), "")</f>
        <v>45683</v>
      </c>
      <c r="E499" s="324"/>
      <c r="F499" s="324" t="s">
        <v>1334</v>
      </c>
      <c r="G499" s="324">
        <v>31322832</v>
      </c>
      <c r="H499" s="324" t="s">
        <v>1803</v>
      </c>
      <c r="I499" s="327">
        <v>70.849999999999994</v>
      </c>
      <c r="J499" s="325" t="s">
        <v>2198</v>
      </c>
      <c r="K499" s="92"/>
    </row>
    <row r="500" spans="1:11" ht="16">
      <c r="A500" s="324" t="s">
        <v>1504</v>
      </c>
      <c r="B500" s="324" t="s">
        <v>2242</v>
      </c>
      <c r="C500" s="325" t="s">
        <v>2242</v>
      </c>
      <c r="D500" s="326">
        <f>IFERROR(INDEX([1]banka!A$1:A$65536, MATCH(B500, [1]banka!L$1:L$65536, 0)), "")</f>
        <v>45688</v>
      </c>
      <c r="E500" s="324"/>
      <c r="F500" s="324" t="s">
        <v>1334</v>
      </c>
      <c r="G500" s="324">
        <v>31322832</v>
      </c>
      <c r="H500" s="324" t="s">
        <v>1803</v>
      </c>
      <c r="I500" s="327">
        <v>72.45</v>
      </c>
      <c r="J500" s="325" t="s">
        <v>2198</v>
      </c>
      <c r="K500" s="92"/>
    </row>
    <row r="501" spans="1:11" ht="16">
      <c r="A501" s="324" t="s">
        <v>1504</v>
      </c>
      <c r="B501" s="324" t="s">
        <v>2243</v>
      </c>
      <c r="C501" s="325" t="s">
        <v>2243</v>
      </c>
      <c r="D501" s="326">
        <f>IFERROR(INDEX([1]banka!A$1:A$65536, MATCH(B501, [1]banka!L$1:L$65536, 0)), "")</f>
        <v>45685</v>
      </c>
      <c r="E501" s="324"/>
      <c r="F501" s="324" t="s">
        <v>2244</v>
      </c>
      <c r="G501" s="324">
        <v>35825600</v>
      </c>
      <c r="H501" s="324" t="s">
        <v>2245</v>
      </c>
      <c r="I501" s="327">
        <v>3.5</v>
      </c>
      <c r="J501" s="325" t="s">
        <v>2198</v>
      </c>
      <c r="K501" s="92"/>
    </row>
    <row r="502" spans="1:11" ht="16">
      <c r="A502" s="324" t="s">
        <v>1504</v>
      </c>
      <c r="B502" s="324" t="s">
        <v>2246</v>
      </c>
      <c r="C502" s="325" t="s">
        <v>2246</v>
      </c>
      <c r="D502" s="326">
        <f>IFERROR(INDEX([1]banka!A$1:A$65536, MATCH(B502, [1]banka!L$1:L$65536, 0)), "")</f>
        <v>45695</v>
      </c>
      <c r="E502" s="324"/>
      <c r="F502" s="324" t="s">
        <v>1334</v>
      </c>
      <c r="G502" s="324">
        <v>31322832</v>
      </c>
      <c r="H502" s="324" t="s">
        <v>1803</v>
      </c>
      <c r="I502" s="327">
        <v>72.989999999999995</v>
      </c>
      <c r="J502" s="325" t="s">
        <v>2198</v>
      </c>
      <c r="K502" s="92"/>
    </row>
    <row r="503" spans="1:11" ht="16">
      <c r="A503" s="324" t="s">
        <v>1504</v>
      </c>
      <c r="B503" s="324" t="s">
        <v>2247</v>
      </c>
      <c r="C503" s="325" t="s">
        <v>2247</v>
      </c>
      <c r="D503" s="326">
        <f>IFERROR(INDEX([1]banka!A$1:A$65536, MATCH(B503, [1]banka!L$1:L$65536, 0)), "")</f>
        <v>45700</v>
      </c>
      <c r="E503" s="324"/>
      <c r="F503" s="324" t="s">
        <v>1334</v>
      </c>
      <c r="G503" s="324">
        <v>31322832</v>
      </c>
      <c r="H503" s="324" t="s">
        <v>1803</v>
      </c>
      <c r="I503" s="327">
        <v>74.8</v>
      </c>
      <c r="J503" s="325" t="s">
        <v>2198</v>
      </c>
      <c r="K503" s="92"/>
    </row>
    <row r="504" spans="1:11" ht="16">
      <c r="A504" s="324" t="s">
        <v>1504</v>
      </c>
      <c r="B504" s="324" t="s">
        <v>2248</v>
      </c>
      <c r="C504" s="325" t="s">
        <v>2248</v>
      </c>
      <c r="D504" s="326">
        <f>IFERROR(INDEX([1]banka!A$1:A$65536, MATCH(B504, [1]banka!L$1:L$65536, 0)), "")</f>
        <v>45710</v>
      </c>
      <c r="E504" s="324"/>
      <c r="F504" s="324" t="s">
        <v>2249</v>
      </c>
      <c r="G504" s="324">
        <v>31322832</v>
      </c>
      <c r="H504" s="324" t="s">
        <v>1803</v>
      </c>
      <c r="I504" s="327">
        <v>70</v>
      </c>
      <c r="J504" s="325" t="s">
        <v>2198</v>
      </c>
      <c r="K504" s="92"/>
    </row>
    <row r="505" spans="1:11" ht="16">
      <c r="A505" s="324" t="s">
        <v>1504</v>
      </c>
      <c r="B505" s="324" t="s">
        <v>2250</v>
      </c>
      <c r="C505" s="325" t="s">
        <v>2250</v>
      </c>
      <c r="D505" s="326">
        <f>IFERROR(INDEX([1]banka!A$1:A$65536, MATCH(B505, [1]banka!L$1:L$65536, 0)), "")</f>
        <v>45701</v>
      </c>
      <c r="E505" s="324"/>
      <c r="F505" s="324" t="s">
        <v>2249</v>
      </c>
      <c r="G505" s="324">
        <v>31322832</v>
      </c>
      <c r="H505" s="324" t="s">
        <v>1803</v>
      </c>
      <c r="I505" s="327">
        <v>78.13</v>
      </c>
      <c r="J505" s="325" t="s">
        <v>2198</v>
      </c>
      <c r="K505" s="92"/>
    </row>
    <row r="506" spans="1:11" ht="16">
      <c r="A506" s="324" t="s">
        <v>1504</v>
      </c>
      <c r="B506" s="324" t="s">
        <v>2251</v>
      </c>
      <c r="C506" s="325" t="s">
        <v>2251</v>
      </c>
      <c r="D506" s="326">
        <f>IFERROR(INDEX([1]banka!A$1:A$65536, MATCH(B506, [1]banka!L$1:L$65536, 0)), "")</f>
        <v>45709</v>
      </c>
      <c r="E506" s="324"/>
      <c r="F506" s="324" t="s">
        <v>2249</v>
      </c>
      <c r="G506" s="324">
        <v>31322832</v>
      </c>
      <c r="H506" s="324" t="s">
        <v>1803</v>
      </c>
      <c r="I506" s="327">
        <v>52.32</v>
      </c>
      <c r="J506" s="325" t="s">
        <v>2198</v>
      </c>
      <c r="K506" s="92"/>
    </row>
    <row r="507" spans="1:11" ht="16">
      <c r="A507" s="324" t="s">
        <v>1504</v>
      </c>
      <c r="B507" s="324" t="s">
        <v>2252</v>
      </c>
      <c r="C507" s="325" t="s">
        <v>2252</v>
      </c>
      <c r="D507" s="326">
        <f>IFERROR(INDEX([1]banka!A$1:A$65536, MATCH(B507, [1]banka!L$1:L$65536, 0)), "")</f>
        <v>45715</v>
      </c>
      <c r="E507" s="324"/>
      <c r="F507" s="324" t="s">
        <v>2249</v>
      </c>
      <c r="G507" s="324">
        <v>31322832</v>
      </c>
      <c r="H507" s="324" t="s">
        <v>1803</v>
      </c>
      <c r="I507" s="327">
        <v>72.239999999999995</v>
      </c>
      <c r="J507" s="325" t="s">
        <v>2198</v>
      </c>
      <c r="K507" s="92"/>
    </row>
    <row r="508" spans="1:11" ht="16">
      <c r="A508" s="324" t="s">
        <v>1504</v>
      </c>
      <c r="B508" s="324" t="s">
        <v>2253</v>
      </c>
      <c r="C508" s="325" t="s">
        <v>2253</v>
      </c>
      <c r="D508" s="326">
        <f>IFERROR(INDEX([1]banka!A$1:A$65536, MATCH(B508, [1]banka!L$1:L$65536, 0)), "")</f>
        <v>45720</v>
      </c>
      <c r="E508" s="324"/>
      <c r="F508" s="324" t="s">
        <v>2244</v>
      </c>
      <c r="G508" s="324">
        <v>35825600</v>
      </c>
      <c r="H508" s="324" t="s">
        <v>2245</v>
      </c>
      <c r="I508" s="327">
        <v>7</v>
      </c>
      <c r="J508" s="325" t="s">
        <v>2198</v>
      </c>
      <c r="K508" s="92"/>
    </row>
    <row r="509" spans="1:11" ht="16">
      <c r="A509" s="324" t="s">
        <v>1504</v>
      </c>
      <c r="B509" s="324" t="s">
        <v>2254</v>
      </c>
      <c r="C509" s="325" t="s">
        <v>2254</v>
      </c>
      <c r="D509" s="326">
        <f>IFERROR(INDEX([1]banka!A$1:A$65536, MATCH(B509, [1]banka!L$1:L$65536, 0)), "")</f>
        <v>45724</v>
      </c>
      <c r="E509" s="324"/>
      <c r="F509" s="324" t="s">
        <v>2255</v>
      </c>
      <c r="G509" s="324">
        <v>35793783</v>
      </c>
      <c r="H509" s="324" t="s">
        <v>1750</v>
      </c>
      <c r="I509" s="327">
        <v>60.93</v>
      </c>
      <c r="J509" s="325" t="s">
        <v>2198</v>
      </c>
      <c r="K509" s="92"/>
    </row>
    <row r="510" spans="1:11" ht="16">
      <c r="A510" s="324" t="s">
        <v>1504</v>
      </c>
      <c r="B510" s="324" t="s">
        <v>2256</v>
      </c>
      <c r="C510" s="325" t="s">
        <v>2256</v>
      </c>
      <c r="D510" s="326">
        <f>IFERROR(INDEX([1]banka!A$1:A$65536, MATCH(B510, [1]banka!L$1:L$65536, 0)), "")</f>
        <v>45724</v>
      </c>
      <c r="E510" s="324"/>
      <c r="F510" s="324" t="s">
        <v>2257</v>
      </c>
      <c r="G510" s="324">
        <v>31045901</v>
      </c>
      <c r="H510" s="324" t="s">
        <v>2258</v>
      </c>
      <c r="I510" s="327">
        <v>103.27</v>
      </c>
      <c r="J510" s="325" t="s">
        <v>2198</v>
      </c>
      <c r="K510" s="92"/>
    </row>
    <row r="511" spans="1:11" ht="16">
      <c r="A511" s="324" t="s">
        <v>1504</v>
      </c>
      <c r="B511" s="324" t="s">
        <v>2259</v>
      </c>
      <c r="C511" s="325" t="s">
        <v>2259</v>
      </c>
      <c r="D511" s="326">
        <f>IFERROR(INDEX([1]banka!A$1:A$65536, MATCH(B511, [1]banka!L$1:L$65536, 0)), "")</f>
        <v>45724</v>
      </c>
      <c r="E511" s="324"/>
      <c r="F511" s="324" t="s">
        <v>2257</v>
      </c>
      <c r="G511" s="324">
        <v>31331131</v>
      </c>
      <c r="H511" s="324" t="s">
        <v>2260</v>
      </c>
      <c r="I511" s="327">
        <v>11.2</v>
      </c>
      <c r="J511" s="325" t="s">
        <v>2198</v>
      </c>
      <c r="K511" s="92"/>
    </row>
    <row r="512" spans="1:11" ht="16">
      <c r="A512" s="324" t="s">
        <v>1504</v>
      </c>
      <c r="B512" s="324" t="s">
        <v>2261</v>
      </c>
      <c r="C512" s="325" t="s">
        <v>2261</v>
      </c>
      <c r="D512" s="326">
        <f>IFERROR(INDEX([1]banka!A$1:A$65536, MATCH(B512, [1]banka!L$1:L$65536, 0)), "")</f>
        <v>45720</v>
      </c>
      <c r="E512" s="324"/>
      <c r="F512" s="324" t="s">
        <v>2262</v>
      </c>
      <c r="G512" s="324">
        <v>31322832</v>
      </c>
      <c r="H512" s="324" t="s">
        <v>1803</v>
      </c>
      <c r="I512" s="327">
        <v>68.56</v>
      </c>
      <c r="J512" s="325" t="s">
        <v>2198</v>
      </c>
      <c r="K512" s="92"/>
    </row>
    <row r="513" spans="1:11" ht="16">
      <c r="A513" s="324" t="s">
        <v>1504</v>
      </c>
      <c r="B513" s="324" t="s">
        <v>2263</v>
      </c>
      <c r="C513" s="325" t="s">
        <v>2263</v>
      </c>
      <c r="D513" s="326">
        <f>IFERROR(INDEX([1]banka!A$1:A$65536, MATCH(B513, [1]banka!L$1:L$65536, 0)), "")</f>
        <v>45728</v>
      </c>
      <c r="E513" s="324"/>
      <c r="F513" s="324" t="s">
        <v>2262</v>
      </c>
      <c r="G513" s="324">
        <v>31322832</v>
      </c>
      <c r="H513" s="324" t="s">
        <v>1803</v>
      </c>
      <c r="I513" s="327">
        <v>60.24</v>
      </c>
      <c r="J513" s="325" t="s">
        <v>2198</v>
      </c>
      <c r="K513" s="92"/>
    </row>
    <row r="514" spans="1:11" ht="16">
      <c r="A514" s="324" t="s">
        <v>1504</v>
      </c>
      <c r="B514" s="324" t="s">
        <v>2264</v>
      </c>
      <c r="C514" s="325" t="s">
        <v>2264</v>
      </c>
      <c r="D514" s="326">
        <f>IFERROR(INDEX([1]banka!A$1:A$65536, MATCH(B514, [1]banka!L$1:L$65536, 0)), "")</f>
        <v>45731</v>
      </c>
      <c r="E514" s="324"/>
      <c r="F514" s="324" t="s">
        <v>2265</v>
      </c>
      <c r="G514" s="324">
        <v>31322832</v>
      </c>
      <c r="H514" s="324" t="s">
        <v>1803</v>
      </c>
      <c r="I514" s="327">
        <v>52.95</v>
      </c>
      <c r="J514" s="325" t="s">
        <v>2198</v>
      </c>
      <c r="K514" s="92"/>
    </row>
    <row r="515" spans="1:11" ht="16">
      <c r="A515" s="324" t="s">
        <v>1504</v>
      </c>
      <c r="B515" s="324" t="s">
        <v>2266</v>
      </c>
      <c r="C515" s="325" t="s">
        <v>2266</v>
      </c>
      <c r="D515" s="326">
        <f>IFERROR(INDEX([1]banka!A$1:A$65536, MATCH(B515, [1]banka!L$1:L$65536, 0)), "")</f>
        <v>45735</v>
      </c>
      <c r="E515" s="324"/>
      <c r="F515" s="324" t="s">
        <v>2265</v>
      </c>
      <c r="G515" s="324">
        <v>31322832</v>
      </c>
      <c r="H515" s="324" t="s">
        <v>1803</v>
      </c>
      <c r="I515" s="327">
        <v>48.53</v>
      </c>
      <c r="J515" s="325" t="s">
        <v>2198</v>
      </c>
      <c r="K515" s="92"/>
    </row>
    <row r="516" spans="1:11" ht="16">
      <c r="A516" s="324" t="s">
        <v>1504</v>
      </c>
      <c r="B516" s="324" t="s">
        <v>2267</v>
      </c>
      <c r="C516" s="325" t="s">
        <v>2267</v>
      </c>
      <c r="D516" s="326">
        <f>IFERROR(INDEX([1]banka!A$1:A$65536, MATCH(B516, [1]banka!L$1:L$65536, 0)), "")</f>
        <v>45742</v>
      </c>
      <c r="E516" s="324"/>
      <c r="F516" s="324" t="s">
        <v>2265</v>
      </c>
      <c r="G516" s="324">
        <v>31322832</v>
      </c>
      <c r="H516" s="324" t="s">
        <v>1803</v>
      </c>
      <c r="I516" s="327">
        <v>53.64</v>
      </c>
      <c r="J516" s="325" t="s">
        <v>2198</v>
      </c>
      <c r="K516" s="92"/>
    </row>
    <row r="517" spans="1:11" ht="16">
      <c r="A517" s="324" t="s">
        <v>1504</v>
      </c>
      <c r="B517" s="324" t="s">
        <v>2268</v>
      </c>
      <c r="C517" s="325" t="s">
        <v>2268</v>
      </c>
      <c r="D517" s="326">
        <f>IFERROR(INDEX([1]banka!A$1:A$65536, MATCH(B517, [1]banka!L$1:L$65536, 0)), "")</f>
        <v>45749</v>
      </c>
      <c r="E517" s="324"/>
      <c r="F517" s="324" t="s">
        <v>2265</v>
      </c>
      <c r="G517" s="324">
        <v>31322832</v>
      </c>
      <c r="H517" s="324" t="s">
        <v>1803</v>
      </c>
      <c r="I517" s="327">
        <v>58.63</v>
      </c>
      <c r="J517" s="325" t="s">
        <v>2198</v>
      </c>
      <c r="K517" s="92"/>
    </row>
    <row r="518" spans="1:11" ht="16">
      <c r="A518" s="324" t="s">
        <v>1504</v>
      </c>
      <c r="B518" s="324" t="s">
        <v>2269</v>
      </c>
      <c r="C518" s="325" t="s">
        <v>2269</v>
      </c>
      <c r="D518" s="326">
        <f>IFERROR(INDEX([1]banka!A$1:A$65536, MATCH(B518, [1]banka!L$1:L$65536, 0)), "")</f>
        <v>45745</v>
      </c>
      <c r="E518" s="324"/>
      <c r="F518" s="324" t="s">
        <v>2262</v>
      </c>
      <c r="G518" s="324">
        <v>31322832</v>
      </c>
      <c r="H518" s="324" t="s">
        <v>1803</v>
      </c>
      <c r="I518" s="327">
        <v>61.59</v>
      </c>
      <c r="J518" s="325" t="s">
        <v>2198</v>
      </c>
      <c r="K518" s="92"/>
    </row>
    <row r="519" spans="1:11" ht="16">
      <c r="A519" s="324" t="s">
        <v>1504</v>
      </c>
      <c r="B519" s="324" t="s">
        <v>2270</v>
      </c>
      <c r="C519" s="325" t="s">
        <v>2270</v>
      </c>
      <c r="D519" s="326">
        <f>IFERROR(INDEX([1]banka!A$1:A$65536, MATCH(B519, [1]banka!L$1:L$65536, 0)), "")</f>
        <v>45743</v>
      </c>
      <c r="E519" s="324"/>
      <c r="F519" s="324" t="s">
        <v>2244</v>
      </c>
      <c r="G519" s="324">
        <v>44140215</v>
      </c>
      <c r="H519" s="324" t="s">
        <v>2271</v>
      </c>
      <c r="I519" s="327">
        <v>7</v>
      </c>
      <c r="J519" s="325" t="s">
        <v>2198</v>
      </c>
      <c r="K519" s="92"/>
    </row>
    <row r="520" spans="1:11" ht="16">
      <c r="A520" s="324" t="s">
        <v>1504</v>
      </c>
      <c r="B520" s="324" t="s">
        <v>2272</v>
      </c>
      <c r="C520" s="325" t="s">
        <v>2272</v>
      </c>
      <c r="D520" s="326">
        <f>IFERROR(INDEX([1]banka!A$1:A$65536, MATCH(B520, [1]banka!L$1:L$65536, 0)), "")</f>
        <v>45762</v>
      </c>
      <c r="E520" s="324"/>
      <c r="F520" s="324" t="s">
        <v>2273</v>
      </c>
      <c r="G520" s="324">
        <v>35789638</v>
      </c>
      <c r="H520" s="324" t="s">
        <v>2274</v>
      </c>
      <c r="I520" s="327">
        <v>273</v>
      </c>
      <c r="J520" s="325" t="s">
        <v>2198</v>
      </c>
      <c r="K520" s="92"/>
    </row>
    <row r="521" spans="1:11" ht="16">
      <c r="A521" s="324" t="s">
        <v>1504</v>
      </c>
      <c r="B521" s="324" t="s">
        <v>2275</v>
      </c>
      <c r="C521" s="325" t="s">
        <v>2275</v>
      </c>
      <c r="D521" s="326">
        <f>IFERROR(INDEX([1]banka!A$1:A$65536, MATCH(B521, [1]banka!L$1:L$65536, 0)), "")</f>
        <v>45774</v>
      </c>
      <c r="E521" s="324"/>
      <c r="F521" s="324" t="s">
        <v>1334</v>
      </c>
      <c r="G521" s="324">
        <v>31322832</v>
      </c>
      <c r="H521" s="324" t="s">
        <v>1803</v>
      </c>
      <c r="I521" s="327">
        <v>56.41</v>
      </c>
      <c r="J521" s="325" t="s">
        <v>2198</v>
      </c>
      <c r="K521" s="92"/>
    </row>
    <row r="522" spans="1:11" ht="16">
      <c r="A522" s="324" t="s">
        <v>1504</v>
      </c>
      <c r="B522" s="324" t="s">
        <v>2276</v>
      </c>
      <c r="C522" s="325" t="s">
        <v>2276</v>
      </c>
      <c r="D522" s="326">
        <f>IFERROR(INDEX([1]banka!A$1:A$65536, MATCH(B522, [1]banka!L$1:L$65536, 0)), "")</f>
        <v>45779</v>
      </c>
      <c r="E522" s="324"/>
      <c r="F522" s="324" t="s">
        <v>1334</v>
      </c>
      <c r="G522" s="324">
        <v>31322832</v>
      </c>
      <c r="H522" s="324" t="s">
        <v>1803</v>
      </c>
      <c r="I522" s="327">
        <v>56.46</v>
      </c>
      <c r="J522" s="325" t="s">
        <v>2198</v>
      </c>
      <c r="K522" s="92"/>
    </row>
    <row r="523" spans="1:11" ht="16">
      <c r="A523" s="324" t="s">
        <v>1504</v>
      </c>
      <c r="B523" s="324" t="s">
        <v>2277</v>
      </c>
      <c r="C523" s="325" t="s">
        <v>2277</v>
      </c>
      <c r="D523" s="326">
        <f>IFERROR(INDEX([1]banka!A$1:A$65536, MATCH(B523, [1]banka!L$1:L$65536, 0)), "")</f>
        <v>45751</v>
      </c>
      <c r="E523" s="324"/>
      <c r="F523" s="324" t="s">
        <v>1334</v>
      </c>
      <c r="G523" s="324">
        <v>31322832</v>
      </c>
      <c r="H523" s="324" t="s">
        <v>1803</v>
      </c>
      <c r="I523" s="327">
        <v>61.1</v>
      </c>
      <c r="J523" s="325" t="s">
        <v>2198</v>
      </c>
      <c r="K523" s="92"/>
    </row>
    <row r="524" spans="1:11" ht="16">
      <c r="A524" s="324" t="s">
        <v>1504</v>
      </c>
      <c r="B524" s="324" t="s">
        <v>2278</v>
      </c>
      <c r="C524" s="325" t="s">
        <v>2278</v>
      </c>
      <c r="D524" s="326">
        <f>IFERROR(INDEX([1]banka!A$1:A$65536, MATCH(B524, [1]banka!L$1:L$65536, 0)), "")</f>
        <v>45757</v>
      </c>
      <c r="E524" s="324"/>
      <c r="F524" s="324" t="s">
        <v>1334</v>
      </c>
      <c r="G524" s="324">
        <v>31322832</v>
      </c>
      <c r="H524" s="324" t="s">
        <v>1803</v>
      </c>
      <c r="I524" s="327">
        <v>57.44</v>
      </c>
      <c r="J524" s="325" t="s">
        <v>2198</v>
      </c>
      <c r="K524" s="92"/>
    </row>
    <row r="525" spans="1:11" ht="16">
      <c r="A525" s="324" t="s">
        <v>1504</v>
      </c>
      <c r="B525" s="324" t="s">
        <v>2279</v>
      </c>
      <c r="C525" s="325" t="s">
        <v>2279</v>
      </c>
      <c r="D525" s="326">
        <f>IFERROR(INDEX([1]banka!A$1:A$65536, MATCH(B525, [1]banka!L$1:L$65536, 0)), "")</f>
        <v>45764</v>
      </c>
      <c r="E525" s="324"/>
      <c r="F525" s="324" t="s">
        <v>1334</v>
      </c>
      <c r="G525" s="324">
        <v>31322832</v>
      </c>
      <c r="H525" s="324" t="s">
        <v>1803</v>
      </c>
      <c r="I525" s="327">
        <v>49.59</v>
      </c>
      <c r="J525" s="325" t="s">
        <v>2198</v>
      </c>
      <c r="K525" s="92"/>
    </row>
    <row r="526" spans="1:11" ht="16">
      <c r="A526" s="324" t="s">
        <v>1504</v>
      </c>
      <c r="B526" s="324" t="s">
        <v>2280</v>
      </c>
      <c r="C526" s="325" t="s">
        <v>2280</v>
      </c>
      <c r="D526" s="326">
        <f>IFERROR(INDEX([1]banka!A$1:A$65536, MATCH(B526, [1]banka!L$1:L$65536, 0)), "")</f>
        <v>45760</v>
      </c>
      <c r="E526" s="324"/>
      <c r="F526" s="324" t="s">
        <v>1334</v>
      </c>
      <c r="G526" s="324">
        <v>31322832</v>
      </c>
      <c r="H526" s="324" t="s">
        <v>1803</v>
      </c>
      <c r="I526" s="327">
        <v>55.83</v>
      </c>
      <c r="J526" s="325" t="s">
        <v>2198</v>
      </c>
      <c r="K526" s="92"/>
    </row>
    <row r="527" spans="1:11" ht="16">
      <c r="A527" s="324" t="s">
        <v>1504</v>
      </c>
      <c r="B527" s="324" t="s">
        <v>2281</v>
      </c>
      <c r="C527" s="325" t="s">
        <v>2281</v>
      </c>
      <c r="D527" s="326">
        <f>IFERROR(INDEX([1]banka!A$1:A$65536, MATCH(B527, [1]banka!L$1:L$65536, 0)), "")</f>
        <v>45801</v>
      </c>
      <c r="E527" s="324"/>
      <c r="F527" s="324" t="s">
        <v>1334</v>
      </c>
      <c r="G527" s="324">
        <v>31322832</v>
      </c>
      <c r="H527" s="324" t="s">
        <v>1803</v>
      </c>
      <c r="I527" s="327">
        <v>54.33</v>
      </c>
      <c r="J527" s="325" t="s">
        <v>2198</v>
      </c>
      <c r="K527" s="92"/>
    </row>
    <row r="528" spans="1:11" ht="16">
      <c r="A528" s="324" t="s">
        <v>1504</v>
      </c>
      <c r="B528" s="324" t="s">
        <v>2282</v>
      </c>
      <c r="C528" s="325" t="s">
        <v>2282</v>
      </c>
      <c r="D528" s="326">
        <f>IFERROR(INDEX([1]banka!A$1:A$65536, MATCH(B528, [1]banka!L$1:L$65536, 0)), "")</f>
        <v>45797</v>
      </c>
      <c r="E528" s="324"/>
      <c r="F528" s="324" t="s">
        <v>1334</v>
      </c>
      <c r="G528" s="324">
        <v>31322832</v>
      </c>
      <c r="H528" s="324" t="s">
        <v>1803</v>
      </c>
      <c r="I528" s="327">
        <v>60.37</v>
      </c>
      <c r="J528" s="325" t="s">
        <v>2198</v>
      </c>
      <c r="K528" s="92"/>
    </row>
    <row r="529" spans="1:11" ht="16">
      <c r="A529" s="324" t="s">
        <v>1504</v>
      </c>
      <c r="B529" s="324" t="s">
        <v>2283</v>
      </c>
      <c r="C529" s="325" t="s">
        <v>2283</v>
      </c>
      <c r="D529" s="326">
        <f>IFERROR(INDEX([1]banka!A$1:A$65536, MATCH(B529, [1]banka!L$1:L$65536, 0)), "")</f>
        <v>45792</v>
      </c>
      <c r="E529" s="324"/>
      <c r="F529" s="324" t="s">
        <v>1334</v>
      </c>
      <c r="G529" s="324">
        <v>31322832</v>
      </c>
      <c r="H529" s="324" t="s">
        <v>1803</v>
      </c>
      <c r="I529" s="327">
        <v>51.66</v>
      </c>
      <c r="J529" s="325" t="s">
        <v>2198</v>
      </c>
      <c r="K529" s="92"/>
    </row>
    <row r="530" spans="1:11" ht="16">
      <c r="A530" s="324" t="s">
        <v>1504</v>
      </c>
      <c r="B530" s="324" t="s">
        <v>2284</v>
      </c>
      <c r="C530" s="325" t="s">
        <v>2284</v>
      </c>
      <c r="D530" s="326">
        <f>IFERROR(INDEX([1]banka!A$1:A$65536, MATCH(B530, [1]banka!L$1:L$65536, 0)), "")</f>
        <v>45793</v>
      </c>
      <c r="E530" s="324"/>
      <c r="F530" s="324" t="s">
        <v>1334</v>
      </c>
      <c r="G530" s="324">
        <v>31322832</v>
      </c>
      <c r="H530" s="324" t="s">
        <v>1803</v>
      </c>
      <c r="I530" s="327">
        <v>48.27</v>
      </c>
      <c r="J530" s="325" t="s">
        <v>2198</v>
      </c>
      <c r="K530" s="92"/>
    </row>
    <row r="531" spans="1:11" ht="16">
      <c r="A531" s="324" t="s">
        <v>1504</v>
      </c>
      <c r="B531" s="324" t="s">
        <v>2285</v>
      </c>
      <c r="C531" s="325" t="s">
        <v>2285</v>
      </c>
      <c r="D531" s="326">
        <f>IFERROR(INDEX([1]banka!A$1:A$65536, MATCH(B531, [1]banka!L$1:L$65536, 0)), "")</f>
        <v>45785</v>
      </c>
      <c r="E531" s="324"/>
      <c r="F531" s="324" t="s">
        <v>1334</v>
      </c>
      <c r="G531" s="324">
        <v>31322832</v>
      </c>
      <c r="H531" s="324" t="s">
        <v>1803</v>
      </c>
      <c r="I531" s="327">
        <v>44.52</v>
      </c>
      <c r="J531" s="325" t="s">
        <v>2198</v>
      </c>
      <c r="K531" s="92"/>
    </row>
    <row r="532" spans="1:11" ht="16">
      <c r="A532" s="324" t="s">
        <v>1504</v>
      </c>
      <c r="B532" s="324" t="s">
        <v>2286</v>
      </c>
      <c r="C532" s="325" t="s">
        <v>2286</v>
      </c>
      <c r="D532" s="326">
        <f>IFERROR(INDEX([1]banka!A$1:A$65536, MATCH(B532, [1]banka!L$1:L$65536, 0)), "")</f>
        <v>45781</v>
      </c>
      <c r="E532" s="324"/>
      <c r="F532" s="324" t="s">
        <v>1334</v>
      </c>
      <c r="G532" s="324">
        <v>52252256</v>
      </c>
      <c r="H532" s="324" t="s">
        <v>2287</v>
      </c>
      <c r="I532" s="327">
        <v>20</v>
      </c>
      <c r="J532" s="325" t="s">
        <v>2198</v>
      </c>
      <c r="K532" s="92"/>
    </row>
    <row r="533" spans="1:11" ht="16">
      <c r="A533" s="324" t="s">
        <v>1504</v>
      </c>
      <c r="B533" s="324" t="s">
        <v>2288</v>
      </c>
      <c r="C533" s="325" t="s">
        <v>2288</v>
      </c>
      <c r="D533" s="326">
        <f>IFERROR(INDEX([1]banka!A$1:A$65536, MATCH(B533, [1]banka!L$1:L$65536, 0)), "")</f>
        <v>45807</v>
      </c>
      <c r="E533" s="324"/>
      <c r="F533" s="324" t="s">
        <v>1334</v>
      </c>
      <c r="G533" s="324">
        <v>31322832</v>
      </c>
      <c r="H533" s="324" t="s">
        <v>1803</v>
      </c>
      <c r="I533" s="327">
        <v>65.58</v>
      </c>
      <c r="J533" s="325" t="s">
        <v>2198</v>
      </c>
      <c r="K533" s="92"/>
    </row>
    <row r="534" spans="1:11" ht="16">
      <c r="A534" s="324" t="s">
        <v>1504</v>
      </c>
      <c r="B534" s="324" t="s">
        <v>2289</v>
      </c>
      <c r="C534" s="325" t="s">
        <v>2289</v>
      </c>
      <c r="D534" s="326">
        <f>IFERROR(INDEX([1]banka!A$1:A$65536, MATCH(B534, [1]banka!L$1:L$65536, 0)), "")</f>
        <v>45812</v>
      </c>
      <c r="E534" s="324"/>
      <c r="F534" s="324" t="s">
        <v>1334</v>
      </c>
      <c r="G534" s="324">
        <v>31322832</v>
      </c>
      <c r="H534" s="324" t="s">
        <v>1803</v>
      </c>
      <c r="I534" s="327">
        <v>61.98</v>
      </c>
      <c r="J534" s="325" t="s">
        <v>2198</v>
      </c>
      <c r="K534" s="92"/>
    </row>
    <row r="535" spans="1:11" ht="16">
      <c r="A535" s="324" t="s">
        <v>1504</v>
      </c>
      <c r="B535" s="324" t="s">
        <v>2290</v>
      </c>
      <c r="C535" s="325" t="s">
        <v>2290</v>
      </c>
      <c r="D535" s="326">
        <f>IFERROR(INDEX([1]banka!A$1:A$65536, MATCH(B535, [1]banka!L$1:L$65536, 0)), "")</f>
        <v>45827</v>
      </c>
      <c r="E535" s="324"/>
      <c r="F535" s="324" t="s">
        <v>1334</v>
      </c>
      <c r="G535" s="324">
        <v>55393691</v>
      </c>
      <c r="H535" s="324" t="s">
        <v>2291</v>
      </c>
      <c r="I535" s="327">
        <v>59.5</v>
      </c>
      <c r="J535" s="325" t="s">
        <v>2198</v>
      </c>
      <c r="K535" s="92"/>
    </row>
    <row r="536" spans="1:11" ht="16">
      <c r="A536" s="324" t="s">
        <v>1504</v>
      </c>
      <c r="B536" s="324" t="s">
        <v>2292</v>
      </c>
      <c r="C536" s="325" t="s">
        <v>2292</v>
      </c>
      <c r="D536" s="326">
        <f>IFERROR(INDEX([1]banka!A$1:A$65536, MATCH(B536, [1]banka!L$1:L$65536, 0)), "")</f>
        <v>45832</v>
      </c>
      <c r="E536" s="324"/>
      <c r="F536" s="324" t="s">
        <v>1334</v>
      </c>
      <c r="G536" s="324">
        <v>31322832</v>
      </c>
      <c r="H536" s="324" t="s">
        <v>1803</v>
      </c>
      <c r="I536" s="327">
        <v>64.489999999999995</v>
      </c>
      <c r="J536" s="325" t="s">
        <v>2198</v>
      </c>
      <c r="K536" s="92"/>
    </row>
    <row r="537" spans="1:11" ht="16">
      <c r="A537" s="324" t="s">
        <v>1504</v>
      </c>
      <c r="B537" s="324" t="s">
        <v>2293</v>
      </c>
      <c r="C537" s="325" t="s">
        <v>2293</v>
      </c>
      <c r="D537" s="326">
        <f>IFERROR(INDEX([1]banka!A$1:A$65536, MATCH(B537, [1]banka!L$1:L$65536, 0)), "")</f>
        <v>45816</v>
      </c>
      <c r="E537" s="324"/>
      <c r="F537" s="324" t="s">
        <v>1334</v>
      </c>
      <c r="G537" s="324">
        <v>31322832</v>
      </c>
      <c r="H537" s="324" t="s">
        <v>1803</v>
      </c>
      <c r="I537" s="327">
        <v>60</v>
      </c>
      <c r="J537" s="325" t="s">
        <v>2198</v>
      </c>
      <c r="K537" s="92"/>
    </row>
    <row r="538" spans="1:11" ht="16">
      <c r="A538" s="324" t="s">
        <v>1504</v>
      </c>
      <c r="B538" s="324" t="s">
        <v>2294</v>
      </c>
      <c r="C538" s="325" t="s">
        <v>2294</v>
      </c>
      <c r="D538" s="326">
        <f>IFERROR(INDEX([1]banka!A$1:A$65536, MATCH(B538, [1]banka!L$1:L$65536, 0)), "")</f>
        <v>45820</v>
      </c>
      <c r="E538" s="324"/>
      <c r="F538" s="324" t="s">
        <v>1334</v>
      </c>
      <c r="G538" s="324">
        <v>31322832</v>
      </c>
      <c r="H538" s="324" t="s">
        <v>1803</v>
      </c>
      <c r="I538" s="327">
        <v>48.7</v>
      </c>
      <c r="J538" s="325" t="s">
        <v>2198</v>
      </c>
      <c r="K538" s="92"/>
    </row>
    <row r="539" spans="1:11" ht="16">
      <c r="A539" s="324" t="s">
        <v>1504</v>
      </c>
      <c r="B539" s="324" t="s">
        <v>2295</v>
      </c>
      <c r="C539" s="325" t="s">
        <v>2295</v>
      </c>
      <c r="D539" s="326">
        <f>IFERROR(INDEX([1]banka!A$1:A$65536, MATCH(B539, [1]banka!L$1:L$65536, 0)), "")</f>
        <v>45783</v>
      </c>
      <c r="E539" s="324"/>
      <c r="F539" s="324" t="s">
        <v>1334</v>
      </c>
      <c r="G539" s="324">
        <v>31322832</v>
      </c>
      <c r="H539" s="324" t="s">
        <v>1803</v>
      </c>
      <c r="I539" s="327">
        <v>47.99</v>
      </c>
      <c r="J539" s="325" t="s">
        <v>2198</v>
      </c>
      <c r="K539" s="92"/>
    </row>
    <row r="540" spans="1:11" ht="16">
      <c r="A540" s="324" t="s">
        <v>1504</v>
      </c>
      <c r="B540" s="324" t="s">
        <v>2296</v>
      </c>
      <c r="C540" s="325" t="s">
        <v>2296</v>
      </c>
      <c r="D540" s="326">
        <f>IFERROR(INDEX([1]banka!A$1:A$65536, MATCH(B540, [1]banka!L$1:L$65536, 0)), "")</f>
        <v>45841</v>
      </c>
      <c r="E540" s="324"/>
      <c r="F540" s="324" t="s">
        <v>1334</v>
      </c>
      <c r="G540" s="324">
        <v>55393691</v>
      </c>
      <c r="H540" s="324" t="s">
        <v>2291</v>
      </c>
      <c r="I540" s="327">
        <v>54.7</v>
      </c>
      <c r="J540" s="325" t="s">
        <v>2198</v>
      </c>
      <c r="K540" s="92"/>
    </row>
    <row r="541" spans="1:11" ht="16">
      <c r="A541" s="318" t="s">
        <v>1504</v>
      </c>
      <c r="B541" s="318" t="s">
        <v>2297</v>
      </c>
      <c r="C541" s="318" t="s">
        <v>2297</v>
      </c>
      <c r="D541" s="320">
        <v>45770</v>
      </c>
      <c r="E541" s="318"/>
      <c r="F541" s="318" t="s">
        <v>2298</v>
      </c>
      <c r="G541" s="318"/>
      <c r="H541" s="318" t="s">
        <v>2299</v>
      </c>
      <c r="I541" s="321">
        <v>314.99</v>
      </c>
      <c r="J541" s="319" t="s">
        <v>2198</v>
      </c>
      <c r="K541" s="92"/>
    </row>
    <row r="542" spans="1:11" ht="16">
      <c r="A542" s="318" t="s">
        <v>1504</v>
      </c>
      <c r="B542" s="318" t="s">
        <v>2300</v>
      </c>
      <c r="C542" s="318" t="s">
        <v>2300</v>
      </c>
      <c r="D542" s="320">
        <v>45839</v>
      </c>
      <c r="E542" s="318"/>
      <c r="F542" s="318" t="s">
        <v>2301</v>
      </c>
      <c r="G542" s="318"/>
      <c r="H542" s="318" t="s">
        <v>2302</v>
      </c>
      <c r="I542" s="321">
        <v>124.42</v>
      </c>
      <c r="J542" s="319" t="s">
        <v>2198</v>
      </c>
      <c r="K542" s="92"/>
    </row>
    <row r="543" spans="1:11" ht="16">
      <c r="A543" s="318" t="s">
        <v>1504</v>
      </c>
      <c r="B543" s="318" t="s">
        <v>2303</v>
      </c>
      <c r="C543" s="318" t="s">
        <v>2303</v>
      </c>
      <c r="D543" s="320">
        <v>45758</v>
      </c>
      <c r="E543" s="318"/>
      <c r="F543" s="318" t="s">
        <v>2304</v>
      </c>
      <c r="G543" s="318"/>
      <c r="H543" s="318" t="s">
        <v>2305</v>
      </c>
      <c r="I543" s="321">
        <v>460.3</v>
      </c>
      <c r="J543" s="319" t="s">
        <v>2198</v>
      </c>
      <c r="K543" s="92"/>
    </row>
    <row r="544" spans="1:11" ht="16">
      <c r="A544" s="318" t="s">
        <v>1504</v>
      </c>
      <c r="B544" s="318" t="s">
        <v>2306</v>
      </c>
      <c r="C544" s="318" t="s">
        <v>2306</v>
      </c>
      <c r="D544" s="320">
        <v>45792</v>
      </c>
      <c r="E544" s="318"/>
      <c r="F544" s="318" t="s">
        <v>2307</v>
      </c>
      <c r="G544" s="318"/>
      <c r="H544" s="318" t="s">
        <v>1750</v>
      </c>
      <c r="I544" s="321">
        <v>46.98</v>
      </c>
      <c r="J544" s="319" t="s">
        <v>2198</v>
      </c>
      <c r="K544" s="92"/>
    </row>
    <row r="545" spans="1:11" ht="16">
      <c r="A545" s="318" t="s">
        <v>1504</v>
      </c>
      <c r="B545" s="318" t="s">
        <v>2308</v>
      </c>
      <c r="C545" s="318" t="s">
        <v>2308</v>
      </c>
      <c r="D545" s="320">
        <v>45770</v>
      </c>
      <c r="E545" s="318"/>
      <c r="F545" s="318" t="s">
        <v>2309</v>
      </c>
      <c r="G545" s="318"/>
      <c r="H545" s="318" t="s">
        <v>2310</v>
      </c>
      <c r="I545" s="321">
        <v>44</v>
      </c>
      <c r="J545" s="319" t="s">
        <v>2198</v>
      </c>
      <c r="K545" s="92"/>
    </row>
    <row r="546" spans="1:11" ht="16">
      <c r="A546" s="318" t="s">
        <v>1504</v>
      </c>
      <c r="B546" s="318" t="s">
        <v>2311</v>
      </c>
      <c r="C546" s="319" t="s">
        <v>2311</v>
      </c>
      <c r="D546" s="320">
        <f>IFERROR(INDEX([1]banka!A$1:A$65536, MATCH(B546, [1]banka!L$1:L$65536, 0)), "")</f>
        <v>45837</v>
      </c>
      <c r="E546" s="318"/>
      <c r="F546" s="318" t="s">
        <v>1334</v>
      </c>
      <c r="G546" s="318">
        <v>31322832</v>
      </c>
      <c r="H546" s="318" t="s">
        <v>1803</v>
      </c>
      <c r="I546" s="321">
        <v>61.77</v>
      </c>
      <c r="J546" s="319" t="s">
        <v>2198</v>
      </c>
      <c r="K546" s="92"/>
    </row>
    <row r="547" spans="1:11" ht="16">
      <c r="A547" s="324" t="s">
        <v>1504</v>
      </c>
      <c r="B547" s="324" t="s">
        <v>2312</v>
      </c>
      <c r="C547" s="325" t="s">
        <v>2312</v>
      </c>
      <c r="D547" s="326">
        <f>IFERROR(INDEX([1]banka!A$1:A$65536, MATCH(B547, [1]banka!L$1:L$65536, 0)), "")</f>
        <v>45758</v>
      </c>
      <c r="E547" s="324"/>
      <c r="F547" s="324" t="s">
        <v>2313</v>
      </c>
      <c r="G547" s="324">
        <v>604381</v>
      </c>
      <c r="H547" s="324" t="s">
        <v>2145</v>
      </c>
      <c r="I547" s="327">
        <v>1.99</v>
      </c>
      <c r="J547" s="325" t="s">
        <v>2198</v>
      </c>
      <c r="K547" s="92"/>
    </row>
    <row r="548" spans="1:11" ht="16">
      <c r="A548" s="324" t="s">
        <v>1504</v>
      </c>
      <c r="B548" s="324" t="s">
        <v>2312</v>
      </c>
      <c r="C548" s="325" t="s">
        <v>2312</v>
      </c>
      <c r="D548" s="326">
        <f>IFERROR(INDEX([1]banka!A$1:A$65536, MATCH(B548, [1]banka!L$1:L$65536, 0)), "")</f>
        <v>45758</v>
      </c>
      <c r="E548" s="324"/>
      <c r="F548" s="324" t="s">
        <v>1334</v>
      </c>
      <c r="G548" s="324">
        <v>604381</v>
      </c>
      <c r="H548" s="324" t="s">
        <v>2145</v>
      </c>
      <c r="I548" s="327">
        <v>102.1</v>
      </c>
      <c r="J548" s="325" t="s">
        <v>2198</v>
      </c>
      <c r="K548" s="92"/>
    </row>
    <row r="549" spans="1:11" ht="16">
      <c r="A549" s="324" t="s">
        <v>1504</v>
      </c>
      <c r="B549" s="324" t="s">
        <v>2314</v>
      </c>
      <c r="C549" s="325" t="s">
        <v>2314</v>
      </c>
      <c r="D549" s="326">
        <f>IFERROR(INDEX([1]banka!A$1:A$65536, MATCH(B549, [1]banka!L$1:L$65536, 0)), "")</f>
        <v>45766</v>
      </c>
      <c r="E549" s="324"/>
      <c r="F549" s="324" t="s">
        <v>1334</v>
      </c>
      <c r="G549" s="324">
        <v>604381</v>
      </c>
      <c r="H549" s="324" t="s">
        <v>2145</v>
      </c>
      <c r="I549" s="327">
        <v>67.760000000000005</v>
      </c>
      <c r="J549" s="325" t="s">
        <v>2198</v>
      </c>
      <c r="K549" s="92"/>
    </row>
    <row r="550" spans="1:11" ht="16">
      <c r="A550" s="324" t="s">
        <v>1504</v>
      </c>
      <c r="B550" s="324" t="s">
        <v>2315</v>
      </c>
      <c r="C550" s="325" t="s">
        <v>2315</v>
      </c>
      <c r="D550" s="326">
        <f>IFERROR(INDEX([1]banka!A$1:A$65536, MATCH(B550, [1]banka!L$1:L$65536, 0)), "")</f>
        <v>45793</v>
      </c>
      <c r="E550" s="324"/>
      <c r="F550" s="324" t="s">
        <v>1334</v>
      </c>
      <c r="G550" s="324">
        <v>604381</v>
      </c>
      <c r="H550" s="324" t="s">
        <v>2145</v>
      </c>
      <c r="I550" s="327">
        <v>72.47</v>
      </c>
      <c r="J550" s="325" t="s">
        <v>2198</v>
      </c>
      <c r="K550" s="92"/>
    </row>
    <row r="551" spans="1:11" ht="16">
      <c r="A551" s="324" t="s">
        <v>1504</v>
      </c>
      <c r="B551" s="324" t="s">
        <v>2316</v>
      </c>
      <c r="C551" s="325" t="s">
        <v>2316</v>
      </c>
      <c r="D551" s="326">
        <f>IFERROR(INDEX([1]banka!A$1:A$65536, MATCH(B551, [1]banka!L$1:L$65536, 0)), "")</f>
        <v>45841</v>
      </c>
      <c r="E551" s="324"/>
      <c r="F551" s="324" t="s">
        <v>1334</v>
      </c>
      <c r="G551" s="324">
        <v>604381</v>
      </c>
      <c r="H551" s="324" t="s">
        <v>2145</v>
      </c>
      <c r="I551" s="327">
        <v>93.84</v>
      </c>
      <c r="J551" s="325" t="s">
        <v>2198</v>
      </c>
      <c r="K551" s="92"/>
    </row>
    <row r="552" spans="1:11" ht="16">
      <c r="A552" s="324" t="s">
        <v>1504</v>
      </c>
      <c r="B552" s="324" t="s">
        <v>2317</v>
      </c>
      <c r="C552" s="325" t="s">
        <v>2317</v>
      </c>
      <c r="D552" s="326">
        <f>IFERROR(INDEX([1]banka!A$1:A$65536, MATCH(B552, [1]banka!L$1:L$65536, 0)), "")</f>
        <v>45839</v>
      </c>
      <c r="E552" s="324"/>
      <c r="F552" s="324" t="s">
        <v>2318</v>
      </c>
      <c r="G552" s="324">
        <v>48070025</v>
      </c>
      <c r="H552" s="324" t="s">
        <v>2319</v>
      </c>
      <c r="I552" s="327">
        <v>82</v>
      </c>
      <c r="J552" s="325" t="s">
        <v>2198</v>
      </c>
      <c r="K552" s="92"/>
    </row>
    <row r="553" spans="1:11" ht="16">
      <c r="A553" s="324" t="s">
        <v>1504</v>
      </c>
      <c r="B553" s="324" t="s">
        <v>2320</v>
      </c>
      <c r="C553" s="325" t="s">
        <v>2320</v>
      </c>
      <c r="D553" s="326">
        <f>IFERROR(INDEX([1]banka!A$1:A$65536, MATCH(B553, [1]banka!L$1:L$65536, 0)), "")</f>
        <v>45687</v>
      </c>
      <c r="E553" s="324"/>
      <c r="F553" s="324" t="s">
        <v>2321</v>
      </c>
      <c r="G553" s="324">
        <v>52239527</v>
      </c>
      <c r="H553" s="324" t="s">
        <v>2322</v>
      </c>
      <c r="I553" s="327">
        <v>65</v>
      </c>
      <c r="J553" s="325" t="s">
        <v>2198</v>
      </c>
      <c r="K553" s="92"/>
    </row>
    <row r="554" spans="1:11" ht="16">
      <c r="A554" s="324" t="s">
        <v>1504</v>
      </c>
      <c r="B554" s="324" t="s">
        <v>2323</v>
      </c>
      <c r="C554" s="325" t="s">
        <v>2323</v>
      </c>
      <c r="D554" s="326">
        <f>IFERROR(INDEX([1]banka!A$1:A$65536, MATCH(B554, [1]banka!L$1:L$65536, 0)), "")</f>
        <v>45693</v>
      </c>
      <c r="E554" s="324"/>
      <c r="F554" s="324" t="s">
        <v>2324</v>
      </c>
      <c r="G554" s="324">
        <v>321796</v>
      </c>
      <c r="H554" s="324" t="s">
        <v>171</v>
      </c>
      <c r="I554" s="327">
        <v>3.6</v>
      </c>
      <c r="J554" s="325" t="s">
        <v>2198</v>
      </c>
      <c r="K554" s="92"/>
    </row>
    <row r="555" spans="1:11" ht="16">
      <c r="A555" s="324" t="s">
        <v>1504</v>
      </c>
      <c r="B555" s="324" t="s">
        <v>2325</v>
      </c>
      <c r="C555" s="325" t="s">
        <v>2325</v>
      </c>
      <c r="D555" s="326">
        <f>IFERROR(INDEX([1]banka!A$1:A$65536, MATCH(B555, [1]banka!L$1:L$65536, 0)), "")</f>
        <v>45734</v>
      </c>
      <c r="E555" s="324"/>
      <c r="F555" s="324" t="s">
        <v>2326</v>
      </c>
      <c r="G555" s="324">
        <v>52239527</v>
      </c>
      <c r="H555" s="324" t="s">
        <v>2322</v>
      </c>
      <c r="I555" s="327">
        <v>97.95</v>
      </c>
      <c r="J555" s="325" t="s">
        <v>2198</v>
      </c>
      <c r="K555" s="92"/>
    </row>
    <row r="556" spans="1:11" ht="16">
      <c r="A556" s="324" t="s">
        <v>1504</v>
      </c>
      <c r="B556" s="324" t="s">
        <v>2327</v>
      </c>
      <c r="C556" s="325" t="s">
        <v>2327</v>
      </c>
      <c r="D556" s="326">
        <f>IFERROR(INDEX([1]banka!A$1:A$65536, MATCH(B556, [1]banka!L$1:L$65536, 0)), "")</f>
        <v>45813</v>
      </c>
      <c r="E556" s="324"/>
      <c r="F556" s="324" t="s">
        <v>2328</v>
      </c>
      <c r="G556" s="324"/>
      <c r="H556" s="324" t="s">
        <v>1760</v>
      </c>
      <c r="I556" s="327">
        <v>680.4</v>
      </c>
      <c r="J556" s="325" t="s">
        <v>182</v>
      </c>
      <c r="K556" s="92"/>
    </row>
    <row r="557" spans="1:11" ht="16">
      <c r="A557" s="324" t="s">
        <v>1504</v>
      </c>
      <c r="B557" s="324" t="s">
        <v>2329</v>
      </c>
      <c r="C557" s="325" t="s">
        <v>2329</v>
      </c>
      <c r="D557" s="326">
        <f>IFERROR(INDEX([1]banka!A$1:A$65536, MATCH(B557, [1]banka!L$1:L$65536, 0)), "")</f>
        <v>45813</v>
      </c>
      <c r="E557" s="324"/>
      <c r="F557" s="324" t="s">
        <v>2330</v>
      </c>
      <c r="G557" s="324"/>
      <c r="H557" s="324" t="s">
        <v>1760</v>
      </c>
      <c r="I557" s="327">
        <f>615.6-I558</f>
        <v>247.56</v>
      </c>
      <c r="J557" s="325" t="s">
        <v>2198</v>
      </c>
      <c r="K557" s="92"/>
    </row>
    <row r="558" spans="1:11" ht="16">
      <c r="A558" s="324" t="s">
        <v>1504</v>
      </c>
      <c r="B558" s="324" t="s">
        <v>2329</v>
      </c>
      <c r="C558" s="325" t="s">
        <v>2329</v>
      </c>
      <c r="D558" s="326">
        <f>IFERROR(INDEX([1]banka!A$1:A$65536, MATCH(B558, [1]banka!L$1:L$65536, 0)), "")</f>
        <v>45813</v>
      </c>
      <c r="E558" s="324"/>
      <c r="F558" s="324" t="s">
        <v>2330</v>
      </c>
      <c r="G558" s="324"/>
      <c r="H558" s="324" t="s">
        <v>1760</v>
      </c>
      <c r="I558" s="327">
        <v>368.04</v>
      </c>
      <c r="J558" s="325" t="s">
        <v>182</v>
      </c>
      <c r="K558" s="92"/>
    </row>
    <row r="559" spans="1:11" ht="16">
      <c r="A559" s="324" t="s">
        <v>1504</v>
      </c>
      <c r="B559" s="324" t="s">
        <v>2331</v>
      </c>
      <c r="C559" s="325" t="s">
        <v>2331</v>
      </c>
      <c r="D559" s="326">
        <f>IFERROR(INDEX([1]banka!A$1:A$65536, MATCH(B559, [1]banka!L$1:L$65536, 0)), "")</f>
        <v>45827</v>
      </c>
      <c r="E559" s="324"/>
      <c r="F559" s="324" t="s">
        <v>2321</v>
      </c>
      <c r="G559" s="324">
        <v>52239527</v>
      </c>
      <c r="H559" s="324" t="s">
        <v>2322</v>
      </c>
      <c r="I559" s="327">
        <v>18.2</v>
      </c>
      <c r="J559" s="325" t="s">
        <v>2198</v>
      </c>
      <c r="K559" s="92"/>
    </row>
    <row r="560" spans="1:11" ht="16">
      <c r="A560" s="324" t="s">
        <v>1504</v>
      </c>
      <c r="B560" s="324" t="s">
        <v>2332</v>
      </c>
      <c r="C560" s="325" t="s">
        <v>2332</v>
      </c>
      <c r="D560" s="326">
        <f>IFERROR(INDEX([1]banka!A$1:A$65536, MATCH(B560, [1]banka!L$1:L$65536, 0)), "")</f>
        <v>45846</v>
      </c>
      <c r="E560" s="324"/>
      <c r="F560" s="324" t="s">
        <v>2333</v>
      </c>
      <c r="G560" s="324"/>
      <c r="H560" s="324" t="s">
        <v>1760</v>
      </c>
      <c r="I560" s="327">
        <v>518.4</v>
      </c>
      <c r="J560" s="325" t="s">
        <v>2198</v>
      </c>
      <c r="K560" s="92"/>
    </row>
    <row r="561" spans="1:11" ht="16">
      <c r="A561" s="318" t="s">
        <v>1504</v>
      </c>
      <c r="B561" s="318" t="s">
        <v>2334</v>
      </c>
      <c r="C561" s="319" t="s">
        <v>2334</v>
      </c>
      <c r="D561" s="320">
        <v>46101</v>
      </c>
      <c r="E561" s="318"/>
      <c r="F561" s="318" t="s">
        <v>2335</v>
      </c>
      <c r="G561" s="318"/>
      <c r="H561" s="318" t="s">
        <v>1923</v>
      </c>
      <c r="I561" s="321">
        <v>15.86</v>
      </c>
      <c r="J561" s="319" t="s">
        <v>182</v>
      </c>
      <c r="K561" s="92"/>
    </row>
    <row r="562" spans="1:11" ht="16">
      <c r="A562" s="318" t="s">
        <v>1504</v>
      </c>
      <c r="B562" s="318" t="s">
        <v>2334</v>
      </c>
      <c r="C562" s="319" t="s">
        <v>2334</v>
      </c>
      <c r="D562" s="320">
        <v>46101</v>
      </c>
      <c r="E562" s="318"/>
      <c r="F562" s="318" t="s">
        <v>2335</v>
      </c>
      <c r="G562" s="318"/>
      <c r="H562" s="318" t="s">
        <v>1923</v>
      </c>
      <c r="I562" s="321">
        <v>3.81</v>
      </c>
      <c r="J562" s="319" t="s">
        <v>182</v>
      </c>
      <c r="K562" s="92"/>
    </row>
    <row r="563" spans="1:11" ht="16">
      <c r="A563" s="318" t="s">
        <v>1504</v>
      </c>
      <c r="B563" s="318" t="s">
        <v>2336</v>
      </c>
      <c r="C563" s="319" t="s">
        <v>2336</v>
      </c>
      <c r="D563" s="320">
        <v>45698</v>
      </c>
      <c r="E563" s="318"/>
      <c r="F563" s="318" t="s">
        <v>2337</v>
      </c>
      <c r="G563" s="318">
        <v>42499500</v>
      </c>
      <c r="H563" s="318" t="s">
        <v>2228</v>
      </c>
      <c r="I563" s="321">
        <v>390.95</v>
      </c>
      <c r="J563" s="319" t="s">
        <v>182</v>
      </c>
      <c r="K563" s="92"/>
    </row>
    <row r="564" spans="1:11" ht="16">
      <c r="A564" s="318" t="s">
        <v>1504</v>
      </c>
      <c r="B564" s="318" t="s">
        <v>2338</v>
      </c>
      <c r="C564" s="319" t="s">
        <v>2338</v>
      </c>
      <c r="D564" s="320">
        <v>45727</v>
      </c>
      <c r="E564" s="318"/>
      <c r="F564" s="318" t="s">
        <v>2337</v>
      </c>
      <c r="G564" s="318">
        <v>42499500</v>
      </c>
      <c r="H564" s="318" t="s">
        <v>2228</v>
      </c>
      <c r="I564" s="321">
        <v>390.95</v>
      </c>
      <c r="J564" s="319" t="s">
        <v>182</v>
      </c>
      <c r="K564" s="92"/>
    </row>
    <row r="565" spans="1:11" ht="16">
      <c r="A565" s="318" t="s">
        <v>1504</v>
      </c>
      <c r="B565" s="318" t="s">
        <v>2339</v>
      </c>
      <c r="C565" s="319" t="s">
        <v>2339</v>
      </c>
      <c r="D565" s="320">
        <v>45756</v>
      </c>
      <c r="E565" s="318"/>
      <c r="F565" s="318" t="s">
        <v>2337</v>
      </c>
      <c r="G565" s="318">
        <v>42499500</v>
      </c>
      <c r="H565" s="318" t="s">
        <v>2228</v>
      </c>
      <c r="I565" s="321">
        <v>390.95</v>
      </c>
      <c r="J565" s="319" t="s">
        <v>182</v>
      </c>
      <c r="K565" s="92"/>
    </row>
    <row r="566" spans="1:11" ht="16">
      <c r="A566" s="318" t="s">
        <v>1504</v>
      </c>
      <c r="B566" s="318" t="s">
        <v>2340</v>
      </c>
      <c r="C566" s="319" t="s">
        <v>2340</v>
      </c>
      <c r="D566" s="320">
        <v>45783</v>
      </c>
      <c r="E566" s="318"/>
      <c r="F566" s="318" t="s">
        <v>2337</v>
      </c>
      <c r="G566" s="318">
        <v>42499500</v>
      </c>
      <c r="H566" s="318" t="s">
        <v>2228</v>
      </c>
      <c r="I566" s="321">
        <v>390.95</v>
      </c>
      <c r="J566" s="319" t="s">
        <v>182</v>
      </c>
      <c r="K566" s="92"/>
    </row>
    <row r="567" spans="1:11" ht="16">
      <c r="A567" s="318" t="s">
        <v>1504</v>
      </c>
      <c r="B567" s="318" t="s">
        <v>2341</v>
      </c>
      <c r="C567" s="319" t="s">
        <v>2341</v>
      </c>
      <c r="D567" s="320">
        <v>45818</v>
      </c>
      <c r="E567" s="318"/>
      <c r="F567" s="318" t="s">
        <v>2337</v>
      </c>
      <c r="G567" s="318">
        <v>42499500</v>
      </c>
      <c r="H567" s="318" t="s">
        <v>2228</v>
      </c>
      <c r="I567" s="321">
        <v>488.92</v>
      </c>
      <c r="J567" s="319" t="s">
        <v>182</v>
      </c>
      <c r="K567" s="92"/>
    </row>
    <row r="568" spans="1:11" ht="16">
      <c r="A568" s="318" t="s">
        <v>1504</v>
      </c>
      <c r="B568" s="318" t="s">
        <v>2342</v>
      </c>
      <c r="C568" s="319" t="s">
        <v>2342</v>
      </c>
      <c r="D568" s="320">
        <v>45852</v>
      </c>
      <c r="E568" s="318"/>
      <c r="F568" s="318" t="s">
        <v>2337</v>
      </c>
      <c r="G568" s="318">
        <v>42499500</v>
      </c>
      <c r="H568" s="318" t="s">
        <v>2228</v>
      </c>
      <c r="I568" s="321">
        <v>488.68</v>
      </c>
      <c r="J568" s="319" t="s">
        <v>182</v>
      </c>
      <c r="K568" s="92"/>
    </row>
    <row r="569" spans="1:11" ht="16">
      <c r="A569" s="318" t="s">
        <v>1504</v>
      </c>
      <c r="B569" s="318" t="s">
        <v>2343</v>
      </c>
      <c r="C569" s="319" t="s">
        <v>2343</v>
      </c>
      <c r="D569" s="320">
        <f>IFERROR(INDEX([1]banka!A$1:A$65536, MATCH(B569, [1]banka!L$1:L$65536, 0)), "")</f>
        <v>45666</v>
      </c>
      <c r="E569" s="318"/>
      <c r="F569" s="318" t="s">
        <v>2344</v>
      </c>
      <c r="G569" s="318"/>
      <c r="H569" s="318" t="s">
        <v>1893</v>
      </c>
      <c r="I569" s="321">
        <v>1666.7</v>
      </c>
      <c r="J569" s="319" t="s">
        <v>182</v>
      </c>
      <c r="K569" s="92"/>
    </row>
    <row r="570" spans="1:11" ht="16">
      <c r="A570" s="318" t="s">
        <v>1504</v>
      </c>
      <c r="B570" s="318" t="s">
        <v>2345</v>
      </c>
      <c r="C570" s="319" t="s">
        <v>2345</v>
      </c>
      <c r="D570" s="320">
        <f>IFERROR(INDEX([1]banka!A$1:A$65536, MATCH(B570, [1]banka!L$1:L$65536, 0)), "")</f>
        <v>45703</v>
      </c>
      <c r="E570" s="318"/>
      <c r="F570" s="318" t="s">
        <v>2346</v>
      </c>
      <c r="G570" s="318"/>
      <c r="H570" s="318" t="s">
        <v>1893</v>
      </c>
      <c r="I570" s="321">
        <v>1666.7</v>
      </c>
      <c r="J570" s="319" t="s">
        <v>182</v>
      </c>
      <c r="K570" s="92"/>
    </row>
    <row r="571" spans="1:11" ht="16">
      <c r="A571" s="318" t="s">
        <v>1504</v>
      </c>
      <c r="B571" s="318" t="s">
        <v>2347</v>
      </c>
      <c r="C571" s="319" t="s">
        <v>2347</v>
      </c>
      <c r="D571" s="320">
        <f>IFERROR(INDEX([1]banka!A$1:A$65536, MATCH(B571, [1]banka!L$1:L$65536, 0)), "")</f>
        <v>45726</v>
      </c>
      <c r="E571" s="318"/>
      <c r="F571" s="318" t="s">
        <v>2348</v>
      </c>
      <c r="G571" s="318"/>
      <c r="H571" s="318" t="s">
        <v>1893</v>
      </c>
      <c r="I571" s="321">
        <v>1666.7</v>
      </c>
      <c r="J571" s="319" t="s">
        <v>182</v>
      </c>
      <c r="K571" s="92"/>
    </row>
    <row r="572" spans="1:11" ht="16">
      <c r="A572" s="318" t="s">
        <v>1504</v>
      </c>
      <c r="B572" s="318" t="s">
        <v>2349</v>
      </c>
      <c r="C572" s="319" t="s">
        <v>2349</v>
      </c>
      <c r="D572" s="320">
        <f>IFERROR(INDEX([1]banka!A$1:A$65536, MATCH(B572, [1]banka!L$1:L$65536, 0)), "")</f>
        <v>45757</v>
      </c>
      <c r="E572" s="318"/>
      <c r="F572" s="318" t="s">
        <v>2350</v>
      </c>
      <c r="G572" s="318"/>
      <c r="H572" s="318" t="s">
        <v>1893</v>
      </c>
      <c r="I572" s="321">
        <v>1666.7</v>
      </c>
      <c r="J572" s="319" t="s">
        <v>182</v>
      </c>
      <c r="K572" s="92"/>
    </row>
    <row r="573" spans="1:11" ht="16">
      <c r="A573" s="318" t="s">
        <v>1504</v>
      </c>
      <c r="B573" s="318" t="s">
        <v>2351</v>
      </c>
      <c r="C573" s="319" t="s">
        <v>2351</v>
      </c>
      <c r="D573" s="320">
        <f>IFERROR(INDEX([1]banka!A$1:A$65536, MATCH(B573, [1]banka!L$1:L$65536, 0)), "")</f>
        <v>45779</v>
      </c>
      <c r="E573" s="318"/>
      <c r="F573" s="318" t="s">
        <v>2333</v>
      </c>
      <c r="G573" s="318"/>
      <c r="H573" s="318" t="s">
        <v>1893</v>
      </c>
      <c r="I573" s="321">
        <v>2084.33</v>
      </c>
      <c r="J573" s="319" t="s">
        <v>182</v>
      </c>
      <c r="K573" s="92"/>
    </row>
    <row r="574" spans="1:11" ht="16">
      <c r="A574" s="318" t="s">
        <v>1504</v>
      </c>
      <c r="B574" s="318" t="s">
        <v>2352</v>
      </c>
      <c r="C574" s="319" t="s">
        <v>2352</v>
      </c>
      <c r="D574" s="320">
        <f>IFERROR(INDEX([1]banka!A$1:A$65536, MATCH(B574, [1]banka!L$1:L$65536, 0)), "")</f>
        <v>45818</v>
      </c>
      <c r="E574" s="318"/>
      <c r="F574" s="318" t="s">
        <v>2353</v>
      </c>
      <c r="G574" s="318"/>
      <c r="H574" s="318" t="s">
        <v>1893</v>
      </c>
      <c r="I574" s="321">
        <v>2083.34</v>
      </c>
      <c r="J574" s="319" t="s">
        <v>182</v>
      </c>
      <c r="K574" s="92"/>
    </row>
    <row r="575" spans="1:11" ht="16">
      <c r="A575" s="318" t="s">
        <v>1504</v>
      </c>
      <c r="B575" s="318" t="s">
        <v>2354</v>
      </c>
      <c r="C575" s="319" t="s">
        <v>2354</v>
      </c>
      <c r="D575" s="320">
        <f>IFERROR(INDEX([1]banka!A$1:A$65536, MATCH(B575, [1]banka!L$1:L$65536, 0)), "")</f>
        <v>45846</v>
      </c>
      <c r="E575" s="318"/>
      <c r="F575" s="318" t="s">
        <v>2355</v>
      </c>
      <c r="G575" s="318"/>
      <c r="H575" s="318" t="s">
        <v>1893</v>
      </c>
      <c r="I575" s="321">
        <v>2083.34</v>
      </c>
      <c r="J575" s="319" t="s">
        <v>182</v>
      </c>
      <c r="K575" s="92"/>
    </row>
    <row r="576" spans="1:11" ht="13">
      <c r="A576" s="318" t="s">
        <v>1504</v>
      </c>
      <c r="B576" s="318" t="s">
        <v>2356</v>
      </c>
      <c r="C576" s="319" t="s">
        <v>2356</v>
      </c>
      <c r="D576" s="329">
        <v>45700</v>
      </c>
      <c r="E576" s="318"/>
      <c r="F576" s="318" t="s">
        <v>2357</v>
      </c>
      <c r="G576" s="318">
        <v>36631124</v>
      </c>
      <c r="H576" s="318" t="s">
        <v>152</v>
      </c>
      <c r="I576" s="321">
        <v>2.7</v>
      </c>
      <c r="J576" s="319" t="s">
        <v>182</v>
      </c>
      <c r="K576" s="92"/>
    </row>
    <row r="577" spans="1:11" ht="13">
      <c r="A577" s="318" t="s">
        <v>1504</v>
      </c>
      <c r="B577" s="318" t="s">
        <v>2358</v>
      </c>
      <c r="C577" s="319" t="s">
        <v>2358</v>
      </c>
      <c r="D577" s="329">
        <v>45722</v>
      </c>
      <c r="E577" s="318"/>
      <c r="F577" s="318" t="s">
        <v>2357</v>
      </c>
      <c r="G577" s="318">
        <v>36631124</v>
      </c>
      <c r="H577" s="318" t="s">
        <v>152</v>
      </c>
      <c r="I577" s="321">
        <v>2.7</v>
      </c>
      <c r="J577" s="319" t="s">
        <v>182</v>
      </c>
      <c r="K577" s="92"/>
    </row>
    <row r="578" spans="1:11" ht="16">
      <c r="A578" s="318" t="s">
        <v>1504</v>
      </c>
      <c r="B578" s="318" t="s">
        <v>2359</v>
      </c>
      <c r="C578" s="319" t="s">
        <v>2359</v>
      </c>
      <c r="D578" s="320">
        <f>IFERROR(INDEX([1]banka!A$1:A$65536, MATCH(B578, [1]banka!L$1:L$65536, 0)), "")</f>
        <v>45702</v>
      </c>
      <c r="E578" s="318"/>
      <c r="F578" s="318" t="s">
        <v>2142</v>
      </c>
      <c r="G578" s="318">
        <v>36631124</v>
      </c>
      <c r="H578" s="318" t="s">
        <v>152</v>
      </c>
      <c r="I578" s="321">
        <v>2.7</v>
      </c>
      <c r="J578" s="319" t="s">
        <v>182</v>
      </c>
      <c r="K578" s="92"/>
    </row>
    <row r="579" spans="1:11" ht="16">
      <c r="A579" s="318" t="s">
        <v>1504</v>
      </c>
      <c r="B579" s="318" t="s">
        <v>2360</v>
      </c>
      <c r="C579" s="319" t="s">
        <v>2360</v>
      </c>
      <c r="D579" s="320">
        <f>IFERROR(INDEX([1]banka!A$1:A$65536, MATCH(B579, [1]banka!L$1:L$65536, 0)), "")</f>
        <v>45723</v>
      </c>
      <c r="E579" s="318"/>
      <c r="F579" s="318" t="s">
        <v>2142</v>
      </c>
      <c r="G579" s="318">
        <v>36631124</v>
      </c>
      <c r="H579" s="318" t="s">
        <v>152</v>
      </c>
      <c r="I579" s="321">
        <v>2.7</v>
      </c>
      <c r="J579" s="319" t="s">
        <v>182</v>
      </c>
      <c r="K579" s="92"/>
    </row>
    <row r="580" spans="1:11" ht="16">
      <c r="A580" s="318" t="s">
        <v>1504</v>
      </c>
      <c r="B580" s="318" t="s">
        <v>2361</v>
      </c>
      <c r="C580" s="319">
        <v>5822365448</v>
      </c>
      <c r="D580" s="320">
        <f>IFERROR(INDEX([1]banka!A$1:A$65536, MATCH(B580, [1]banka!L$1:L$65536, 0)), "")</f>
        <v>45684</v>
      </c>
      <c r="E580" s="318"/>
      <c r="F580" s="318" t="s">
        <v>2362</v>
      </c>
      <c r="G580" s="318">
        <v>35697270</v>
      </c>
      <c r="H580" s="318" t="s">
        <v>1766</v>
      </c>
      <c r="I580" s="321">
        <v>33.83</v>
      </c>
      <c r="J580" s="319" t="s">
        <v>182</v>
      </c>
      <c r="K580" s="92"/>
    </row>
    <row r="581" spans="1:11" ht="16">
      <c r="A581" s="318" t="s">
        <v>1504</v>
      </c>
      <c r="B581" s="318" t="s">
        <v>2363</v>
      </c>
      <c r="C581" s="319">
        <v>5826964112</v>
      </c>
      <c r="D581" s="320">
        <f>IFERROR(INDEX([1]banka!A$1:A$65536, MATCH(B581, [1]banka!L$1:L$65536, 0)), "")</f>
        <v>45709</v>
      </c>
      <c r="E581" s="318"/>
      <c r="F581" s="318" t="s">
        <v>2364</v>
      </c>
      <c r="G581" s="318">
        <v>35697270</v>
      </c>
      <c r="H581" s="318" t="s">
        <v>1766</v>
      </c>
      <c r="I581" s="321">
        <v>34.19</v>
      </c>
      <c r="J581" s="319" t="s">
        <v>182</v>
      </c>
      <c r="K581" s="92"/>
    </row>
    <row r="582" spans="1:11" ht="16">
      <c r="A582" s="318" t="s">
        <v>1504</v>
      </c>
      <c r="B582" s="318" t="s">
        <v>2365</v>
      </c>
      <c r="C582" s="319">
        <v>5831593173</v>
      </c>
      <c r="D582" s="320">
        <f>IFERROR(INDEX([1]banka!A$1:A$65536, MATCH(B582, [1]banka!L$1:L$65536, 0)), "")</f>
        <v>45747</v>
      </c>
      <c r="E582" s="318"/>
      <c r="F582" s="318" t="s">
        <v>2366</v>
      </c>
      <c r="G582" s="318">
        <v>35697270</v>
      </c>
      <c r="H582" s="318" t="s">
        <v>1766</v>
      </c>
      <c r="I582" s="321">
        <v>33.83</v>
      </c>
      <c r="J582" s="319" t="s">
        <v>182</v>
      </c>
      <c r="K582" s="92"/>
    </row>
    <row r="583" spans="1:11" ht="16">
      <c r="A583" s="318" t="s">
        <v>1504</v>
      </c>
      <c r="B583" s="318" t="s">
        <v>2367</v>
      </c>
      <c r="C583" s="319">
        <v>301846671</v>
      </c>
      <c r="D583" s="320">
        <f>IFERROR(INDEX([1]banka!A$1:A$65536, MATCH(B583, [1]banka!L$1:L$65536, 0)), "")</f>
        <v>45782</v>
      </c>
      <c r="E583" s="318"/>
      <c r="F583" s="318" t="s">
        <v>2368</v>
      </c>
      <c r="G583" s="318">
        <v>35697270</v>
      </c>
      <c r="H583" s="318" t="s">
        <v>1766</v>
      </c>
      <c r="I583" s="321">
        <v>33.869999999999997</v>
      </c>
      <c r="J583" s="319" t="s">
        <v>182</v>
      </c>
      <c r="K583" s="92"/>
    </row>
    <row r="584" spans="1:11" ht="16">
      <c r="A584" s="318" t="s">
        <v>1504</v>
      </c>
      <c r="B584" s="318" t="s">
        <v>2369</v>
      </c>
      <c r="C584" s="319">
        <v>5840783464</v>
      </c>
      <c r="D584" s="320">
        <f>IFERROR(INDEX([1]banka!A$1:A$65536, MATCH(B584, [1]banka!L$1:L$65536, 0)), "")</f>
        <v>45804</v>
      </c>
      <c r="E584" s="318"/>
      <c r="F584" s="318" t="s">
        <v>2370</v>
      </c>
      <c r="G584" s="318">
        <v>35697270</v>
      </c>
      <c r="H584" s="318" t="s">
        <v>1766</v>
      </c>
      <c r="I584" s="321">
        <v>33.840000000000003</v>
      </c>
      <c r="J584" s="319" t="s">
        <v>182</v>
      </c>
      <c r="K584" s="92"/>
    </row>
    <row r="585" spans="1:11" ht="16">
      <c r="A585" s="318" t="s">
        <v>1504</v>
      </c>
      <c r="B585" s="318" t="s">
        <v>2371</v>
      </c>
      <c r="C585" s="319">
        <v>5845290324</v>
      </c>
      <c r="D585" s="320">
        <f>IFERROR(INDEX([1]banka!A$1:A$65536, MATCH(B585, [1]banka!L$1:L$65536, 0)), "")</f>
        <v>45832</v>
      </c>
      <c r="E585" s="318"/>
      <c r="F585" s="318" t="s">
        <v>2372</v>
      </c>
      <c r="G585" s="318">
        <v>35697270</v>
      </c>
      <c r="H585" s="318" t="s">
        <v>1766</v>
      </c>
      <c r="I585" s="321">
        <v>33.83</v>
      </c>
      <c r="J585" s="319" t="s">
        <v>182</v>
      </c>
      <c r="K585" s="92"/>
    </row>
    <row r="586" spans="1:11" ht="16">
      <c r="A586" s="318" t="s">
        <v>1504</v>
      </c>
      <c r="B586" s="318" t="s">
        <v>2373</v>
      </c>
      <c r="C586" s="319">
        <v>10250640</v>
      </c>
      <c r="D586" s="320">
        <f>IFERROR(INDEX([1]banka!A$1:A$65536, MATCH(B586, [1]banka!L$1:L$65536, 0)), "")</f>
        <v>45757</v>
      </c>
      <c r="E586" s="318"/>
      <c r="F586" s="318" t="s">
        <v>2374</v>
      </c>
      <c r="G586" s="318">
        <v>36500623</v>
      </c>
      <c r="H586" s="318" t="s">
        <v>2375</v>
      </c>
      <c r="I586" s="321">
        <v>559.32000000000005</v>
      </c>
      <c r="J586" s="319" t="s">
        <v>2198</v>
      </c>
      <c r="K586" s="92"/>
    </row>
    <row r="587" spans="1:11" ht="13">
      <c r="A587" s="318" t="s">
        <v>1504</v>
      </c>
      <c r="B587" s="318" t="s">
        <v>2376</v>
      </c>
      <c r="C587" s="319"/>
      <c r="D587" s="329">
        <v>45658</v>
      </c>
      <c r="E587" s="318"/>
      <c r="F587" s="318" t="s">
        <v>2377</v>
      </c>
      <c r="G587" s="318"/>
      <c r="H587" s="318"/>
      <c r="I587" s="321">
        <v>0.4</v>
      </c>
      <c r="J587" s="319" t="s">
        <v>2198</v>
      </c>
      <c r="K587" s="92"/>
    </row>
    <row r="588" spans="1:11" ht="13">
      <c r="A588" s="324" t="s">
        <v>1504</v>
      </c>
      <c r="B588" s="324" t="s">
        <v>2378</v>
      </c>
      <c r="C588" s="325"/>
      <c r="D588" s="328">
        <v>45665</v>
      </c>
      <c r="E588" s="324"/>
      <c r="F588" s="324" t="s">
        <v>2377</v>
      </c>
      <c r="G588" s="324"/>
      <c r="H588" s="324"/>
      <c r="I588" s="327">
        <v>0.25</v>
      </c>
      <c r="J588" s="325" t="s">
        <v>182</v>
      </c>
      <c r="K588" s="92"/>
    </row>
    <row r="589" spans="1:11" ht="13">
      <c r="A589" s="324" t="s">
        <v>1504</v>
      </c>
      <c r="B589" s="324" t="s">
        <v>2379</v>
      </c>
      <c r="C589" s="325"/>
      <c r="D589" s="328">
        <v>45665</v>
      </c>
      <c r="E589" s="324"/>
      <c r="F589" s="324" t="s">
        <v>2377</v>
      </c>
      <c r="G589" s="324"/>
      <c r="H589" s="324"/>
      <c r="I589" s="327">
        <v>0.25</v>
      </c>
      <c r="J589" s="325" t="s">
        <v>182</v>
      </c>
      <c r="K589" s="92"/>
    </row>
    <row r="590" spans="1:11" ht="13">
      <c r="A590" s="324" t="s">
        <v>1504</v>
      </c>
      <c r="B590" s="324" t="s">
        <v>2380</v>
      </c>
      <c r="C590" s="325"/>
      <c r="D590" s="328">
        <v>45672</v>
      </c>
      <c r="E590" s="324"/>
      <c r="F590" s="324" t="s">
        <v>2377</v>
      </c>
      <c r="G590" s="324"/>
      <c r="H590" s="324"/>
      <c r="I590" s="327">
        <v>0.25</v>
      </c>
      <c r="J590" s="325" t="s">
        <v>182</v>
      </c>
      <c r="K590" s="92"/>
    </row>
    <row r="591" spans="1:11" ht="13">
      <c r="A591" s="324" t="s">
        <v>1504</v>
      </c>
      <c r="B591" s="324" t="s">
        <v>2381</v>
      </c>
      <c r="C591" s="325"/>
      <c r="D591" s="328">
        <v>45674</v>
      </c>
      <c r="E591" s="324"/>
      <c r="F591" s="324" t="s">
        <v>2377</v>
      </c>
      <c r="G591" s="324"/>
      <c r="H591" s="324"/>
      <c r="I591" s="327">
        <v>0.25</v>
      </c>
      <c r="J591" s="325" t="s">
        <v>182</v>
      </c>
      <c r="K591" s="92"/>
    </row>
    <row r="592" spans="1:11" ht="13">
      <c r="A592" s="324" t="s">
        <v>1504</v>
      </c>
      <c r="B592" s="324" t="s">
        <v>2382</v>
      </c>
      <c r="C592" s="325"/>
      <c r="D592" s="328">
        <v>45688</v>
      </c>
      <c r="E592" s="324"/>
      <c r="F592" s="324" t="s">
        <v>2377</v>
      </c>
      <c r="G592" s="324"/>
      <c r="H592" s="324"/>
      <c r="I592" s="327">
        <v>3.5</v>
      </c>
      <c r="J592" s="325" t="s">
        <v>182</v>
      </c>
      <c r="K592" s="92"/>
    </row>
    <row r="593" spans="1:11" ht="13">
      <c r="A593" s="324" t="s">
        <v>1504</v>
      </c>
      <c r="B593" s="324" t="s">
        <v>2383</v>
      </c>
      <c r="C593" s="325"/>
      <c r="D593" s="328">
        <v>45688</v>
      </c>
      <c r="E593" s="324"/>
      <c r="F593" s="324" t="s">
        <v>2377</v>
      </c>
      <c r="G593" s="324"/>
      <c r="H593" s="324"/>
      <c r="I593" s="327">
        <v>0.25</v>
      </c>
      <c r="J593" s="325" t="s">
        <v>182</v>
      </c>
      <c r="K593" s="92"/>
    </row>
    <row r="594" spans="1:11" ht="13">
      <c r="A594" s="324" t="s">
        <v>1504</v>
      </c>
      <c r="B594" s="324" t="s">
        <v>2384</v>
      </c>
      <c r="C594" s="325"/>
      <c r="D594" s="328">
        <v>45688</v>
      </c>
      <c r="E594" s="324"/>
      <c r="F594" s="324" t="s">
        <v>2377</v>
      </c>
      <c r="G594" s="324"/>
      <c r="H594" s="324"/>
      <c r="I594" s="327">
        <v>5</v>
      </c>
      <c r="J594" s="325" t="s">
        <v>182</v>
      </c>
      <c r="K594" s="92"/>
    </row>
    <row r="595" spans="1:11" ht="13">
      <c r="A595" s="324" t="s">
        <v>1504</v>
      </c>
      <c r="B595" s="324" t="s">
        <v>2385</v>
      </c>
      <c r="C595" s="325"/>
      <c r="D595" s="328">
        <v>45688</v>
      </c>
      <c r="E595" s="324"/>
      <c r="F595" s="324" t="s">
        <v>2377</v>
      </c>
      <c r="G595" s="324"/>
      <c r="H595" s="324"/>
      <c r="I595" s="327">
        <v>5</v>
      </c>
      <c r="J595" s="325" t="s">
        <v>182</v>
      </c>
      <c r="K595" s="92"/>
    </row>
    <row r="596" spans="1:11" ht="13">
      <c r="A596" s="324" t="s">
        <v>1504</v>
      </c>
      <c r="B596" s="324" t="s">
        <v>2386</v>
      </c>
      <c r="C596" s="325"/>
      <c r="D596" s="328">
        <v>45692</v>
      </c>
      <c r="E596" s="324"/>
      <c r="F596" s="324" t="s">
        <v>2377</v>
      </c>
      <c r="G596" s="324"/>
      <c r="H596" s="324"/>
      <c r="I596" s="327">
        <v>0.25</v>
      </c>
      <c r="J596" s="325" t="s">
        <v>182</v>
      </c>
      <c r="K596" s="92"/>
    </row>
    <row r="597" spans="1:11" ht="13">
      <c r="A597" s="324" t="s">
        <v>1504</v>
      </c>
      <c r="B597" s="324" t="s">
        <v>2387</v>
      </c>
      <c r="C597" s="325"/>
      <c r="D597" s="328">
        <v>45695</v>
      </c>
      <c r="E597" s="324"/>
      <c r="F597" s="324" t="s">
        <v>2377</v>
      </c>
      <c r="G597" s="324"/>
      <c r="H597" s="324"/>
      <c r="I597" s="327">
        <v>0.25</v>
      </c>
      <c r="J597" s="325" t="s">
        <v>182</v>
      </c>
      <c r="K597" s="92"/>
    </row>
    <row r="598" spans="1:11" ht="13">
      <c r="A598" s="324" t="s">
        <v>1504</v>
      </c>
      <c r="B598" s="324" t="s">
        <v>2388</v>
      </c>
      <c r="C598" s="325"/>
      <c r="D598" s="328">
        <v>45698</v>
      </c>
      <c r="E598" s="324"/>
      <c r="F598" s="324" t="s">
        <v>2377</v>
      </c>
      <c r="G598" s="324"/>
      <c r="H598" s="324"/>
      <c r="I598" s="327">
        <v>0.25</v>
      </c>
      <c r="J598" s="325" t="s">
        <v>182</v>
      </c>
      <c r="K598" s="92"/>
    </row>
    <row r="599" spans="1:11" ht="13">
      <c r="A599" s="324" t="s">
        <v>1504</v>
      </c>
      <c r="B599" s="324" t="s">
        <v>2389</v>
      </c>
      <c r="C599" s="325"/>
      <c r="D599" s="328">
        <v>45698</v>
      </c>
      <c r="E599" s="324"/>
      <c r="F599" s="324" t="s">
        <v>2377</v>
      </c>
      <c r="G599" s="324"/>
      <c r="H599" s="324"/>
      <c r="I599" s="327">
        <v>0.25</v>
      </c>
      <c r="J599" s="325" t="s">
        <v>182</v>
      </c>
      <c r="K599" s="92"/>
    </row>
    <row r="600" spans="1:11" ht="13">
      <c r="A600" s="324" t="s">
        <v>1504</v>
      </c>
      <c r="B600" s="324" t="s">
        <v>2390</v>
      </c>
      <c r="C600" s="325"/>
      <c r="D600" s="328">
        <v>45700</v>
      </c>
      <c r="E600" s="324"/>
      <c r="F600" s="324" t="s">
        <v>2377</v>
      </c>
      <c r="G600" s="324"/>
      <c r="H600" s="324"/>
      <c r="I600" s="327">
        <v>0.25</v>
      </c>
      <c r="J600" s="325" t="s">
        <v>182</v>
      </c>
      <c r="K600" s="92"/>
    </row>
    <row r="601" spans="1:11" ht="13">
      <c r="A601" s="324" t="s">
        <v>1504</v>
      </c>
      <c r="B601" s="324" t="s">
        <v>2391</v>
      </c>
      <c r="C601" s="325"/>
      <c r="D601" s="328">
        <v>45701</v>
      </c>
      <c r="E601" s="324"/>
      <c r="F601" s="324" t="s">
        <v>2377</v>
      </c>
      <c r="G601" s="324"/>
      <c r="H601" s="324"/>
      <c r="I601" s="327">
        <v>0.25</v>
      </c>
      <c r="J601" s="325" t="s">
        <v>182</v>
      </c>
      <c r="K601" s="92"/>
    </row>
    <row r="602" spans="1:11" ht="13">
      <c r="A602" s="324" t="s">
        <v>1504</v>
      </c>
      <c r="B602" s="324" t="s">
        <v>2392</v>
      </c>
      <c r="C602" s="325"/>
      <c r="D602" s="328">
        <v>45702</v>
      </c>
      <c r="E602" s="324"/>
      <c r="F602" s="324" t="s">
        <v>2377</v>
      </c>
      <c r="G602" s="324"/>
      <c r="H602" s="324"/>
      <c r="I602" s="327">
        <v>0.25</v>
      </c>
      <c r="J602" s="325" t="s">
        <v>182</v>
      </c>
      <c r="K602" s="92"/>
    </row>
    <row r="603" spans="1:11" ht="13">
      <c r="A603" s="324" t="s">
        <v>1504</v>
      </c>
      <c r="B603" s="324" t="s">
        <v>2393</v>
      </c>
      <c r="C603" s="325"/>
      <c r="D603" s="328">
        <v>45707</v>
      </c>
      <c r="E603" s="324"/>
      <c r="F603" s="324" t="s">
        <v>2377</v>
      </c>
      <c r="G603" s="324"/>
      <c r="H603" s="324"/>
      <c r="I603" s="327">
        <v>0.25</v>
      </c>
      <c r="J603" s="325" t="s">
        <v>182</v>
      </c>
      <c r="K603" s="92"/>
    </row>
    <row r="604" spans="1:11" ht="13">
      <c r="A604" s="324" t="s">
        <v>1504</v>
      </c>
      <c r="B604" s="324" t="s">
        <v>2394</v>
      </c>
      <c r="C604" s="325"/>
      <c r="D604" s="328">
        <v>45709</v>
      </c>
      <c r="E604" s="324"/>
      <c r="F604" s="324" t="s">
        <v>2377</v>
      </c>
      <c r="G604" s="324"/>
      <c r="H604" s="324"/>
      <c r="I604" s="327">
        <v>0.25</v>
      </c>
      <c r="J604" s="325" t="s">
        <v>182</v>
      </c>
      <c r="K604" s="92"/>
    </row>
    <row r="605" spans="1:11" ht="13">
      <c r="A605" s="324" t="s">
        <v>1504</v>
      </c>
      <c r="B605" s="324" t="s">
        <v>2395</v>
      </c>
      <c r="C605" s="325"/>
      <c r="D605" s="328">
        <v>45709</v>
      </c>
      <c r="E605" s="324"/>
      <c r="F605" s="324" t="s">
        <v>2377</v>
      </c>
      <c r="G605" s="324"/>
      <c r="H605" s="324"/>
      <c r="I605" s="327">
        <v>0.25</v>
      </c>
      <c r="J605" s="325" t="s">
        <v>182</v>
      </c>
      <c r="K605" s="92"/>
    </row>
    <row r="606" spans="1:11" ht="13">
      <c r="A606" s="324" t="s">
        <v>1504</v>
      </c>
      <c r="B606" s="324" t="s">
        <v>2396</v>
      </c>
      <c r="C606" s="325"/>
      <c r="D606" s="328">
        <v>45709</v>
      </c>
      <c r="E606" s="324"/>
      <c r="F606" s="324" t="s">
        <v>2377</v>
      </c>
      <c r="G606" s="324"/>
      <c r="H606" s="324"/>
      <c r="I606" s="327">
        <v>0.23</v>
      </c>
      <c r="J606" s="325" t="s">
        <v>182</v>
      </c>
      <c r="K606" s="92"/>
    </row>
    <row r="607" spans="1:11" ht="13">
      <c r="A607" s="324" t="s">
        <v>1504</v>
      </c>
      <c r="B607" s="324" t="s">
        <v>2397</v>
      </c>
      <c r="C607" s="325"/>
      <c r="D607" s="328">
        <v>45710</v>
      </c>
      <c r="E607" s="324"/>
      <c r="F607" s="324" t="s">
        <v>2377</v>
      </c>
      <c r="G607" s="324"/>
      <c r="H607" s="324"/>
      <c r="I607" s="327">
        <v>0.25</v>
      </c>
      <c r="J607" s="325" t="s">
        <v>182</v>
      </c>
      <c r="K607" s="92"/>
    </row>
    <row r="608" spans="1:11" ht="13">
      <c r="A608" s="324" t="s">
        <v>1504</v>
      </c>
      <c r="B608" s="324" t="s">
        <v>2398</v>
      </c>
      <c r="C608" s="325"/>
      <c r="D608" s="328">
        <v>45715</v>
      </c>
      <c r="E608" s="324"/>
      <c r="F608" s="324" t="s">
        <v>2377</v>
      </c>
      <c r="G608" s="324"/>
      <c r="H608" s="324"/>
      <c r="I608" s="327">
        <v>0.25</v>
      </c>
      <c r="J608" s="325" t="s">
        <v>182</v>
      </c>
      <c r="K608" s="92"/>
    </row>
    <row r="609" spans="1:11" ht="13">
      <c r="A609" s="324" t="s">
        <v>1504</v>
      </c>
      <c r="B609" s="324" t="s">
        <v>2399</v>
      </c>
      <c r="C609" s="325"/>
      <c r="D609" s="328">
        <v>45716</v>
      </c>
      <c r="E609" s="324"/>
      <c r="F609" s="324" t="s">
        <v>2377</v>
      </c>
      <c r="G609" s="324"/>
      <c r="H609" s="324"/>
      <c r="I609" s="327">
        <v>3.5</v>
      </c>
      <c r="J609" s="325" t="s">
        <v>182</v>
      </c>
      <c r="K609" s="92"/>
    </row>
    <row r="610" spans="1:11" ht="13">
      <c r="A610" s="324" t="s">
        <v>1504</v>
      </c>
      <c r="B610" s="324" t="s">
        <v>2400</v>
      </c>
      <c r="C610" s="325"/>
      <c r="D610" s="328">
        <v>45716</v>
      </c>
      <c r="E610" s="324"/>
      <c r="F610" s="324" t="s">
        <v>2377</v>
      </c>
      <c r="G610" s="324"/>
      <c r="H610" s="324"/>
      <c r="I610" s="327">
        <v>5</v>
      </c>
      <c r="J610" s="325" t="s">
        <v>182</v>
      </c>
      <c r="K610" s="92"/>
    </row>
    <row r="611" spans="1:11" ht="13">
      <c r="A611" s="324" t="s">
        <v>1504</v>
      </c>
      <c r="B611" s="324" t="s">
        <v>2401</v>
      </c>
      <c r="C611" s="325"/>
      <c r="D611" s="328">
        <v>45716</v>
      </c>
      <c r="E611" s="324"/>
      <c r="F611" s="324" t="s">
        <v>2377</v>
      </c>
      <c r="G611" s="324"/>
      <c r="H611" s="324"/>
      <c r="I611" s="327">
        <v>5</v>
      </c>
      <c r="J611" s="325" t="s">
        <v>182</v>
      </c>
      <c r="K611" s="92"/>
    </row>
    <row r="612" spans="1:11" ht="13">
      <c r="A612" s="324" t="s">
        <v>1504</v>
      </c>
      <c r="B612" s="324" t="s">
        <v>2402</v>
      </c>
      <c r="C612" s="325"/>
      <c r="D612" s="328">
        <v>45717</v>
      </c>
      <c r="E612" s="324"/>
      <c r="F612" s="324" t="s">
        <v>2377</v>
      </c>
      <c r="G612" s="324"/>
      <c r="H612" s="324"/>
      <c r="I612" s="327">
        <v>0.2</v>
      </c>
      <c r="J612" s="325" t="s">
        <v>182</v>
      </c>
      <c r="K612" s="92"/>
    </row>
    <row r="613" spans="1:11" ht="13">
      <c r="A613" s="324" t="s">
        <v>1504</v>
      </c>
      <c r="B613" s="324" t="s">
        <v>2403</v>
      </c>
      <c r="C613" s="325"/>
      <c r="D613" s="328">
        <v>45720</v>
      </c>
      <c r="E613" s="324"/>
      <c r="F613" s="324" t="s">
        <v>2377</v>
      </c>
      <c r="G613" s="324"/>
      <c r="H613" s="324"/>
      <c r="I613" s="327">
        <v>0.25</v>
      </c>
      <c r="J613" s="325" t="s">
        <v>182</v>
      </c>
      <c r="K613" s="92"/>
    </row>
    <row r="614" spans="1:11" ht="13">
      <c r="A614" s="324" t="s">
        <v>1504</v>
      </c>
      <c r="B614" s="324" t="s">
        <v>2404</v>
      </c>
      <c r="C614" s="325"/>
      <c r="D614" s="328">
        <v>45720</v>
      </c>
      <c r="E614" s="324"/>
      <c r="F614" s="324" t="s">
        <v>2377</v>
      </c>
      <c r="G614" s="324"/>
      <c r="H614" s="324"/>
      <c r="I614" s="327">
        <v>0.25</v>
      </c>
      <c r="J614" s="325" t="s">
        <v>182</v>
      </c>
      <c r="K614" s="92"/>
    </row>
    <row r="615" spans="1:11" ht="13">
      <c r="A615" s="324" t="s">
        <v>1504</v>
      </c>
      <c r="B615" s="324" t="s">
        <v>2405</v>
      </c>
      <c r="C615" s="325"/>
      <c r="D615" s="328">
        <v>45722</v>
      </c>
      <c r="E615" s="324"/>
      <c r="F615" s="324" t="s">
        <v>2377</v>
      </c>
      <c r="G615" s="324"/>
      <c r="H615" s="324"/>
      <c r="I615" s="327">
        <v>0.25</v>
      </c>
      <c r="J615" s="325" t="s">
        <v>182</v>
      </c>
      <c r="K615" s="92"/>
    </row>
    <row r="616" spans="1:11" ht="13">
      <c r="A616" s="324" t="s">
        <v>1504</v>
      </c>
      <c r="B616" s="324" t="s">
        <v>2406</v>
      </c>
      <c r="C616" s="325"/>
      <c r="D616" s="328">
        <v>45723</v>
      </c>
      <c r="E616" s="324"/>
      <c r="F616" s="324" t="s">
        <v>2377</v>
      </c>
      <c r="G616" s="324"/>
      <c r="H616" s="324"/>
      <c r="I616" s="327">
        <v>0.25</v>
      </c>
      <c r="J616" s="325" t="s">
        <v>182</v>
      </c>
      <c r="K616" s="92"/>
    </row>
    <row r="617" spans="1:11" ht="13">
      <c r="A617" s="324" t="s">
        <v>1504</v>
      </c>
      <c r="B617" s="324" t="s">
        <v>2407</v>
      </c>
      <c r="C617" s="325"/>
      <c r="D617" s="328">
        <v>45724</v>
      </c>
      <c r="E617" s="324"/>
      <c r="F617" s="324" t="s">
        <v>2377</v>
      </c>
      <c r="G617" s="324"/>
      <c r="H617" s="324"/>
      <c r="I617" s="327">
        <v>0.25</v>
      </c>
      <c r="J617" s="325" t="s">
        <v>182</v>
      </c>
      <c r="K617" s="92"/>
    </row>
    <row r="618" spans="1:11" ht="13">
      <c r="A618" s="324" t="s">
        <v>1504</v>
      </c>
      <c r="B618" s="324" t="s">
        <v>2408</v>
      </c>
      <c r="C618" s="325"/>
      <c r="D618" s="328">
        <v>45724</v>
      </c>
      <c r="E618" s="324"/>
      <c r="F618" s="324" t="s">
        <v>2377</v>
      </c>
      <c r="G618" s="324"/>
      <c r="H618" s="324"/>
      <c r="I618" s="327">
        <v>0.25</v>
      </c>
      <c r="J618" s="325" t="s">
        <v>182</v>
      </c>
      <c r="K618" s="92"/>
    </row>
    <row r="619" spans="1:11" ht="13">
      <c r="A619" s="324" t="s">
        <v>1504</v>
      </c>
      <c r="B619" s="324" t="s">
        <v>2409</v>
      </c>
      <c r="C619" s="325"/>
      <c r="D619" s="328">
        <v>45724</v>
      </c>
      <c r="E619" s="324"/>
      <c r="F619" s="324" t="s">
        <v>2377</v>
      </c>
      <c r="G619" s="324"/>
      <c r="H619" s="324"/>
      <c r="I619" s="327">
        <v>0.25</v>
      </c>
      <c r="J619" s="325" t="s">
        <v>182</v>
      </c>
      <c r="K619" s="92"/>
    </row>
    <row r="620" spans="1:11" ht="13">
      <c r="A620" s="324" t="s">
        <v>1504</v>
      </c>
      <c r="B620" s="324" t="s">
        <v>2410</v>
      </c>
      <c r="C620" s="325"/>
      <c r="D620" s="328">
        <v>45725</v>
      </c>
      <c r="E620" s="324"/>
      <c r="F620" s="324" t="s">
        <v>2377</v>
      </c>
      <c r="G620" s="324"/>
      <c r="H620" s="324"/>
      <c r="I620" s="327">
        <v>0.25</v>
      </c>
      <c r="J620" s="325" t="s">
        <v>182</v>
      </c>
      <c r="K620" s="92"/>
    </row>
    <row r="621" spans="1:11" ht="13">
      <c r="A621" s="324" t="s">
        <v>1504</v>
      </c>
      <c r="B621" s="324" t="s">
        <v>2411</v>
      </c>
      <c r="C621" s="325"/>
      <c r="D621" s="328">
        <v>45774</v>
      </c>
      <c r="E621" s="324"/>
      <c r="F621" s="324" t="s">
        <v>2377</v>
      </c>
      <c r="G621" s="324"/>
      <c r="H621" s="324"/>
      <c r="I621" s="327">
        <v>0.25</v>
      </c>
      <c r="J621" s="325" t="s">
        <v>182</v>
      </c>
      <c r="K621" s="92"/>
    </row>
    <row r="622" spans="1:11" ht="13">
      <c r="A622" s="324" t="s">
        <v>1504</v>
      </c>
      <c r="B622" s="324" t="s">
        <v>2412</v>
      </c>
      <c r="C622" s="325"/>
      <c r="D622" s="328">
        <v>45775</v>
      </c>
      <c r="E622" s="324"/>
      <c r="F622" s="324" t="s">
        <v>2377</v>
      </c>
      <c r="G622" s="324"/>
      <c r="H622" s="324"/>
      <c r="I622" s="327">
        <v>0.25</v>
      </c>
      <c r="J622" s="325" t="s">
        <v>182</v>
      </c>
      <c r="K622" s="92"/>
    </row>
    <row r="623" spans="1:11" ht="13">
      <c r="A623" s="324" t="s">
        <v>1504</v>
      </c>
      <c r="B623" s="324" t="s">
        <v>2413</v>
      </c>
      <c r="C623" s="325"/>
      <c r="D623" s="328">
        <v>45777</v>
      </c>
      <c r="E623" s="324"/>
      <c r="F623" s="324" t="s">
        <v>2377</v>
      </c>
      <c r="G623" s="324"/>
      <c r="H623" s="324"/>
      <c r="I623" s="327">
        <v>3.5</v>
      </c>
      <c r="J623" s="325" t="s">
        <v>182</v>
      </c>
      <c r="K623" s="92"/>
    </row>
    <row r="624" spans="1:11" ht="13">
      <c r="A624" s="324" t="s">
        <v>1504</v>
      </c>
      <c r="B624" s="324" t="s">
        <v>2414</v>
      </c>
      <c r="C624" s="325"/>
      <c r="D624" s="328">
        <v>45777</v>
      </c>
      <c r="E624" s="324"/>
      <c r="F624" s="324" t="s">
        <v>2377</v>
      </c>
      <c r="G624" s="324"/>
      <c r="H624" s="324"/>
      <c r="I624" s="327">
        <v>5</v>
      </c>
      <c r="J624" s="325" t="s">
        <v>182</v>
      </c>
      <c r="K624" s="92"/>
    </row>
    <row r="625" spans="1:11" ht="13">
      <c r="A625" s="324" t="s">
        <v>1504</v>
      </c>
      <c r="B625" s="324" t="s">
        <v>2415</v>
      </c>
      <c r="C625" s="325"/>
      <c r="D625" s="328">
        <v>45777</v>
      </c>
      <c r="E625" s="324"/>
      <c r="F625" s="324" t="s">
        <v>2377</v>
      </c>
      <c r="G625" s="324"/>
      <c r="H625" s="324"/>
      <c r="I625" s="327">
        <v>5</v>
      </c>
      <c r="J625" s="325" t="s">
        <v>182</v>
      </c>
      <c r="K625" s="92"/>
    </row>
    <row r="626" spans="1:11" ht="13">
      <c r="A626" s="324" t="s">
        <v>1504</v>
      </c>
      <c r="B626" s="324" t="s">
        <v>2416</v>
      </c>
      <c r="C626" s="325"/>
      <c r="D626" s="328">
        <v>45779</v>
      </c>
      <c r="E626" s="324"/>
      <c r="F626" s="324" t="s">
        <v>2377</v>
      </c>
      <c r="G626" s="324"/>
      <c r="H626" s="324"/>
      <c r="I626" s="327">
        <v>0.25</v>
      </c>
      <c r="J626" s="325" t="s">
        <v>182</v>
      </c>
      <c r="K626" s="92"/>
    </row>
    <row r="627" spans="1:11" ht="13">
      <c r="A627" s="324" t="s">
        <v>1504</v>
      </c>
      <c r="B627" s="324" t="s">
        <v>2417</v>
      </c>
      <c r="C627" s="325"/>
      <c r="D627" s="328">
        <v>45779</v>
      </c>
      <c r="E627" s="324"/>
      <c r="F627" s="324" t="s">
        <v>2377</v>
      </c>
      <c r="G627" s="324"/>
      <c r="H627" s="324"/>
      <c r="I627" s="327">
        <v>0.25</v>
      </c>
      <c r="J627" s="325" t="s">
        <v>182</v>
      </c>
      <c r="K627" s="92"/>
    </row>
    <row r="628" spans="1:11" ht="13">
      <c r="A628" s="324" t="s">
        <v>1504</v>
      </c>
      <c r="B628" s="324" t="s">
        <v>2418</v>
      </c>
      <c r="C628" s="325"/>
      <c r="D628" s="328">
        <v>45781</v>
      </c>
      <c r="E628" s="324"/>
      <c r="F628" s="324" t="s">
        <v>2377</v>
      </c>
      <c r="G628" s="324"/>
      <c r="H628" s="324"/>
      <c r="I628" s="327">
        <v>0.25</v>
      </c>
      <c r="J628" s="325" t="s">
        <v>182</v>
      </c>
      <c r="K628" s="92"/>
    </row>
    <row r="629" spans="1:11" ht="13">
      <c r="A629" s="324" t="s">
        <v>1504</v>
      </c>
      <c r="B629" s="324" t="s">
        <v>2419</v>
      </c>
      <c r="C629" s="325"/>
      <c r="D629" s="328">
        <v>45783</v>
      </c>
      <c r="E629" s="324"/>
      <c r="F629" s="324" t="s">
        <v>2377</v>
      </c>
      <c r="G629" s="324"/>
      <c r="H629" s="324"/>
      <c r="I629" s="327">
        <v>0.25</v>
      </c>
      <c r="J629" s="325" t="s">
        <v>182</v>
      </c>
      <c r="K629" s="92"/>
    </row>
    <row r="630" spans="1:11" ht="13">
      <c r="A630" s="324" t="s">
        <v>1504</v>
      </c>
      <c r="B630" s="324" t="s">
        <v>2420</v>
      </c>
      <c r="C630" s="325"/>
      <c r="D630" s="328">
        <v>45784</v>
      </c>
      <c r="E630" s="324"/>
      <c r="F630" s="324" t="s">
        <v>2377</v>
      </c>
      <c r="G630" s="324"/>
      <c r="H630" s="324"/>
      <c r="I630" s="327">
        <v>0.25</v>
      </c>
      <c r="J630" s="325" t="s">
        <v>182</v>
      </c>
      <c r="K630" s="92"/>
    </row>
    <row r="631" spans="1:11" ht="13">
      <c r="A631" s="324" t="s">
        <v>1504</v>
      </c>
      <c r="B631" s="324" t="s">
        <v>2421</v>
      </c>
      <c r="C631" s="325"/>
      <c r="D631" s="328">
        <v>45785</v>
      </c>
      <c r="E631" s="324"/>
      <c r="F631" s="324" t="s">
        <v>2377</v>
      </c>
      <c r="G631" s="324"/>
      <c r="H631" s="324"/>
      <c r="I631" s="327">
        <v>0.25</v>
      </c>
      <c r="J631" s="325" t="s">
        <v>182</v>
      </c>
      <c r="K631" s="92"/>
    </row>
    <row r="632" spans="1:11" ht="13">
      <c r="A632" s="324" t="s">
        <v>1504</v>
      </c>
      <c r="B632" s="324" t="s">
        <v>2422</v>
      </c>
      <c r="C632" s="325"/>
      <c r="D632" s="328">
        <v>45785</v>
      </c>
      <c r="E632" s="324"/>
      <c r="F632" s="324" t="s">
        <v>2377</v>
      </c>
      <c r="G632" s="324"/>
      <c r="H632" s="324"/>
      <c r="I632" s="327">
        <v>0.25</v>
      </c>
      <c r="J632" s="325" t="s">
        <v>182</v>
      </c>
      <c r="K632" s="92"/>
    </row>
    <row r="633" spans="1:11" ht="13">
      <c r="A633" s="324" t="s">
        <v>1504</v>
      </c>
      <c r="B633" s="324" t="s">
        <v>2423</v>
      </c>
      <c r="C633" s="325"/>
      <c r="D633" s="328">
        <v>45785</v>
      </c>
      <c r="E633" s="324"/>
      <c r="F633" s="324" t="s">
        <v>2377</v>
      </c>
      <c r="G633" s="324"/>
      <c r="H633" s="324"/>
      <c r="I633" s="327">
        <v>0.25</v>
      </c>
      <c r="J633" s="325" t="s">
        <v>182</v>
      </c>
      <c r="K633" s="92"/>
    </row>
    <row r="634" spans="1:11" ht="13">
      <c r="A634" s="324" t="s">
        <v>1504</v>
      </c>
      <c r="B634" s="324" t="s">
        <v>2424</v>
      </c>
      <c r="C634" s="325"/>
      <c r="D634" s="328">
        <v>45785</v>
      </c>
      <c r="E634" s="324"/>
      <c r="F634" s="324" t="s">
        <v>2377</v>
      </c>
      <c r="G634" s="324"/>
      <c r="H634" s="324"/>
      <c r="I634" s="327">
        <v>0.25</v>
      </c>
      <c r="J634" s="325" t="s">
        <v>182</v>
      </c>
      <c r="K634" s="92"/>
    </row>
    <row r="635" spans="1:11" ht="13">
      <c r="A635" s="324" t="s">
        <v>1504</v>
      </c>
      <c r="B635" s="324" t="s">
        <v>2425</v>
      </c>
      <c r="C635" s="325"/>
      <c r="D635" s="328">
        <v>45785</v>
      </c>
      <c r="E635" s="324"/>
      <c r="F635" s="324" t="s">
        <v>2377</v>
      </c>
      <c r="G635" s="324"/>
      <c r="H635" s="324"/>
      <c r="I635" s="327">
        <v>0.25</v>
      </c>
      <c r="J635" s="325" t="s">
        <v>182</v>
      </c>
      <c r="K635" s="92"/>
    </row>
    <row r="636" spans="1:11" ht="13">
      <c r="A636" s="324" t="s">
        <v>1504</v>
      </c>
      <c r="B636" s="324" t="s">
        <v>2426</v>
      </c>
      <c r="C636" s="325"/>
      <c r="D636" s="328">
        <v>45786</v>
      </c>
      <c r="E636" s="324"/>
      <c r="F636" s="324" t="s">
        <v>2377</v>
      </c>
      <c r="G636" s="324"/>
      <c r="H636" s="324"/>
      <c r="I636" s="327">
        <v>0.25</v>
      </c>
      <c r="J636" s="325" t="s">
        <v>182</v>
      </c>
      <c r="K636" s="92"/>
    </row>
    <row r="637" spans="1:11" ht="13">
      <c r="A637" s="324" t="s">
        <v>1504</v>
      </c>
      <c r="B637" s="324" t="s">
        <v>2427</v>
      </c>
      <c r="C637" s="325"/>
      <c r="D637" s="328">
        <v>45787</v>
      </c>
      <c r="E637" s="324"/>
      <c r="F637" s="324" t="s">
        <v>2377</v>
      </c>
      <c r="G637" s="324"/>
      <c r="H637" s="324"/>
      <c r="I637" s="327">
        <v>0.25</v>
      </c>
      <c r="J637" s="325" t="s">
        <v>182</v>
      </c>
      <c r="K637" s="92"/>
    </row>
    <row r="638" spans="1:11" ht="13">
      <c r="A638" s="324" t="s">
        <v>1504</v>
      </c>
      <c r="B638" s="324" t="s">
        <v>2428</v>
      </c>
      <c r="C638" s="325"/>
      <c r="D638" s="328">
        <v>45787</v>
      </c>
      <c r="E638" s="324"/>
      <c r="F638" s="324" t="s">
        <v>2377</v>
      </c>
      <c r="G638" s="324"/>
      <c r="H638" s="324"/>
      <c r="I638" s="327">
        <v>0.25</v>
      </c>
      <c r="J638" s="325" t="s">
        <v>182</v>
      </c>
      <c r="K638" s="92"/>
    </row>
    <row r="639" spans="1:11" ht="13">
      <c r="A639" s="324" t="s">
        <v>1504</v>
      </c>
      <c r="B639" s="324" t="s">
        <v>2429</v>
      </c>
      <c r="C639" s="325"/>
      <c r="D639" s="328">
        <v>45788</v>
      </c>
      <c r="E639" s="324"/>
      <c r="F639" s="324" t="s">
        <v>2377</v>
      </c>
      <c r="G639" s="324"/>
      <c r="H639" s="324"/>
      <c r="I639" s="327">
        <v>0.25</v>
      </c>
      <c r="J639" s="325" t="s">
        <v>182</v>
      </c>
      <c r="K639" s="92"/>
    </row>
    <row r="640" spans="1:11" ht="13">
      <c r="A640" s="324" t="s">
        <v>1504</v>
      </c>
      <c r="B640" s="324" t="s">
        <v>2430</v>
      </c>
      <c r="C640" s="325"/>
      <c r="D640" s="328">
        <v>45788</v>
      </c>
      <c r="E640" s="324"/>
      <c r="F640" s="324" t="s">
        <v>2377</v>
      </c>
      <c r="G640" s="324"/>
      <c r="H640" s="324"/>
      <c r="I640" s="327">
        <v>0.25</v>
      </c>
      <c r="J640" s="325" t="s">
        <v>182</v>
      </c>
      <c r="K640" s="92"/>
    </row>
    <row r="641" spans="1:11" ht="13">
      <c r="A641" s="324" t="s">
        <v>1504</v>
      </c>
      <c r="B641" s="324" t="s">
        <v>2431</v>
      </c>
      <c r="C641" s="325"/>
      <c r="D641" s="328">
        <v>45788</v>
      </c>
      <c r="E641" s="324"/>
      <c r="F641" s="324" t="s">
        <v>2377</v>
      </c>
      <c r="G641" s="324"/>
      <c r="H641" s="324"/>
      <c r="I641" s="327">
        <v>0.25</v>
      </c>
      <c r="J641" s="325" t="s">
        <v>182</v>
      </c>
      <c r="K641" s="92"/>
    </row>
    <row r="642" spans="1:11" ht="13">
      <c r="A642" s="324" t="s">
        <v>1504</v>
      </c>
      <c r="B642" s="324" t="s">
        <v>2432</v>
      </c>
      <c r="C642" s="325"/>
      <c r="D642" s="328">
        <v>45789</v>
      </c>
      <c r="E642" s="324"/>
      <c r="F642" s="324" t="s">
        <v>2377</v>
      </c>
      <c r="G642" s="324"/>
      <c r="H642" s="324"/>
      <c r="I642" s="327">
        <v>0.25</v>
      </c>
      <c r="J642" s="325" t="s">
        <v>182</v>
      </c>
      <c r="K642" s="92"/>
    </row>
    <row r="643" spans="1:11" ht="13">
      <c r="A643" s="324" t="s">
        <v>1504</v>
      </c>
      <c r="B643" s="324" t="s">
        <v>2433</v>
      </c>
      <c r="C643" s="325"/>
      <c r="D643" s="328">
        <v>45789</v>
      </c>
      <c r="E643" s="324"/>
      <c r="F643" s="324" t="s">
        <v>2377</v>
      </c>
      <c r="G643" s="324"/>
      <c r="H643" s="324"/>
      <c r="I643" s="327">
        <v>0.25</v>
      </c>
      <c r="J643" s="325" t="s">
        <v>182</v>
      </c>
      <c r="K643" s="92"/>
    </row>
    <row r="644" spans="1:11" ht="13">
      <c r="A644" s="324" t="s">
        <v>1504</v>
      </c>
      <c r="B644" s="324" t="s">
        <v>2434</v>
      </c>
      <c r="C644" s="325"/>
      <c r="D644" s="328">
        <v>45790</v>
      </c>
      <c r="E644" s="324"/>
      <c r="F644" s="324" t="s">
        <v>2377</v>
      </c>
      <c r="G644" s="324"/>
      <c r="H644" s="324"/>
      <c r="I644" s="327">
        <v>0.25</v>
      </c>
      <c r="J644" s="325" t="s">
        <v>182</v>
      </c>
      <c r="K644" s="92"/>
    </row>
    <row r="645" spans="1:11" ht="13">
      <c r="A645" s="324" t="s">
        <v>1504</v>
      </c>
      <c r="B645" s="324" t="s">
        <v>2435</v>
      </c>
      <c r="C645" s="325"/>
      <c r="D645" s="328">
        <v>45790</v>
      </c>
      <c r="E645" s="324"/>
      <c r="F645" s="324" t="s">
        <v>2377</v>
      </c>
      <c r="G645" s="324"/>
      <c r="H645" s="324"/>
      <c r="I645" s="327">
        <v>0.25</v>
      </c>
      <c r="J645" s="325" t="s">
        <v>182</v>
      </c>
      <c r="K645" s="92"/>
    </row>
    <row r="646" spans="1:11" ht="13">
      <c r="A646" s="324" t="s">
        <v>1504</v>
      </c>
      <c r="B646" s="324" t="s">
        <v>2436</v>
      </c>
      <c r="C646" s="325"/>
      <c r="D646" s="328">
        <v>45790</v>
      </c>
      <c r="E646" s="324"/>
      <c r="F646" s="324" t="s">
        <v>2377</v>
      </c>
      <c r="G646" s="324"/>
      <c r="H646" s="324"/>
      <c r="I646" s="327">
        <v>0.25</v>
      </c>
      <c r="J646" s="325" t="s">
        <v>182</v>
      </c>
      <c r="K646" s="92"/>
    </row>
    <row r="647" spans="1:11" ht="13">
      <c r="A647" s="324" t="s">
        <v>1504</v>
      </c>
      <c r="B647" s="324" t="s">
        <v>2437</v>
      </c>
      <c r="C647" s="325"/>
      <c r="D647" s="328">
        <v>45790</v>
      </c>
      <c r="E647" s="324"/>
      <c r="F647" s="324" t="s">
        <v>2377</v>
      </c>
      <c r="G647" s="324"/>
      <c r="H647" s="324"/>
      <c r="I647" s="327">
        <v>0.25</v>
      </c>
      <c r="J647" s="325" t="s">
        <v>182</v>
      </c>
      <c r="K647" s="92"/>
    </row>
    <row r="648" spans="1:11" ht="13">
      <c r="A648" s="324" t="s">
        <v>1504</v>
      </c>
      <c r="B648" s="324" t="s">
        <v>2438</v>
      </c>
      <c r="C648" s="325"/>
      <c r="D648" s="328">
        <v>45792</v>
      </c>
      <c r="E648" s="324"/>
      <c r="F648" s="324" t="s">
        <v>2377</v>
      </c>
      <c r="G648" s="324"/>
      <c r="H648" s="324"/>
      <c r="I648" s="327">
        <v>0.25</v>
      </c>
      <c r="J648" s="325" t="s">
        <v>182</v>
      </c>
      <c r="K648" s="92"/>
    </row>
    <row r="649" spans="1:11" ht="13">
      <c r="A649" s="324" t="s">
        <v>1504</v>
      </c>
      <c r="B649" s="324" t="s">
        <v>2439</v>
      </c>
      <c r="C649" s="325"/>
      <c r="D649" s="328">
        <v>45792</v>
      </c>
      <c r="E649" s="324"/>
      <c r="F649" s="324" t="s">
        <v>2377</v>
      </c>
      <c r="G649" s="324"/>
      <c r="H649" s="324"/>
      <c r="I649" s="327">
        <v>0.25</v>
      </c>
      <c r="J649" s="325" t="s">
        <v>182</v>
      </c>
      <c r="K649" s="92"/>
    </row>
    <row r="650" spans="1:11" ht="13">
      <c r="A650" s="324" t="s">
        <v>1504</v>
      </c>
      <c r="B650" s="324" t="s">
        <v>2440</v>
      </c>
      <c r="C650" s="325"/>
      <c r="D650" s="328">
        <v>45793</v>
      </c>
      <c r="E650" s="324"/>
      <c r="F650" s="324" t="s">
        <v>2377</v>
      </c>
      <c r="G650" s="324"/>
      <c r="H650" s="324"/>
      <c r="I650" s="327">
        <v>0.25</v>
      </c>
      <c r="J650" s="325" t="s">
        <v>182</v>
      </c>
      <c r="K650" s="92"/>
    </row>
    <row r="651" spans="1:11" ht="13">
      <c r="A651" s="324" t="s">
        <v>1504</v>
      </c>
      <c r="B651" s="324" t="s">
        <v>2441</v>
      </c>
      <c r="C651" s="325"/>
      <c r="D651" s="328">
        <v>45793</v>
      </c>
      <c r="E651" s="324"/>
      <c r="F651" s="324" t="s">
        <v>2377</v>
      </c>
      <c r="G651" s="324"/>
      <c r="H651" s="324"/>
      <c r="I651" s="327">
        <v>0.25</v>
      </c>
      <c r="J651" s="325" t="s">
        <v>182</v>
      </c>
      <c r="K651" s="92"/>
    </row>
    <row r="652" spans="1:11" ht="13">
      <c r="A652" s="324" t="s">
        <v>1504</v>
      </c>
      <c r="B652" s="324" t="s">
        <v>2442</v>
      </c>
      <c r="C652" s="325"/>
      <c r="D652" s="328">
        <v>45793</v>
      </c>
      <c r="E652" s="324"/>
      <c r="F652" s="324" t="s">
        <v>2377</v>
      </c>
      <c r="G652" s="324"/>
      <c r="H652" s="324"/>
      <c r="I652" s="327">
        <v>0.25</v>
      </c>
      <c r="J652" s="325" t="s">
        <v>182</v>
      </c>
      <c r="K652" s="92"/>
    </row>
    <row r="653" spans="1:11" ht="13">
      <c r="A653" s="324" t="s">
        <v>1504</v>
      </c>
      <c r="B653" s="324" t="s">
        <v>2443</v>
      </c>
      <c r="C653" s="325"/>
      <c r="D653" s="328">
        <v>45793</v>
      </c>
      <c r="E653" s="324"/>
      <c r="F653" s="324" t="s">
        <v>2377</v>
      </c>
      <c r="G653" s="324"/>
      <c r="H653" s="324"/>
      <c r="I653" s="327">
        <v>0.25</v>
      </c>
      <c r="J653" s="325" t="s">
        <v>182</v>
      </c>
      <c r="K653" s="92"/>
    </row>
    <row r="654" spans="1:11" ht="13">
      <c r="A654" s="324" t="s">
        <v>1504</v>
      </c>
      <c r="B654" s="324" t="s">
        <v>2444</v>
      </c>
      <c r="C654" s="325"/>
      <c r="D654" s="328">
        <v>45795</v>
      </c>
      <c r="E654" s="324"/>
      <c r="F654" s="324" t="s">
        <v>2377</v>
      </c>
      <c r="G654" s="324"/>
      <c r="H654" s="324"/>
      <c r="I654" s="327">
        <v>0.25</v>
      </c>
      <c r="J654" s="325" t="s">
        <v>182</v>
      </c>
      <c r="K654" s="92"/>
    </row>
    <row r="655" spans="1:11" ht="13">
      <c r="A655" s="324" t="s">
        <v>1504</v>
      </c>
      <c r="B655" s="324" t="s">
        <v>2445</v>
      </c>
      <c r="C655" s="325"/>
      <c r="D655" s="328">
        <v>45795</v>
      </c>
      <c r="E655" s="324"/>
      <c r="F655" s="324" t="s">
        <v>2377</v>
      </c>
      <c r="G655" s="324"/>
      <c r="H655" s="324"/>
      <c r="I655" s="327">
        <v>0.25</v>
      </c>
      <c r="J655" s="325" t="s">
        <v>182</v>
      </c>
      <c r="K655" s="92"/>
    </row>
    <row r="656" spans="1:11" ht="13">
      <c r="A656" s="324" t="s">
        <v>1504</v>
      </c>
      <c r="B656" s="324" t="s">
        <v>2446</v>
      </c>
      <c r="C656" s="325"/>
      <c r="D656" s="328">
        <v>45795</v>
      </c>
      <c r="E656" s="324"/>
      <c r="F656" s="324" t="s">
        <v>2377</v>
      </c>
      <c r="G656" s="324"/>
      <c r="H656" s="324"/>
      <c r="I656" s="327">
        <v>0.25</v>
      </c>
      <c r="J656" s="325" t="s">
        <v>182</v>
      </c>
      <c r="K656" s="92"/>
    </row>
    <row r="657" spans="1:11" ht="13">
      <c r="A657" s="324" t="s">
        <v>1504</v>
      </c>
      <c r="B657" s="324" t="s">
        <v>2447</v>
      </c>
      <c r="C657" s="325"/>
      <c r="D657" s="328">
        <v>45795</v>
      </c>
      <c r="E657" s="324"/>
      <c r="F657" s="324" t="s">
        <v>2377</v>
      </c>
      <c r="G657" s="324"/>
      <c r="H657" s="324"/>
      <c r="I657" s="327">
        <v>1.19</v>
      </c>
      <c r="J657" s="325" t="s">
        <v>182</v>
      </c>
      <c r="K657" s="92"/>
    </row>
    <row r="658" spans="1:11" ht="13">
      <c r="A658" s="324" t="s">
        <v>1504</v>
      </c>
      <c r="B658" s="324" t="s">
        <v>2448</v>
      </c>
      <c r="C658" s="325"/>
      <c r="D658" s="328">
        <v>45796</v>
      </c>
      <c r="E658" s="324"/>
      <c r="F658" s="324" t="s">
        <v>2377</v>
      </c>
      <c r="G658" s="324"/>
      <c r="H658" s="324"/>
      <c r="I658" s="327">
        <v>0.25</v>
      </c>
      <c r="J658" s="325" t="s">
        <v>182</v>
      </c>
      <c r="K658" s="92"/>
    </row>
    <row r="659" spans="1:11" ht="13">
      <c r="A659" s="324" t="s">
        <v>1504</v>
      </c>
      <c r="B659" s="324" t="s">
        <v>2449</v>
      </c>
      <c r="C659" s="325"/>
      <c r="D659" s="328">
        <v>45796</v>
      </c>
      <c r="E659" s="324"/>
      <c r="F659" s="324" t="s">
        <v>2377</v>
      </c>
      <c r="G659" s="324"/>
      <c r="H659" s="324"/>
      <c r="I659" s="327">
        <v>0.25</v>
      </c>
      <c r="J659" s="325" t="s">
        <v>182</v>
      </c>
      <c r="K659" s="92"/>
    </row>
    <row r="660" spans="1:11" ht="13">
      <c r="A660" s="324" t="s">
        <v>1504</v>
      </c>
      <c r="B660" s="324" t="s">
        <v>2450</v>
      </c>
      <c r="C660" s="325"/>
      <c r="D660" s="328">
        <v>45797</v>
      </c>
      <c r="E660" s="324"/>
      <c r="F660" s="324" t="s">
        <v>2377</v>
      </c>
      <c r="G660" s="324"/>
      <c r="H660" s="324"/>
      <c r="I660" s="327">
        <v>0.25</v>
      </c>
      <c r="J660" s="325" t="s">
        <v>182</v>
      </c>
      <c r="K660" s="92"/>
    </row>
    <row r="661" spans="1:11" ht="13">
      <c r="A661" s="324" t="s">
        <v>1504</v>
      </c>
      <c r="B661" s="324" t="s">
        <v>2451</v>
      </c>
      <c r="C661" s="325"/>
      <c r="D661" s="328">
        <v>45797</v>
      </c>
      <c r="E661" s="324"/>
      <c r="F661" s="324" t="s">
        <v>2377</v>
      </c>
      <c r="G661" s="324"/>
      <c r="H661" s="324"/>
      <c r="I661" s="327">
        <v>0.25</v>
      </c>
      <c r="J661" s="325" t="s">
        <v>182</v>
      </c>
      <c r="K661" s="92"/>
    </row>
    <row r="662" spans="1:11" ht="13">
      <c r="A662" s="324" t="s">
        <v>1504</v>
      </c>
      <c r="B662" s="324" t="s">
        <v>2452</v>
      </c>
      <c r="C662" s="325"/>
      <c r="D662" s="328">
        <v>45797</v>
      </c>
      <c r="E662" s="324"/>
      <c r="F662" s="324" t="s">
        <v>2377</v>
      </c>
      <c r="G662" s="324"/>
      <c r="H662" s="324"/>
      <c r="I662" s="327">
        <v>0.25</v>
      </c>
      <c r="J662" s="325" t="s">
        <v>182</v>
      </c>
      <c r="K662" s="92"/>
    </row>
    <row r="663" spans="1:11" ht="13">
      <c r="A663" s="324" t="s">
        <v>1504</v>
      </c>
      <c r="B663" s="324" t="s">
        <v>2453</v>
      </c>
      <c r="C663" s="325"/>
      <c r="D663" s="328">
        <v>45797</v>
      </c>
      <c r="E663" s="324"/>
      <c r="F663" s="324" t="s">
        <v>2377</v>
      </c>
      <c r="G663" s="324"/>
      <c r="H663" s="324"/>
      <c r="I663" s="327">
        <v>0.25</v>
      </c>
      <c r="J663" s="325" t="s">
        <v>182</v>
      </c>
      <c r="K663" s="92"/>
    </row>
    <row r="664" spans="1:11" ht="13">
      <c r="A664" s="324" t="s">
        <v>1504</v>
      </c>
      <c r="B664" s="324" t="s">
        <v>2454</v>
      </c>
      <c r="C664" s="325"/>
      <c r="D664" s="328">
        <v>45797</v>
      </c>
      <c r="E664" s="324"/>
      <c r="F664" s="324" t="s">
        <v>2377</v>
      </c>
      <c r="G664" s="324"/>
      <c r="H664" s="324"/>
      <c r="I664" s="327">
        <v>0.25</v>
      </c>
      <c r="J664" s="325" t="s">
        <v>182</v>
      </c>
      <c r="K664" s="92"/>
    </row>
    <row r="665" spans="1:11" ht="13">
      <c r="A665" s="324" t="s">
        <v>1504</v>
      </c>
      <c r="B665" s="324" t="s">
        <v>2455</v>
      </c>
      <c r="C665" s="325"/>
      <c r="D665" s="328">
        <v>45797</v>
      </c>
      <c r="E665" s="324"/>
      <c r="F665" s="324" t="s">
        <v>2377</v>
      </c>
      <c r="G665" s="324"/>
      <c r="H665" s="324"/>
      <c r="I665" s="327">
        <v>0.25</v>
      </c>
      <c r="J665" s="325" t="s">
        <v>182</v>
      </c>
      <c r="K665" s="92"/>
    </row>
    <row r="666" spans="1:11" ht="13">
      <c r="A666" s="324" t="s">
        <v>1504</v>
      </c>
      <c r="B666" s="324" t="s">
        <v>2456</v>
      </c>
      <c r="C666" s="325"/>
      <c r="D666" s="328">
        <v>45728</v>
      </c>
      <c r="E666" s="324"/>
      <c r="F666" s="324" t="s">
        <v>2377</v>
      </c>
      <c r="G666" s="324"/>
      <c r="H666" s="324"/>
      <c r="I666" s="327">
        <v>0.25</v>
      </c>
      <c r="J666" s="325" t="s">
        <v>182</v>
      </c>
      <c r="K666" s="92"/>
    </row>
    <row r="667" spans="1:11" ht="13">
      <c r="A667" s="324" t="s">
        <v>1504</v>
      </c>
      <c r="B667" s="324" t="s">
        <v>2457</v>
      </c>
      <c r="C667" s="325"/>
      <c r="D667" s="328">
        <v>45728</v>
      </c>
      <c r="E667" s="324"/>
      <c r="F667" s="324" t="s">
        <v>2377</v>
      </c>
      <c r="G667" s="324"/>
      <c r="H667" s="324"/>
      <c r="I667" s="327">
        <v>0.25</v>
      </c>
      <c r="J667" s="325" t="s">
        <v>182</v>
      </c>
      <c r="K667" s="92"/>
    </row>
    <row r="668" spans="1:11" ht="13">
      <c r="A668" s="324" t="s">
        <v>1504</v>
      </c>
      <c r="B668" s="324" t="s">
        <v>2458</v>
      </c>
      <c r="C668" s="325"/>
      <c r="D668" s="328">
        <v>45728</v>
      </c>
      <c r="E668" s="324"/>
      <c r="F668" s="324" t="s">
        <v>2377</v>
      </c>
      <c r="G668" s="324"/>
      <c r="H668" s="324"/>
      <c r="I668" s="327">
        <v>0.25</v>
      </c>
      <c r="J668" s="325" t="s">
        <v>182</v>
      </c>
      <c r="K668" s="92"/>
    </row>
    <row r="669" spans="1:11" ht="13">
      <c r="A669" s="324" t="s">
        <v>1504</v>
      </c>
      <c r="B669" s="324" t="s">
        <v>2459</v>
      </c>
      <c r="C669" s="325"/>
      <c r="D669" s="328">
        <v>45729</v>
      </c>
      <c r="E669" s="324"/>
      <c r="F669" s="324" t="s">
        <v>2377</v>
      </c>
      <c r="G669" s="324"/>
      <c r="H669" s="324"/>
      <c r="I669" s="327">
        <v>0.25</v>
      </c>
      <c r="J669" s="325" t="s">
        <v>182</v>
      </c>
      <c r="K669" s="92"/>
    </row>
    <row r="670" spans="1:11" ht="13">
      <c r="A670" s="324" t="s">
        <v>1504</v>
      </c>
      <c r="B670" s="324" t="s">
        <v>2460</v>
      </c>
      <c r="C670" s="325"/>
      <c r="D670" s="328">
        <v>45729</v>
      </c>
      <c r="E670" s="324"/>
      <c r="F670" s="324" t="s">
        <v>2377</v>
      </c>
      <c r="G670" s="324"/>
      <c r="H670" s="324"/>
      <c r="I670" s="327">
        <v>0.25</v>
      </c>
      <c r="J670" s="325" t="s">
        <v>182</v>
      </c>
      <c r="K670" s="92"/>
    </row>
    <row r="671" spans="1:11" ht="13">
      <c r="A671" s="324" t="s">
        <v>1504</v>
      </c>
      <c r="B671" s="324" t="s">
        <v>2461</v>
      </c>
      <c r="C671" s="325"/>
      <c r="D671" s="328">
        <v>45730</v>
      </c>
      <c r="E671" s="324"/>
      <c r="F671" s="324" t="s">
        <v>2377</v>
      </c>
      <c r="G671" s="324"/>
      <c r="H671" s="324"/>
      <c r="I671" s="327">
        <v>0.25</v>
      </c>
      <c r="J671" s="325" t="s">
        <v>182</v>
      </c>
      <c r="K671" s="92"/>
    </row>
    <row r="672" spans="1:11" ht="13">
      <c r="A672" s="324" t="s">
        <v>1504</v>
      </c>
      <c r="B672" s="324" t="s">
        <v>2462</v>
      </c>
      <c r="C672" s="325"/>
      <c r="D672" s="328">
        <v>45731</v>
      </c>
      <c r="E672" s="324"/>
      <c r="F672" s="324" t="s">
        <v>2377</v>
      </c>
      <c r="G672" s="324"/>
      <c r="H672" s="324"/>
      <c r="I672" s="327">
        <v>0.25</v>
      </c>
      <c r="J672" s="325" t="s">
        <v>182</v>
      </c>
      <c r="K672" s="92"/>
    </row>
    <row r="673" spans="1:11" ht="13">
      <c r="A673" s="324" t="s">
        <v>1504</v>
      </c>
      <c r="B673" s="324" t="s">
        <v>2463</v>
      </c>
      <c r="C673" s="325"/>
      <c r="D673" s="328">
        <v>45731</v>
      </c>
      <c r="E673" s="324"/>
      <c r="F673" s="324" t="s">
        <v>2377</v>
      </c>
      <c r="G673" s="324"/>
      <c r="H673" s="324"/>
      <c r="I673" s="327">
        <v>0.25</v>
      </c>
      <c r="J673" s="325" t="s">
        <v>182</v>
      </c>
      <c r="K673" s="92"/>
    </row>
    <row r="674" spans="1:11" ht="13">
      <c r="A674" s="324" t="s">
        <v>1504</v>
      </c>
      <c r="B674" s="324" t="s">
        <v>2464</v>
      </c>
      <c r="C674" s="325"/>
      <c r="D674" s="328">
        <v>45732</v>
      </c>
      <c r="E674" s="324"/>
      <c r="F674" s="324" t="s">
        <v>2377</v>
      </c>
      <c r="G674" s="324"/>
      <c r="H674" s="324"/>
      <c r="I674" s="327">
        <v>0.25</v>
      </c>
      <c r="J674" s="325" t="s">
        <v>182</v>
      </c>
      <c r="K674" s="92"/>
    </row>
    <row r="675" spans="1:11" ht="13">
      <c r="A675" s="324" t="s">
        <v>1504</v>
      </c>
      <c r="B675" s="324" t="s">
        <v>2465</v>
      </c>
      <c r="C675" s="325"/>
      <c r="D675" s="328">
        <v>45732</v>
      </c>
      <c r="E675" s="324"/>
      <c r="F675" s="324" t="s">
        <v>2377</v>
      </c>
      <c r="G675" s="324"/>
      <c r="H675" s="324"/>
      <c r="I675" s="327">
        <v>0.25</v>
      </c>
      <c r="J675" s="325" t="s">
        <v>182</v>
      </c>
      <c r="K675" s="92"/>
    </row>
    <row r="676" spans="1:11" ht="13">
      <c r="A676" s="324" t="s">
        <v>1504</v>
      </c>
      <c r="B676" s="324" t="s">
        <v>2466</v>
      </c>
      <c r="C676" s="325"/>
      <c r="D676" s="328">
        <v>45732</v>
      </c>
      <c r="E676" s="324"/>
      <c r="F676" s="324" t="s">
        <v>2377</v>
      </c>
      <c r="G676" s="324"/>
      <c r="H676" s="324"/>
      <c r="I676" s="327">
        <v>0.25</v>
      </c>
      <c r="J676" s="325" t="s">
        <v>182</v>
      </c>
      <c r="K676" s="92"/>
    </row>
    <row r="677" spans="1:11" ht="13">
      <c r="A677" s="324" t="s">
        <v>1504</v>
      </c>
      <c r="B677" s="324" t="s">
        <v>2467</v>
      </c>
      <c r="C677" s="325"/>
      <c r="D677" s="328">
        <v>45732</v>
      </c>
      <c r="E677" s="324"/>
      <c r="F677" s="324" t="s">
        <v>2377</v>
      </c>
      <c r="G677" s="324"/>
      <c r="H677" s="324"/>
      <c r="I677" s="327">
        <v>0.25</v>
      </c>
      <c r="J677" s="325" t="s">
        <v>182</v>
      </c>
      <c r="K677" s="92"/>
    </row>
    <row r="678" spans="1:11" ht="13">
      <c r="A678" s="324" t="s">
        <v>1504</v>
      </c>
      <c r="B678" s="324" t="s">
        <v>2468</v>
      </c>
      <c r="C678" s="325"/>
      <c r="D678" s="328">
        <v>45732</v>
      </c>
      <c r="E678" s="324"/>
      <c r="F678" s="324" t="s">
        <v>2377</v>
      </c>
      <c r="G678" s="324"/>
      <c r="H678" s="324"/>
      <c r="I678" s="327">
        <v>0.25</v>
      </c>
      <c r="J678" s="325" t="s">
        <v>182</v>
      </c>
      <c r="K678" s="92"/>
    </row>
    <row r="679" spans="1:11" ht="13">
      <c r="A679" s="324" t="s">
        <v>1504</v>
      </c>
      <c r="B679" s="324" t="s">
        <v>2469</v>
      </c>
      <c r="C679" s="325"/>
      <c r="D679" s="328">
        <v>45732</v>
      </c>
      <c r="E679" s="324"/>
      <c r="F679" s="324" t="s">
        <v>2377</v>
      </c>
      <c r="G679" s="324"/>
      <c r="H679" s="324"/>
      <c r="I679" s="327">
        <v>0.25</v>
      </c>
      <c r="J679" s="325" t="s">
        <v>182</v>
      </c>
      <c r="K679" s="92"/>
    </row>
    <row r="680" spans="1:11" ht="13">
      <c r="A680" s="324" t="s">
        <v>1504</v>
      </c>
      <c r="B680" s="324" t="s">
        <v>2470</v>
      </c>
      <c r="C680" s="325"/>
      <c r="D680" s="328">
        <v>45732</v>
      </c>
      <c r="E680" s="324"/>
      <c r="F680" s="324" t="s">
        <v>2377</v>
      </c>
      <c r="G680" s="324"/>
      <c r="H680" s="324"/>
      <c r="I680" s="327">
        <v>0.25</v>
      </c>
      <c r="J680" s="325" t="s">
        <v>182</v>
      </c>
      <c r="K680" s="92"/>
    </row>
    <row r="681" spans="1:11" ht="13">
      <c r="A681" s="324" t="s">
        <v>1504</v>
      </c>
      <c r="B681" s="324" t="s">
        <v>2471</v>
      </c>
      <c r="C681" s="325"/>
      <c r="D681" s="328">
        <v>45733</v>
      </c>
      <c r="E681" s="324"/>
      <c r="F681" s="324" t="s">
        <v>2377</v>
      </c>
      <c r="G681" s="324"/>
      <c r="H681" s="324"/>
      <c r="I681" s="327">
        <v>0.25</v>
      </c>
      <c r="J681" s="325" t="s">
        <v>182</v>
      </c>
      <c r="K681" s="92"/>
    </row>
    <row r="682" spans="1:11" ht="13">
      <c r="A682" s="324" t="s">
        <v>1504</v>
      </c>
      <c r="B682" s="324" t="s">
        <v>2472</v>
      </c>
      <c r="C682" s="325"/>
      <c r="D682" s="328">
        <v>45733</v>
      </c>
      <c r="E682" s="324"/>
      <c r="F682" s="324" t="s">
        <v>2377</v>
      </c>
      <c r="G682" s="324"/>
      <c r="H682" s="324"/>
      <c r="I682" s="327">
        <v>0.25</v>
      </c>
      <c r="J682" s="325" t="s">
        <v>182</v>
      </c>
      <c r="K682" s="92"/>
    </row>
    <row r="683" spans="1:11" ht="13">
      <c r="A683" s="324" t="s">
        <v>1504</v>
      </c>
      <c r="B683" s="324" t="s">
        <v>2473</v>
      </c>
      <c r="C683" s="325"/>
      <c r="D683" s="328">
        <v>45733</v>
      </c>
      <c r="E683" s="324"/>
      <c r="F683" s="324" t="s">
        <v>2377</v>
      </c>
      <c r="G683" s="324"/>
      <c r="H683" s="324"/>
      <c r="I683" s="327">
        <v>0.25</v>
      </c>
      <c r="J683" s="325" t="s">
        <v>182</v>
      </c>
      <c r="K683" s="92"/>
    </row>
    <row r="684" spans="1:11" ht="13">
      <c r="A684" s="324" t="s">
        <v>1504</v>
      </c>
      <c r="B684" s="324" t="s">
        <v>2474</v>
      </c>
      <c r="C684" s="325"/>
      <c r="D684" s="328">
        <v>45733</v>
      </c>
      <c r="E684" s="324"/>
      <c r="F684" s="324" t="s">
        <v>2377</v>
      </c>
      <c r="G684" s="324"/>
      <c r="H684" s="324"/>
      <c r="I684" s="327">
        <v>0.25</v>
      </c>
      <c r="J684" s="325" t="s">
        <v>182</v>
      </c>
      <c r="K684" s="92"/>
    </row>
    <row r="685" spans="1:11" ht="13">
      <c r="A685" s="324" t="s">
        <v>1504</v>
      </c>
      <c r="B685" s="324" t="s">
        <v>2475</v>
      </c>
      <c r="C685" s="325"/>
      <c r="D685" s="328">
        <v>45733</v>
      </c>
      <c r="E685" s="324"/>
      <c r="F685" s="324" t="s">
        <v>2377</v>
      </c>
      <c r="G685" s="324"/>
      <c r="H685" s="324"/>
      <c r="I685" s="327">
        <v>0.25</v>
      </c>
      <c r="J685" s="325" t="s">
        <v>182</v>
      </c>
      <c r="K685" s="92"/>
    </row>
    <row r="686" spans="1:11" ht="13">
      <c r="A686" s="324" t="s">
        <v>1504</v>
      </c>
      <c r="B686" s="324" t="s">
        <v>2476</v>
      </c>
      <c r="C686" s="325"/>
      <c r="D686" s="328">
        <v>45733</v>
      </c>
      <c r="E686" s="324"/>
      <c r="F686" s="324" t="s">
        <v>2377</v>
      </c>
      <c r="G686" s="324"/>
      <c r="H686" s="324"/>
      <c r="I686" s="327">
        <v>0.25</v>
      </c>
      <c r="J686" s="325" t="s">
        <v>182</v>
      </c>
      <c r="K686" s="92"/>
    </row>
    <row r="687" spans="1:11" ht="13">
      <c r="A687" s="324" t="s">
        <v>1504</v>
      </c>
      <c r="B687" s="324" t="s">
        <v>2477</v>
      </c>
      <c r="C687" s="325"/>
      <c r="D687" s="328">
        <v>45733</v>
      </c>
      <c r="E687" s="324"/>
      <c r="F687" s="324" t="s">
        <v>2377</v>
      </c>
      <c r="G687" s="324"/>
      <c r="H687" s="324"/>
      <c r="I687" s="327">
        <v>0.25</v>
      </c>
      <c r="J687" s="325" t="s">
        <v>182</v>
      </c>
      <c r="K687" s="92"/>
    </row>
    <row r="688" spans="1:11" ht="13">
      <c r="A688" s="324" t="s">
        <v>1504</v>
      </c>
      <c r="B688" s="324" t="s">
        <v>2478</v>
      </c>
      <c r="C688" s="325"/>
      <c r="D688" s="328">
        <v>45733</v>
      </c>
      <c r="E688" s="324"/>
      <c r="F688" s="324" t="s">
        <v>2377</v>
      </c>
      <c r="G688" s="324"/>
      <c r="H688" s="324"/>
      <c r="I688" s="327">
        <v>0.25</v>
      </c>
      <c r="J688" s="325" t="s">
        <v>182</v>
      </c>
      <c r="K688" s="92"/>
    </row>
    <row r="689" spans="1:11" ht="13">
      <c r="A689" s="324" t="s">
        <v>1504</v>
      </c>
      <c r="B689" s="324" t="s">
        <v>2479</v>
      </c>
      <c r="C689" s="325"/>
      <c r="D689" s="328">
        <v>45734</v>
      </c>
      <c r="E689" s="324"/>
      <c r="F689" s="324" t="s">
        <v>2377</v>
      </c>
      <c r="G689" s="324"/>
      <c r="H689" s="324"/>
      <c r="I689" s="327">
        <v>0.25</v>
      </c>
      <c r="J689" s="325" t="s">
        <v>182</v>
      </c>
      <c r="K689" s="92"/>
    </row>
    <row r="690" spans="1:11" ht="13">
      <c r="A690" s="324" t="s">
        <v>1504</v>
      </c>
      <c r="B690" s="324" t="s">
        <v>2480</v>
      </c>
      <c r="C690" s="325"/>
      <c r="D690" s="328">
        <v>45734</v>
      </c>
      <c r="E690" s="324"/>
      <c r="F690" s="324" t="s">
        <v>2377</v>
      </c>
      <c r="G690" s="324"/>
      <c r="H690" s="324"/>
      <c r="I690" s="327">
        <v>0.25</v>
      </c>
      <c r="J690" s="325" t="s">
        <v>182</v>
      </c>
      <c r="K690" s="92"/>
    </row>
    <row r="691" spans="1:11" ht="13">
      <c r="A691" s="324" t="s">
        <v>1504</v>
      </c>
      <c r="B691" s="324" t="s">
        <v>2481</v>
      </c>
      <c r="C691" s="325"/>
      <c r="D691" s="328">
        <v>45734</v>
      </c>
      <c r="E691" s="324"/>
      <c r="F691" s="324" t="s">
        <v>2377</v>
      </c>
      <c r="G691" s="324"/>
      <c r="H691" s="324"/>
      <c r="I691" s="327">
        <v>0.25</v>
      </c>
      <c r="J691" s="325" t="s">
        <v>182</v>
      </c>
      <c r="K691" s="92"/>
    </row>
    <row r="692" spans="1:11" ht="13">
      <c r="A692" s="324" t="s">
        <v>1504</v>
      </c>
      <c r="B692" s="324" t="s">
        <v>2482</v>
      </c>
      <c r="C692" s="325"/>
      <c r="D692" s="328">
        <v>45734</v>
      </c>
      <c r="E692" s="324"/>
      <c r="F692" s="324" t="s">
        <v>2377</v>
      </c>
      <c r="G692" s="324"/>
      <c r="H692" s="324"/>
      <c r="I692" s="327">
        <v>0.25</v>
      </c>
      <c r="J692" s="325" t="s">
        <v>182</v>
      </c>
      <c r="K692" s="92"/>
    </row>
    <row r="693" spans="1:11" ht="13">
      <c r="A693" s="324" t="s">
        <v>1504</v>
      </c>
      <c r="B693" s="324" t="s">
        <v>2483</v>
      </c>
      <c r="C693" s="325"/>
      <c r="D693" s="328">
        <v>45735</v>
      </c>
      <c r="E693" s="324"/>
      <c r="F693" s="324" t="s">
        <v>2377</v>
      </c>
      <c r="G693" s="324"/>
      <c r="H693" s="324"/>
      <c r="I693" s="327">
        <v>0.25</v>
      </c>
      <c r="J693" s="325" t="s">
        <v>182</v>
      </c>
      <c r="K693" s="92"/>
    </row>
    <row r="694" spans="1:11" ht="13">
      <c r="A694" s="324" t="s">
        <v>1504</v>
      </c>
      <c r="B694" s="324" t="s">
        <v>2484</v>
      </c>
      <c r="C694" s="325"/>
      <c r="D694" s="328">
        <v>45735</v>
      </c>
      <c r="E694" s="324"/>
      <c r="F694" s="324" t="s">
        <v>2377</v>
      </c>
      <c r="G694" s="324"/>
      <c r="H694" s="324"/>
      <c r="I694" s="327">
        <v>0.25</v>
      </c>
      <c r="J694" s="325" t="s">
        <v>182</v>
      </c>
      <c r="K694" s="92"/>
    </row>
    <row r="695" spans="1:11" ht="13">
      <c r="A695" s="324" t="s">
        <v>1504</v>
      </c>
      <c r="B695" s="324" t="s">
        <v>2485</v>
      </c>
      <c r="C695" s="325"/>
      <c r="D695" s="328">
        <v>45735</v>
      </c>
      <c r="E695" s="324"/>
      <c r="F695" s="324" t="s">
        <v>2377</v>
      </c>
      <c r="G695" s="324"/>
      <c r="H695" s="324"/>
      <c r="I695" s="327">
        <v>0.25</v>
      </c>
      <c r="J695" s="325" t="s">
        <v>182</v>
      </c>
      <c r="K695" s="92"/>
    </row>
    <row r="696" spans="1:11" ht="13">
      <c r="A696" s="324" t="s">
        <v>1504</v>
      </c>
      <c r="B696" s="324" t="s">
        <v>2486</v>
      </c>
      <c r="C696" s="325"/>
      <c r="D696" s="328">
        <v>45735</v>
      </c>
      <c r="E696" s="324"/>
      <c r="F696" s="324" t="s">
        <v>2377</v>
      </c>
      <c r="G696" s="324"/>
      <c r="H696" s="324"/>
      <c r="I696" s="327">
        <v>0.25</v>
      </c>
      <c r="J696" s="325" t="s">
        <v>182</v>
      </c>
      <c r="K696" s="92"/>
    </row>
    <row r="697" spans="1:11" ht="13">
      <c r="A697" s="324" t="s">
        <v>1504</v>
      </c>
      <c r="B697" s="324" t="s">
        <v>2487</v>
      </c>
      <c r="C697" s="325"/>
      <c r="D697" s="328">
        <v>45735</v>
      </c>
      <c r="E697" s="324"/>
      <c r="F697" s="324" t="s">
        <v>2377</v>
      </c>
      <c r="G697" s="324"/>
      <c r="H697" s="324"/>
      <c r="I697" s="327">
        <v>0.25</v>
      </c>
      <c r="J697" s="325" t="s">
        <v>182</v>
      </c>
      <c r="K697" s="92"/>
    </row>
    <row r="698" spans="1:11" ht="13">
      <c r="A698" s="324" t="s">
        <v>1504</v>
      </c>
      <c r="B698" s="324" t="s">
        <v>2488</v>
      </c>
      <c r="C698" s="325"/>
      <c r="D698" s="328">
        <v>45735</v>
      </c>
      <c r="E698" s="324"/>
      <c r="F698" s="324" t="s">
        <v>2377</v>
      </c>
      <c r="G698" s="324"/>
      <c r="H698" s="324"/>
      <c r="I698" s="327">
        <v>0.25</v>
      </c>
      <c r="J698" s="325" t="s">
        <v>182</v>
      </c>
      <c r="K698" s="92"/>
    </row>
    <row r="699" spans="1:11" ht="13">
      <c r="A699" s="324" t="s">
        <v>1504</v>
      </c>
      <c r="B699" s="324" t="s">
        <v>2489</v>
      </c>
      <c r="C699" s="325"/>
      <c r="D699" s="328">
        <v>45736</v>
      </c>
      <c r="E699" s="324"/>
      <c r="F699" s="324" t="s">
        <v>2377</v>
      </c>
      <c r="G699" s="324"/>
      <c r="H699" s="324"/>
      <c r="I699" s="327">
        <v>0.25</v>
      </c>
      <c r="J699" s="325" t="s">
        <v>182</v>
      </c>
      <c r="K699" s="92"/>
    </row>
    <row r="700" spans="1:11" ht="13">
      <c r="A700" s="324" t="s">
        <v>1504</v>
      </c>
      <c r="B700" s="324" t="s">
        <v>2490</v>
      </c>
      <c r="C700" s="325"/>
      <c r="D700" s="328">
        <v>45737</v>
      </c>
      <c r="E700" s="324"/>
      <c r="F700" s="324" t="s">
        <v>2377</v>
      </c>
      <c r="G700" s="324"/>
      <c r="H700" s="324"/>
      <c r="I700" s="327">
        <v>0.25</v>
      </c>
      <c r="J700" s="325" t="s">
        <v>182</v>
      </c>
      <c r="K700" s="92"/>
    </row>
    <row r="701" spans="1:11" ht="13">
      <c r="A701" s="324" t="s">
        <v>1504</v>
      </c>
      <c r="B701" s="324" t="s">
        <v>2491</v>
      </c>
      <c r="C701" s="325"/>
      <c r="D701" s="328">
        <v>45738</v>
      </c>
      <c r="E701" s="324"/>
      <c r="F701" s="324" t="s">
        <v>2377</v>
      </c>
      <c r="G701" s="324"/>
      <c r="H701" s="324"/>
      <c r="I701" s="327">
        <v>0.25</v>
      </c>
      <c r="J701" s="325" t="s">
        <v>182</v>
      </c>
      <c r="K701" s="92"/>
    </row>
    <row r="702" spans="1:11" ht="13">
      <c r="A702" s="324" t="s">
        <v>1504</v>
      </c>
      <c r="B702" s="324" t="s">
        <v>2492</v>
      </c>
      <c r="C702" s="325"/>
      <c r="D702" s="328">
        <v>45739</v>
      </c>
      <c r="E702" s="324"/>
      <c r="F702" s="324" t="s">
        <v>2377</v>
      </c>
      <c r="G702" s="324"/>
      <c r="H702" s="324"/>
      <c r="I702" s="327">
        <v>0.25</v>
      </c>
      <c r="J702" s="325" t="s">
        <v>182</v>
      </c>
      <c r="K702" s="92"/>
    </row>
    <row r="703" spans="1:11" ht="13">
      <c r="A703" s="324" t="s">
        <v>1504</v>
      </c>
      <c r="B703" s="324" t="s">
        <v>2493</v>
      </c>
      <c r="C703" s="325"/>
      <c r="D703" s="328">
        <v>45740</v>
      </c>
      <c r="E703" s="324"/>
      <c r="F703" s="324" t="s">
        <v>2377</v>
      </c>
      <c r="G703" s="324"/>
      <c r="H703" s="324"/>
      <c r="I703" s="327">
        <v>0.25</v>
      </c>
      <c r="J703" s="325" t="s">
        <v>182</v>
      </c>
      <c r="K703" s="92"/>
    </row>
    <row r="704" spans="1:11" ht="13">
      <c r="A704" s="324" t="s">
        <v>1504</v>
      </c>
      <c r="B704" s="324" t="s">
        <v>2494</v>
      </c>
      <c r="C704" s="325"/>
      <c r="D704" s="328">
        <v>45740</v>
      </c>
      <c r="E704" s="324"/>
      <c r="F704" s="324" t="s">
        <v>2377</v>
      </c>
      <c r="G704" s="324"/>
      <c r="H704" s="324"/>
      <c r="I704" s="327">
        <v>0.25</v>
      </c>
      <c r="J704" s="325" t="s">
        <v>182</v>
      </c>
      <c r="K704" s="92"/>
    </row>
    <row r="705" spans="1:11" ht="13">
      <c r="A705" s="324" t="s">
        <v>1504</v>
      </c>
      <c r="B705" s="324" t="s">
        <v>2495</v>
      </c>
      <c r="C705" s="325"/>
      <c r="D705" s="328">
        <v>45741</v>
      </c>
      <c r="E705" s="324"/>
      <c r="F705" s="324" t="s">
        <v>2377</v>
      </c>
      <c r="G705" s="324"/>
      <c r="H705" s="324"/>
      <c r="I705" s="327">
        <v>0.25</v>
      </c>
      <c r="J705" s="325" t="s">
        <v>182</v>
      </c>
      <c r="K705" s="92"/>
    </row>
    <row r="706" spans="1:11" ht="13">
      <c r="A706" s="324" t="s">
        <v>1504</v>
      </c>
      <c r="B706" s="324" t="s">
        <v>2496</v>
      </c>
      <c r="C706" s="325"/>
      <c r="D706" s="328">
        <v>45741</v>
      </c>
      <c r="E706" s="324"/>
      <c r="F706" s="324" t="s">
        <v>2377</v>
      </c>
      <c r="G706" s="324"/>
      <c r="H706" s="324"/>
      <c r="I706" s="327">
        <v>3.5</v>
      </c>
      <c r="J706" s="325" t="s">
        <v>182</v>
      </c>
      <c r="K706" s="92"/>
    </row>
    <row r="707" spans="1:11" ht="13">
      <c r="A707" s="324" t="s">
        <v>1504</v>
      </c>
      <c r="B707" s="324" t="s">
        <v>2497</v>
      </c>
      <c r="C707" s="325"/>
      <c r="D707" s="328">
        <v>45741</v>
      </c>
      <c r="E707" s="324"/>
      <c r="F707" s="324" t="s">
        <v>2377</v>
      </c>
      <c r="G707" s="324"/>
      <c r="H707" s="324"/>
      <c r="I707" s="327">
        <v>0.25</v>
      </c>
      <c r="J707" s="325" t="s">
        <v>182</v>
      </c>
      <c r="K707" s="92"/>
    </row>
    <row r="708" spans="1:11" ht="13">
      <c r="A708" s="324" t="s">
        <v>1504</v>
      </c>
      <c r="B708" s="324" t="s">
        <v>2498</v>
      </c>
      <c r="C708" s="325"/>
      <c r="D708" s="328">
        <v>45741</v>
      </c>
      <c r="E708" s="324"/>
      <c r="F708" s="324" t="s">
        <v>2377</v>
      </c>
      <c r="G708" s="324"/>
      <c r="H708" s="324"/>
      <c r="I708" s="327">
        <v>0.25</v>
      </c>
      <c r="J708" s="325" t="s">
        <v>182</v>
      </c>
      <c r="K708" s="92"/>
    </row>
    <row r="709" spans="1:11" ht="13">
      <c r="A709" s="324" t="s">
        <v>1504</v>
      </c>
      <c r="B709" s="324" t="s">
        <v>2499</v>
      </c>
      <c r="C709" s="325"/>
      <c r="D709" s="328">
        <v>45741</v>
      </c>
      <c r="E709" s="324"/>
      <c r="F709" s="324" t="s">
        <v>2377</v>
      </c>
      <c r="G709" s="324"/>
      <c r="H709" s="324"/>
      <c r="I709" s="327">
        <v>0.25</v>
      </c>
      <c r="J709" s="325" t="s">
        <v>182</v>
      </c>
      <c r="K709" s="92"/>
    </row>
    <row r="710" spans="1:11" ht="13">
      <c r="A710" s="324" t="s">
        <v>1504</v>
      </c>
      <c r="B710" s="324" t="s">
        <v>2500</v>
      </c>
      <c r="C710" s="325"/>
      <c r="D710" s="328">
        <v>45742</v>
      </c>
      <c r="E710" s="324"/>
      <c r="F710" s="324" t="s">
        <v>2377</v>
      </c>
      <c r="G710" s="324"/>
      <c r="H710" s="324"/>
      <c r="I710" s="327">
        <v>0.25</v>
      </c>
      <c r="J710" s="325" t="s">
        <v>182</v>
      </c>
      <c r="K710" s="92"/>
    </row>
    <row r="711" spans="1:11" ht="13">
      <c r="A711" s="324" t="s">
        <v>1504</v>
      </c>
      <c r="B711" s="324" t="s">
        <v>2501</v>
      </c>
      <c r="C711" s="325"/>
      <c r="D711" s="328">
        <v>45742</v>
      </c>
      <c r="E711" s="324"/>
      <c r="F711" s="324" t="s">
        <v>2377</v>
      </c>
      <c r="G711" s="324"/>
      <c r="H711" s="324"/>
      <c r="I711" s="327">
        <v>0.25</v>
      </c>
      <c r="J711" s="325" t="s">
        <v>182</v>
      </c>
      <c r="K711" s="92"/>
    </row>
    <row r="712" spans="1:11" ht="13">
      <c r="A712" s="324" t="s">
        <v>1504</v>
      </c>
      <c r="B712" s="324" t="s">
        <v>2502</v>
      </c>
      <c r="C712" s="325"/>
      <c r="D712" s="328">
        <v>45742</v>
      </c>
      <c r="E712" s="324"/>
      <c r="F712" s="324" t="s">
        <v>2377</v>
      </c>
      <c r="G712" s="324"/>
      <c r="H712" s="324"/>
      <c r="I712" s="327">
        <v>0.25</v>
      </c>
      <c r="J712" s="325" t="s">
        <v>182</v>
      </c>
      <c r="K712" s="92"/>
    </row>
    <row r="713" spans="1:11" ht="13">
      <c r="A713" s="324" t="s">
        <v>1504</v>
      </c>
      <c r="B713" s="324" t="s">
        <v>2503</v>
      </c>
      <c r="C713" s="325"/>
      <c r="D713" s="328">
        <v>45743</v>
      </c>
      <c r="E713" s="324"/>
      <c r="F713" s="324" t="s">
        <v>2377</v>
      </c>
      <c r="G713" s="324"/>
      <c r="H713" s="324"/>
      <c r="I713" s="327">
        <v>0.25</v>
      </c>
      <c r="J713" s="325" t="s">
        <v>182</v>
      </c>
      <c r="K713" s="92"/>
    </row>
    <row r="714" spans="1:11" ht="13">
      <c r="A714" s="324" t="s">
        <v>1504</v>
      </c>
      <c r="B714" s="324" t="s">
        <v>2504</v>
      </c>
      <c r="C714" s="325"/>
      <c r="D714" s="328">
        <v>45743</v>
      </c>
      <c r="E714" s="324"/>
      <c r="F714" s="324" t="s">
        <v>2377</v>
      </c>
      <c r="G714" s="324"/>
      <c r="H714" s="324"/>
      <c r="I714" s="327">
        <v>0.25</v>
      </c>
      <c r="J714" s="325" t="s">
        <v>182</v>
      </c>
      <c r="K714" s="92"/>
    </row>
    <row r="715" spans="1:11" ht="13">
      <c r="A715" s="324" t="s">
        <v>1504</v>
      </c>
      <c r="B715" s="324" t="s">
        <v>2505</v>
      </c>
      <c r="C715" s="325"/>
      <c r="D715" s="328">
        <v>45743</v>
      </c>
      <c r="E715" s="324"/>
      <c r="F715" s="324" t="s">
        <v>2377</v>
      </c>
      <c r="G715" s="324"/>
      <c r="H715" s="324"/>
      <c r="I715" s="327">
        <v>0.25</v>
      </c>
      <c r="J715" s="325" t="s">
        <v>182</v>
      </c>
      <c r="K715" s="92"/>
    </row>
    <row r="716" spans="1:11" ht="13">
      <c r="A716" s="324" t="s">
        <v>1504</v>
      </c>
      <c r="B716" s="324" t="s">
        <v>2506</v>
      </c>
      <c r="C716" s="325"/>
      <c r="D716" s="328">
        <v>45743</v>
      </c>
      <c r="E716" s="324"/>
      <c r="F716" s="324" t="s">
        <v>2377</v>
      </c>
      <c r="G716" s="324"/>
      <c r="H716" s="324"/>
      <c r="I716" s="327">
        <v>0.25</v>
      </c>
      <c r="J716" s="325" t="s">
        <v>182</v>
      </c>
      <c r="K716" s="92"/>
    </row>
    <row r="717" spans="1:11" ht="13">
      <c r="A717" s="324" t="s">
        <v>1504</v>
      </c>
      <c r="B717" s="324" t="s">
        <v>2507</v>
      </c>
      <c r="C717" s="325"/>
      <c r="D717" s="328">
        <v>45743</v>
      </c>
      <c r="E717" s="324"/>
      <c r="F717" s="324" t="s">
        <v>2377</v>
      </c>
      <c r="G717" s="324"/>
      <c r="H717" s="324"/>
      <c r="I717" s="327">
        <v>0.25</v>
      </c>
      <c r="J717" s="325" t="s">
        <v>182</v>
      </c>
      <c r="K717" s="92"/>
    </row>
    <row r="718" spans="1:11" ht="13">
      <c r="A718" s="324" t="s">
        <v>1504</v>
      </c>
      <c r="B718" s="324" t="s">
        <v>2508</v>
      </c>
      <c r="C718" s="325"/>
      <c r="D718" s="328">
        <v>45745</v>
      </c>
      <c r="E718" s="324"/>
      <c r="F718" s="324" t="s">
        <v>2377</v>
      </c>
      <c r="G718" s="324"/>
      <c r="H718" s="324"/>
      <c r="I718" s="327">
        <v>0.25</v>
      </c>
      <c r="J718" s="325" t="s">
        <v>182</v>
      </c>
      <c r="K718" s="92"/>
    </row>
    <row r="719" spans="1:11" ht="13">
      <c r="A719" s="324" t="s">
        <v>1504</v>
      </c>
      <c r="B719" s="324" t="s">
        <v>2509</v>
      </c>
      <c r="C719" s="325"/>
      <c r="D719" s="328">
        <v>45745</v>
      </c>
      <c r="E719" s="324"/>
      <c r="F719" s="324" t="s">
        <v>2377</v>
      </c>
      <c r="G719" s="324"/>
      <c r="H719" s="324"/>
      <c r="I719" s="327">
        <v>0.25</v>
      </c>
      <c r="J719" s="325" t="s">
        <v>182</v>
      </c>
      <c r="K719" s="92"/>
    </row>
    <row r="720" spans="1:11" ht="13">
      <c r="A720" s="324" t="s">
        <v>1504</v>
      </c>
      <c r="B720" s="324" t="s">
        <v>2510</v>
      </c>
      <c r="C720" s="325"/>
      <c r="D720" s="328">
        <v>45745</v>
      </c>
      <c r="E720" s="324"/>
      <c r="F720" s="324" t="s">
        <v>2377</v>
      </c>
      <c r="G720" s="324"/>
      <c r="H720" s="324"/>
      <c r="I720" s="327">
        <v>0.25</v>
      </c>
      <c r="J720" s="325" t="s">
        <v>182</v>
      </c>
      <c r="K720" s="92"/>
    </row>
    <row r="721" spans="1:11" ht="13">
      <c r="A721" s="324" t="s">
        <v>1504</v>
      </c>
      <c r="B721" s="324" t="s">
        <v>2511</v>
      </c>
      <c r="C721" s="325"/>
      <c r="D721" s="328">
        <v>45745</v>
      </c>
      <c r="E721" s="324"/>
      <c r="F721" s="324" t="s">
        <v>2377</v>
      </c>
      <c r="G721" s="324"/>
      <c r="H721" s="324"/>
      <c r="I721" s="327">
        <v>0.33</v>
      </c>
      <c r="J721" s="325" t="s">
        <v>182</v>
      </c>
      <c r="K721" s="92"/>
    </row>
    <row r="722" spans="1:11" ht="13">
      <c r="A722" s="324" t="s">
        <v>1504</v>
      </c>
      <c r="B722" s="324" t="s">
        <v>2512</v>
      </c>
      <c r="C722" s="325"/>
      <c r="D722" s="328">
        <v>45746</v>
      </c>
      <c r="E722" s="324"/>
      <c r="F722" s="324" t="s">
        <v>2377</v>
      </c>
      <c r="G722" s="324"/>
      <c r="H722" s="324"/>
      <c r="I722" s="327">
        <v>0.25</v>
      </c>
      <c r="J722" s="325" t="s">
        <v>182</v>
      </c>
      <c r="K722" s="92"/>
    </row>
    <row r="723" spans="1:11" ht="13">
      <c r="A723" s="324" t="s">
        <v>1504</v>
      </c>
      <c r="B723" s="324" t="s">
        <v>2513</v>
      </c>
      <c r="C723" s="325"/>
      <c r="D723" s="328">
        <v>45747</v>
      </c>
      <c r="E723" s="324"/>
      <c r="F723" s="324" t="s">
        <v>2377</v>
      </c>
      <c r="G723" s="324"/>
      <c r="H723" s="324"/>
      <c r="I723" s="327">
        <v>3.5</v>
      </c>
      <c r="J723" s="325" t="s">
        <v>182</v>
      </c>
      <c r="K723" s="92"/>
    </row>
    <row r="724" spans="1:11" ht="13">
      <c r="A724" s="324" t="s">
        <v>1504</v>
      </c>
      <c r="B724" s="324" t="s">
        <v>2514</v>
      </c>
      <c r="C724" s="325"/>
      <c r="D724" s="328">
        <v>45747</v>
      </c>
      <c r="E724" s="324"/>
      <c r="F724" s="324" t="s">
        <v>2377</v>
      </c>
      <c r="G724" s="324"/>
      <c r="H724" s="324"/>
      <c r="I724" s="327">
        <v>0.25</v>
      </c>
      <c r="J724" s="325" t="s">
        <v>182</v>
      </c>
      <c r="K724" s="92"/>
    </row>
    <row r="725" spans="1:11" ht="13">
      <c r="A725" s="324" t="s">
        <v>1504</v>
      </c>
      <c r="B725" s="324" t="s">
        <v>2515</v>
      </c>
      <c r="C725" s="325"/>
      <c r="D725" s="328">
        <v>45747</v>
      </c>
      <c r="E725" s="324"/>
      <c r="F725" s="324" t="s">
        <v>2377</v>
      </c>
      <c r="G725" s="324"/>
      <c r="H725" s="324"/>
      <c r="I725" s="327">
        <v>0.25</v>
      </c>
      <c r="J725" s="325" t="s">
        <v>182</v>
      </c>
      <c r="K725" s="92"/>
    </row>
    <row r="726" spans="1:11" ht="13">
      <c r="A726" s="324" t="s">
        <v>1504</v>
      </c>
      <c r="B726" s="324" t="s">
        <v>2516</v>
      </c>
      <c r="C726" s="325"/>
      <c r="D726" s="328">
        <v>45747</v>
      </c>
      <c r="E726" s="324"/>
      <c r="F726" s="324" t="s">
        <v>2377</v>
      </c>
      <c r="G726" s="324"/>
      <c r="H726" s="324"/>
      <c r="I726" s="327">
        <v>0.25</v>
      </c>
      <c r="J726" s="325" t="s">
        <v>182</v>
      </c>
      <c r="K726" s="92"/>
    </row>
    <row r="727" spans="1:11" ht="13">
      <c r="A727" s="324" t="s">
        <v>1504</v>
      </c>
      <c r="B727" s="324" t="s">
        <v>2517</v>
      </c>
      <c r="C727" s="325"/>
      <c r="D727" s="328">
        <v>45747</v>
      </c>
      <c r="E727" s="324"/>
      <c r="F727" s="324" t="s">
        <v>2377</v>
      </c>
      <c r="G727" s="324"/>
      <c r="H727" s="324"/>
      <c r="I727" s="327">
        <v>0.25</v>
      </c>
      <c r="J727" s="325" t="s">
        <v>182</v>
      </c>
      <c r="K727" s="92"/>
    </row>
    <row r="728" spans="1:11" ht="13">
      <c r="A728" s="324" t="s">
        <v>1504</v>
      </c>
      <c r="B728" s="324" t="s">
        <v>2518</v>
      </c>
      <c r="C728" s="325"/>
      <c r="D728" s="328">
        <v>45747</v>
      </c>
      <c r="E728" s="324"/>
      <c r="F728" s="324" t="s">
        <v>2377</v>
      </c>
      <c r="G728" s="324"/>
      <c r="H728" s="324"/>
      <c r="I728" s="327">
        <v>5</v>
      </c>
      <c r="J728" s="325" t="s">
        <v>182</v>
      </c>
      <c r="K728" s="92"/>
    </row>
    <row r="729" spans="1:11" ht="13">
      <c r="A729" s="324" t="s">
        <v>1504</v>
      </c>
      <c r="B729" s="324" t="s">
        <v>2519</v>
      </c>
      <c r="C729" s="325"/>
      <c r="D729" s="328">
        <v>45747</v>
      </c>
      <c r="E729" s="324"/>
      <c r="F729" s="324" t="s">
        <v>2377</v>
      </c>
      <c r="G729" s="324"/>
      <c r="H729" s="324"/>
      <c r="I729" s="327">
        <v>5</v>
      </c>
      <c r="J729" s="325" t="s">
        <v>182</v>
      </c>
      <c r="K729" s="92"/>
    </row>
    <row r="730" spans="1:11" ht="13">
      <c r="A730" s="324" t="s">
        <v>1504</v>
      </c>
      <c r="B730" s="324" t="s">
        <v>2520</v>
      </c>
      <c r="C730" s="325"/>
      <c r="D730" s="328">
        <v>45748</v>
      </c>
      <c r="E730" s="324"/>
      <c r="F730" s="324" t="s">
        <v>2377</v>
      </c>
      <c r="G730" s="324"/>
      <c r="H730" s="324"/>
      <c r="I730" s="327">
        <v>0.4</v>
      </c>
      <c r="J730" s="325" t="s">
        <v>182</v>
      </c>
      <c r="K730" s="92"/>
    </row>
    <row r="731" spans="1:11" ht="13">
      <c r="A731" s="324" t="s">
        <v>1504</v>
      </c>
      <c r="B731" s="324" t="s">
        <v>2521</v>
      </c>
      <c r="C731" s="325"/>
      <c r="D731" s="328">
        <v>45748</v>
      </c>
      <c r="E731" s="324"/>
      <c r="F731" s="324" t="s">
        <v>2377</v>
      </c>
      <c r="G731" s="324"/>
      <c r="H731" s="324"/>
      <c r="I731" s="327">
        <v>0.25</v>
      </c>
      <c r="J731" s="325" t="s">
        <v>182</v>
      </c>
      <c r="K731" s="92"/>
    </row>
    <row r="732" spans="1:11" ht="13">
      <c r="A732" s="324" t="s">
        <v>1504</v>
      </c>
      <c r="B732" s="324" t="s">
        <v>2522</v>
      </c>
      <c r="C732" s="325"/>
      <c r="D732" s="328">
        <v>45748</v>
      </c>
      <c r="E732" s="324"/>
      <c r="F732" s="324" t="s">
        <v>2377</v>
      </c>
      <c r="G732" s="324"/>
      <c r="H732" s="324"/>
      <c r="I732" s="327">
        <v>0.25</v>
      </c>
      <c r="J732" s="325" t="s">
        <v>182</v>
      </c>
      <c r="K732" s="92"/>
    </row>
    <row r="733" spans="1:11" ht="13">
      <c r="A733" s="324" t="s">
        <v>1504</v>
      </c>
      <c r="B733" s="324" t="s">
        <v>2523</v>
      </c>
      <c r="C733" s="325"/>
      <c r="D733" s="328">
        <v>45748</v>
      </c>
      <c r="E733" s="324"/>
      <c r="F733" s="324" t="s">
        <v>2377</v>
      </c>
      <c r="G733" s="324"/>
      <c r="H733" s="324"/>
      <c r="I733" s="327">
        <v>0.25</v>
      </c>
      <c r="J733" s="325" t="s">
        <v>182</v>
      </c>
      <c r="K733" s="92"/>
    </row>
    <row r="734" spans="1:11" ht="13">
      <c r="A734" s="324" t="s">
        <v>1504</v>
      </c>
      <c r="B734" s="324" t="s">
        <v>2524</v>
      </c>
      <c r="C734" s="325"/>
      <c r="D734" s="328">
        <v>45748</v>
      </c>
      <c r="E734" s="324"/>
      <c r="F734" s="324" t="s">
        <v>2377</v>
      </c>
      <c r="G734" s="324"/>
      <c r="H734" s="324"/>
      <c r="I734" s="327">
        <v>0.25</v>
      </c>
      <c r="J734" s="325" t="s">
        <v>182</v>
      </c>
      <c r="K734" s="92"/>
    </row>
    <row r="735" spans="1:11" ht="13">
      <c r="A735" s="324" t="s">
        <v>1504</v>
      </c>
      <c r="B735" s="324" t="s">
        <v>2525</v>
      </c>
      <c r="C735" s="325"/>
      <c r="D735" s="328">
        <v>45748</v>
      </c>
      <c r="E735" s="324"/>
      <c r="F735" s="324" t="s">
        <v>2377</v>
      </c>
      <c r="G735" s="324"/>
      <c r="H735" s="324"/>
      <c r="I735" s="327">
        <v>0.25</v>
      </c>
      <c r="J735" s="325" t="s">
        <v>182</v>
      </c>
      <c r="K735" s="92"/>
    </row>
    <row r="736" spans="1:11" ht="13">
      <c r="A736" s="324" t="s">
        <v>1504</v>
      </c>
      <c r="B736" s="324" t="s">
        <v>2526</v>
      </c>
      <c r="C736" s="325"/>
      <c r="D736" s="328">
        <v>45748</v>
      </c>
      <c r="E736" s="324"/>
      <c r="F736" s="324" t="s">
        <v>2377</v>
      </c>
      <c r="G736" s="324"/>
      <c r="H736" s="324"/>
      <c r="I736" s="327">
        <v>0.25</v>
      </c>
      <c r="J736" s="325" t="s">
        <v>182</v>
      </c>
      <c r="K736" s="92"/>
    </row>
    <row r="737" spans="1:11" ht="13">
      <c r="A737" s="324" t="s">
        <v>1504</v>
      </c>
      <c r="B737" s="324" t="s">
        <v>2527</v>
      </c>
      <c r="C737" s="325"/>
      <c r="D737" s="328">
        <v>45749</v>
      </c>
      <c r="E737" s="324"/>
      <c r="F737" s="324" t="s">
        <v>2377</v>
      </c>
      <c r="G737" s="324"/>
      <c r="H737" s="324"/>
      <c r="I737" s="327">
        <v>0.25</v>
      </c>
      <c r="J737" s="325" t="s">
        <v>182</v>
      </c>
      <c r="K737" s="92"/>
    </row>
    <row r="738" spans="1:11" ht="13">
      <c r="A738" s="324" t="s">
        <v>1504</v>
      </c>
      <c r="B738" s="324" t="s">
        <v>2528</v>
      </c>
      <c r="C738" s="325"/>
      <c r="D738" s="328">
        <v>45751</v>
      </c>
      <c r="E738" s="324"/>
      <c r="F738" s="324" t="s">
        <v>2377</v>
      </c>
      <c r="G738" s="324"/>
      <c r="H738" s="324"/>
      <c r="I738" s="327">
        <v>0.25</v>
      </c>
      <c r="J738" s="325" t="s">
        <v>182</v>
      </c>
      <c r="K738" s="92"/>
    </row>
    <row r="739" spans="1:11" ht="13">
      <c r="A739" s="324" t="s">
        <v>1504</v>
      </c>
      <c r="B739" s="324" t="s">
        <v>2529</v>
      </c>
      <c r="C739" s="325"/>
      <c r="D739" s="328">
        <v>45753</v>
      </c>
      <c r="E739" s="324"/>
      <c r="F739" s="324" t="s">
        <v>2377</v>
      </c>
      <c r="G739" s="324"/>
      <c r="H739" s="324"/>
      <c r="I739" s="327">
        <v>0.25</v>
      </c>
      <c r="J739" s="325" t="s">
        <v>182</v>
      </c>
      <c r="K739" s="92"/>
    </row>
    <row r="740" spans="1:11" ht="13">
      <c r="A740" s="324" t="s">
        <v>1504</v>
      </c>
      <c r="B740" s="324" t="s">
        <v>2530</v>
      </c>
      <c r="C740" s="325"/>
      <c r="D740" s="328">
        <v>45756</v>
      </c>
      <c r="E740" s="324"/>
      <c r="F740" s="324" t="s">
        <v>2377</v>
      </c>
      <c r="G740" s="324"/>
      <c r="H740" s="324"/>
      <c r="I740" s="327">
        <v>0.25</v>
      </c>
      <c r="J740" s="325" t="s">
        <v>182</v>
      </c>
      <c r="K740" s="92"/>
    </row>
    <row r="741" spans="1:11" ht="13">
      <c r="A741" s="324" t="s">
        <v>1504</v>
      </c>
      <c r="B741" s="324" t="s">
        <v>2531</v>
      </c>
      <c r="C741" s="325"/>
      <c r="D741" s="328">
        <v>45756</v>
      </c>
      <c r="E741" s="324"/>
      <c r="F741" s="324" t="s">
        <v>2377</v>
      </c>
      <c r="G741" s="324"/>
      <c r="H741" s="324"/>
      <c r="I741" s="327">
        <v>0.25</v>
      </c>
      <c r="J741" s="325" t="s">
        <v>182</v>
      </c>
      <c r="K741" s="92"/>
    </row>
    <row r="742" spans="1:11" ht="13">
      <c r="A742" s="324" t="s">
        <v>1504</v>
      </c>
      <c r="B742" s="324" t="s">
        <v>2532</v>
      </c>
      <c r="C742" s="325"/>
      <c r="D742" s="328">
        <v>45757</v>
      </c>
      <c r="E742" s="324"/>
      <c r="F742" s="324" t="s">
        <v>2377</v>
      </c>
      <c r="G742" s="324"/>
      <c r="H742" s="324"/>
      <c r="I742" s="327">
        <v>0.25</v>
      </c>
      <c r="J742" s="325" t="s">
        <v>182</v>
      </c>
      <c r="K742" s="92"/>
    </row>
    <row r="743" spans="1:11" ht="13">
      <c r="A743" s="324" t="s">
        <v>1504</v>
      </c>
      <c r="B743" s="324" t="s">
        <v>2533</v>
      </c>
      <c r="C743" s="325"/>
      <c r="D743" s="328">
        <v>45757</v>
      </c>
      <c r="E743" s="324"/>
      <c r="F743" s="324" t="s">
        <v>2377</v>
      </c>
      <c r="G743" s="324"/>
      <c r="H743" s="324"/>
      <c r="I743" s="327">
        <v>0.25</v>
      </c>
      <c r="J743" s="325" t="s">
        <v>182</v>
      </c>
      <c r="K743" s="92"/>
    </row>
    <row r="744" spans="1:11" ht="13">
      <c r="A744" s="324" t="s">
        <v>1504</v>
      </c>
      <c r="B744" s="324" t="s">
        <v>2534</v>
      </c>
      <c r="C744" s="325"/>
      <c r="D744" s="328">
        <v>45758</v>
      </c>
      <c r="E744" s="324"/>
      <c r="F744" s="324" t="s">
        <v>2377</v>
      </c>
      <c r="G744" s="324"/>
      <c r="H744" s="324"/>
      <c r="I744" s="327">
        <v>0.25</v>
      </c>
      <c r="J744" s="325" t="s">
        <v>182</v>
      </c>
      <c r="K744" s="92"/>
    </row>
    <row r="745" spans="1:11" ht="13">
      <c r="A745" s="324" t="s">
        <v>1504</v>
      </c>
      <c r="B745" s="324" t="s">
        <v>2535</v>
      </c>
      <c r="C745" s="325"/>
      <c r="D745" s="328">
        <v>45758</v>
      </c>
      <c r="E745" s="324"/>
      <c r="F745" s="324" t="s">
        <v>2377</v>
      </c>
      <c r="G745" s="324"/>
      <c r="H745" s="324"/>
      <c r="I745" s="327">
        <v>0.25</v>
      </c>
      <c r="J745" s="325" t="s">
        <v>182</v>
      </c>
      <c r="K745" s="92"/>
    </row>
    <row r="746" spans="1:11" ht="13">
      <c r="A746" s="324" t="s">
        <v>1504</v>
      </c>
      <c r="B746" s="324" t="s">
        <v>2536</v>
      </c>
      <c r="C746" s="325"/>
      <c r="D746" s="328">
        <v>45760</v>
      </c>
      <c r="E746" s="324"/>
      <c r="F746" s="324" t="s">
        <v>2377</v>
      </c>
      <c r="G746" s="324"/>
      <c r="H746" s="324"/>
      <c r="I746" s="327">
        <v>0.25</v>
      </c>
      <c r="J746" s="325" t="s">
        <v>182</v>
      </c>
      <c r="K746" s="92"/>
    </row>
    <row r="747" spans="1:11" ht="13">
      <c r="A747" s="324" t="s">
        <v>1504</v>
      </c>
      <c r="B747" s="324" t="s">
        <v>2537</v>
      </c>
      <c r="C747" s="325"/>
      <c r="D747" s="328">
        <v>45762</v>
      </c>
      <c r="E747" s="324"/>
      <c r="F747" s="324" t="s">
        <v>2377</v>
      </c>
      <c r="G747" s="324"/>
      <c r="H747" s="324"/>
      <c r="I747" s="327">
        <v>0.25</v>
      </c>
      <c r="J747" s="325" t="s">
        <v>182</v>
      </c>
      <c r="K747" s="92"/>
    </row>
    <row r="748" spans="1:11" ht="13">
      <c r="A748" s="324" t="s">
        <v>1504</v>
      </c>
      <c r="B748" s="324" t="s">
        <v>2538</v>
      </c>
      <c r="C748" s="325"/>
      <c r="D748" s="328">
        <v>45764</v>
      </c>
      <c r="E748" s="324"/>
      <c r="F748" s="324" t="s">
        <v>2377</v>
      </c>
      <c r="G748" s="324"/>
      <c r="H748" s="324"/>
      <c r="I748" s="327">
        <v>0.25</v>
      </c>
      <c r="J748" s="325" t="s">
        <v>182</v>
      </c>
      <c r="K748" s="92"/>
    </row>
    <row r="749" spans="1:11" ht="13">
      <c r="A749" s="324" t="s">
        <v>1504</v>
      </c>
      <c r="B749" s="324" t="s">
        <v>2539</v>
      </c>
      <c r="C749" s="325"/>
      <c r="D749" s="328">
        <v>45765</v>
      </c>
      <c r="E749" s="324"/>
      <c r="F749" s="324" t="s">
        <v>2377</v>
      </c>
      <c r="G749" s="324"/>
      <c r="H749" s="324"/>
      <c r="I749" s="327">
        <v>0.25</v>
      </c>
      <c r="J749" s="325" t="s">
        <v>182</v>
      </c>
      <c r="K749" s="92"/>
    </row>
    <row r="750" spans="1:11" ht="13">
      <c r="A750" s="324" t="s">
        <v>1504</v>
      </c>
      <c r="B750" s="324" t="s">
        <v>2540</v>
      </c>
      <c r="C750" s="325"/>
      <c r="D750" s="328">
        <v>45766</v>
      </c>
      <c r="E750" s="324"/>
      <c r="F750" s="324" t="s">
        <v>2377</v>
      </c>
      <c r="G750" s="324"/>
      <c r="H750" s="324"/>
      <c r="I750" s="327">
        <v>0.25</v>
      </c>
      <c r="J750" s="325" t="s">
        <v>182</v>
      </c>
      <c r="K750" s="92"/>
    </row>
    <row r="751" spans="1:11" ht="13">
      <c r="A751" s="324" t="s">
        <v>1504</v>
      </c>
      <c r="B751" s="324" t="s">
        <v>2541</v>
      </c>
      <c r="C751" s="325"/>
      <c r="D751" s="328">
        <v>45771</v>
      </c>
      <c r="E751" s="324"/>
      <c r="F751" s="324" t="s">
        <v>2377</v>
      </c>
      <c r="G751" s="324"/>
      <c r="H751" s="324"/>
      <c r="I751" s="327">
        <v>0.25</v>
      </c>
      <c r="J751" s="325" t="s">
        <v>182</v>
      </c>
      <c r="K751" s="92"/>
    </row>
    <row r="752" spans="1:11" ht="13">
      <c r="A752" s="324" t="s">
        <v>1504</v>
      </c>
      <c r="B752" s="324" t="s">
        <v>2542</v>
      </c>
      <c r="C752" s="325"/>
      <c r="D752" s="328">
        <v>45771</v>
      </c>
      <c r="E752" s="324"/>
      <c r="F752" s="324" t="s">
        <v>2377</v>
      </c>
      <c r="G752" s="324"/>
      <c r="H752" s="324"/>
      <c r="I752" s="327">
        <v>0.25</v>
      </c>
      <c r="J752" s="325" t="s">
        <v>182</v>
      </c>
      <c r="K752" s="92"/>
    </row>
    <row r="753" spans="1:11" ht="13">
      <c r="A753" s="324" t="s">
        <v>1504</v>
      </c>
      <c r="B753" s="324" t="s">
        <v>2543</v>
      </c>
      <c r="C753" s="325"/>
      <c r="D753" s="328">
        <v>45801</v>
      </c>
      <c r="E753" s="324"/>
      <c r="F753" s="324" t="s">
        <v>2377</v>
      </c>
      <c r="G753" s="324"/>
      <c r="H753" s="324"/>
      <c r="I753" s="327">
        <v>0.25</v>
      </c>
      <c r="J753" s="325" t="s">
        <v>182</v>
      </c>
      <c r="K753" s="92"/>
    </row>
    <row r="754" spans="1:11" ht="13">
      <c r="A754" s="324" t="s">
        <v>1504</v>
      </c>
      <c r="B754" s="324" t="s">
        <v>2544</v>
      </c>
      <c r="C754" s="325"/>
      <c r="D754" s="328">
        <v>45801</v>
      </c>
      <c r="E754" s="324"/>
      <c r="F754" s="324" t="s">
        <v>2377</v>
      </c>
      <c r="G754" s="324"/>
      <c r="H754" s="324"/>
      <c r="I754" s="327">
        <v>0.25</v>
      </c>
      <c r="J754" s="325" t="s">
        <v>182</v>
      </c>
      <c r="K754" s="92"/>
    </row>
    <row r="755" spans="1:11" ht="13">
      <c r="A755" s="324" t="s">
        <v>1504</v>
      </c>
      <c r="B755" s="324" t="s">
        <v>2545</v>
      </c>
      <c r="C755" s="325"/>
      <c r="D755" s="328">
        <v>45802</v>
      </c>
      <c r="E755" s="324"/>
      <c r="F755" s="324" t="s">
        <v>2377</v>
      </c>
      <c r="G755" s="324"/>
      <c r="H755" s="324"/>
      <c r="I755" s="327">
        <v>0.25</v>
      </c>
      <c r="J755" s="325" t="s">
        <v>182</v>
      </c>
      <c r="K755" s="92"/>
    </row>
    <row r="756" spans="1:11" ht="13">
      <c r="A756" s="324" t="s">
        <v>1504</v>
      </c>
      <c r="B756" s="324" t="s">
        <v>2546</v>
      </c>
      <c r="C756" s="325"/>
      <c r="D756" s="328">
        <v>45807</v>
      </c>
      <c r="E756" s="324"/>
      <c r="F756" s="324" t="s">
        <v>2377</v>
      </c>
      <c r="G756" s="324"/>
      <c r="H756" s="324"/>
      <c r="I756" s="327">
        <v>0.25</v>
      </c>
      <c r="J756" s="325" t="s">
        <v>182</v>
      </c>
      <c r="K756" s="92"/>
    </row>
    <row r="757" spans="1:11" ht="13">
      <c r="A757" s="324" t="s">
        <v>1504</v>
      </c>
      <c r="B757" s="324" t="s">
        <v>2547</v>
      </c>
      <c r="C757" s="325"/>
      <c r="D757" s="328">
        <v>45807</v>
      </c>
      <c r="E757" s="324"/>
      <c r="F757" s="324" t="s">
        <v>2377</v>
      </c>
      <c r="G757" s="324"/>
      <c r="H757" s="324"/>
      <c r="I757" s="327">
        <v>0.25</v>
      </c>
      <c r="J757" s="325" t="s">
        <v>182</v>
      </c>
      <c r="K757" s="92"/>
    </row>
    <row r="758" spans="1:11" ht="13">
      <c r="A758" s="324" t="s">
        <v>1504</v>
      </c>
      <c r="B758" s="324" t="s">
        <v>2548</v>
      </c>
      <c r="C758" s="325"/>
      <c r="D758" s="328">
        <v>45807</v>
      </c>
      <c r="E758" s="324"/>
      <c r="F758" s="324" t="s">
        <v>2377</v>
      </c>
      <c r="G758" s="324"/>
      <c r="H758" s="324"/>
      <c r="I758" s="327">
        <v>0.25</v>
      </c>
      <c r="J758" s="325" t="s">
        <v>182</v>
      </c>
      <c r="K758" s="92"/>
    </row>
    <row r="759" spans="1:11" ht="13">
      <c r="A759" s="324" t="s">
        <v>1504</v>
      </c>
      <c r="B759" s="324" t="s">
        <v>2549</v>
      </c>
      <c r="C759" s="325"/>
      <c r="D759" s="328">
        <v>45808</v>
      </c>
      <c r="E759" s="324"/>
      <c r="F759" s="324" t="s">
        <v>2377</v>
      </c>
      <c r="G759" s="324"/>
      <c r="H759" s="324"/>
      <c r="I759" s="327">
        <v>3.5</v>
      </c>
      <c r="J759" s="325" t="s">
        <v>182</v>
      </c>
      <c r="K759" s="92"/>
    </row>
    <row r="760" spans="1:11" ht="13">
      <c r="A760" s="324" t="s">
        <v>1504</v>
      </c>
      <c r="B760" s="324" t="s">
        <v>2550</v>
      </c>
      <c r="C760" s="325"/>
      <c r="D760" s="328">
        <v>45808</v>
      </c>
      <c r="E760" s="324"/>
      <c r="F760" s="324" t="s">
        <v>2377</v>
      </c>
      <c r="G760" s="324"/>
      <c r="H760" s="324"/>
      <c r="I760" s="327">
        <v>5</v>
      </c>
      <c r="J760" s="325" t="s">
        <v>182</v>
      </c>
      <c r="K760" s="92"/>
    </row>
    <row r="761" spans="1:11" ht="13">
      <c r="A761" s="324" t="s">
        <v>1504</v>
      </c>
      <c r="B761" s="324" t="s">
        <v>2551</v>
      </c>
      <c r="C761" s="325"/>
      <c r="D761" s="328">
        <v>45808</v>
      </c>
      <c r="E761" s="324"/>
      <c r="F761" s="324" t="s">
        <v>2377</v>
      </c>
      <c r="G761" s="324"/>
      <c r="H761" s="324"/>
      <c r="I761" s="327">
        <v>5</v>
      </c>
      <c r="J761" s="325" t="s">
        <v>182</v>
      </c>
      <c r="K761" s="92"/>
    </row>
    <row r="762" spans="1:11" ht="13">
      <c r="A762" s="324" t="s">
        <v>1504</v>
      </c>
      <c r="B762" s="324" t="s">
        <v>2552</v>
      </c>
      <c r="C762" s="325"/>
      <c r="D762" s="328">
        <v>45809</v>
      </c>
      <c r="E762" s="324"/>
      <c r="F762" s="324" t="s">
        <v>2377</v>
      </c>
      <c r="G762" s="324"/>
      <c r="H762" s="324"/>
      <c r="I762" s="327">
        <v>0.25</v>
      </c>
      <c r="J762" s="325" t="s">
        <v>182</v>
      </c>
      <c r="K762" s="92"/>
    </row>
    <row r="763" spans="1:11" ht="13">
      <c r="A763" s="324" t="s">
        <v>1504</v>
      </c>
      <c r="B763" s="324" t="s">
        <v>2553</v>
      </c>
      <c r="C763" s="325"/>
      <c r="D763" s="328">
        <v>45809</v>
      </c>
      <c r="E763" s="324"/>
      <c r="F763" s="324" t="s">
        <v>2377</v>
      </c>
      <c r="G763" s="324"/>
      <c r="H763" s="324"/>
      <c r="I763" s="327">
        <v>0.25</v>
      </c>
      <c r="J763" s="325" t="s">
        <v>182</v>
      </c>
      <c r="K763" s="92"/>
    </row>
    <row r="764" spans="1:11" ht="13">
      <c r="A764" s="324" t="s">
        <v>1504</v>
      </c>
      <c r="B764" s="324" t="s">
        <v>2554</v>
      </c>
      <c r="C764" s="325"/>
      <c r="D764" s="328">
        <v>45810</v>
      </c>
      <c r="E764" s="324"/>
      <c r="F764" s="324" t="s">
        <v>2377</v>
      </c>
      <c r="G764" s="324"/>
      <c r="H764" s="324"/>
      <c r="I764" s="327">
        <v>0.25</v>
      </c>
      <c r="J764" s="325" t="s">
        <v>182</v>
      </c>
      <c r="K764" s="92"/>
    </row>
    <row r="765" spans="1:11" ht="13">
      <c r="A765" s="324" t="s">
        <v>1504</v>
      </c>
      <c r="B765" s="324" t="s">
        <v>2555</v>
      </c>
      <c r="C765" s="325"/>
      <c r="D765" s="328">
        <v>45810</v>
      </c>
      <c r="E765" s="324"/>
      <c r="F765" s="324" t="s">
        <v>2377</v>
      </c>
      <c r="G765" s="324"/>
      <c r="H765" s="324"/>
      <c r="I765" s="327">
        <v>0.25</v>
      </c>
      <c r="J765" s="325" t="s">
        <v>182</v>
      </c>
      <c r="K765" s="92"/>
    </row>
    <row r="766" spans="1:11" ht="13">
      <c r="A766" s="324" t="s">
        <v>1504</v>
      </c>
      <c r="B766" s="324" t="s">
        <v>2556</v>
      </c>
      <c r="C766" s="325"/>
      <c r="D766" s="328">
        <v>45810</v>
      </c>
      <c r="E766" s="324"/>
      <c r="F766" s="324" t="s">
        <v>2377</v>
      </c>
      <c r="G766" s="324"/>
      <c r="H766" s="324"/>
      <c r="I766" s="327">
        <v>0.25</v>
      </c>
      <c r="J766" s="325" t="s">
        <v>182</v>
      </c>
      <c r="K766" s="92"/>
    </row>
    <row r="767" spans="1:11" ht="13">
      <c r="A767" s="324" t="s">
        <v>1504</v>
      </c>
      <c r="B767" s="324" t="s">
        <v>2557</v>
      </c>
      <c r="C767" s="325"/>
      <c r="D767" s="328">
        <v>45810</v>
      </c>
      <c r="E767" s="324"/>
      <c r="F767" s="324" t="s">
        <v>2377</v>
      </c>
      <c r="G767" s="324"/>
      <c r="H767" s="324"/>
      <c r="I767" s="327">
        <v>0.25</v>
      </c>
      <c r="J767" s="325" t="s">
        <v>182</v>
      </c>
      <c r="K767" s="92"/>
    </row>
    <row r="768" spans="1:11" ht="13">
      <c r="A768" s="324" t="s">
        <v>1504</v>
      </c>
      <c r="B768" s="324" t="s">
        <v>2558</v>
      </c>
      <c r="C768" s="325"/>
      <c r="D768" s="328">
        <v>45810</v>
      </c>
      <c r="E768" s="324"/>
      <c r="F768" s="324" t="s">
        <v>2377</v>
      </c>
      <c r="G768" s="324"/>
      <c r="H768" s="324"/>
      <c r="I768" s="327">
        <v>0.25</v>
      </c>
      <c r="J768" s="325" t="s">
        <v>182</v>
      </c>
      <c r="K768" s="92"/>
    </row>
    <row r="769" spans="1:11" ht="13">
      <c r="A769" s="324" t="s">
        <v>1504</v>
      </c>
      <c r="B769" s="324" t="s">
        <v>2559</v>
      </c>
      <c r="C769" s="325"/>
      <c r="D769" s="328">
        <v>45811</v>
      </c>
      <c r="E769" s="324"/>
      <c r="F769" s="324" t="s">
        <v>2377</v>
      </c>
      <c r="G769" s="324"/>
      <c r="H769" s="324"/>
      <c r="I769" s="327">
        <v>0.25</v>
      </c>
      <c r="J769" s="325" t="s">
        <v>182</v>
      </c>
      <c r="K769" s="92"/>
    </row>
    <row r="770" spans="1:11" ht="13">
      <c r="A770" s="324" t="s">
        <v>1504</v>
      </c>
      <c r="B770" s="324" t="s">
        <v>2560</v>
      </c>
      <c r="C770" s="325"/>
      <c r="D770" s="328">
        <v>45811</v>
      </c>
      <c r="E770" s="324"/>
      <c r="F770" s="324" t="s">
        <v>2377</v>
      </c>
      <c r="G770" s="324"/>
      <c r="H770" s="324"/>
      <c r="I770" s="327">
        <v>0.25</v>
      </c>
      <c r="J770" s="325" t="s">
        <v>182</v>
      </c>
      <c r="K770" s="92"/>
    </row>
    <row r="771" spans="1:11" ht="13">
      <c r="A771" s="324" t="s">
        <v>1504</v>
      </c>
      <c r="B771" s="324" t="s">
        <v>2561</v>
      </c>
      <c r="C771" s="325"/>
      <c r="D771" s="328">
        <v>45812</v>
      </c>
      <c r="E771" s="324"/>
      <c r="F771" s="324" t="s">
        <v>2377</v>
      </c>
      <c r="G771" s="324"/>
      <c r="H771" s="324"/>
      <c r="I771" s="327">
        <v>0.25</v>
      </c>
      <c r="J771" s="325" t="s">
        <v>182</v>
      </c>
      <c r="K771" s="92"/>
    </row>
    <row r="772" spans="1:11" ht="13">
      <c r="A772" s="324" t="s">
        <v>1504</v>
      </c>
      <c r="B772" s="324" t="s">
        <v>2562</v>
      </c>
      <c r="C772" s="325"/>
      <c r="D772" s="328">
        <v>45812</v>
      </c>
      <c r="E772" s="324"/>
      <c r="F772" s="324" t="s">
        <v>2377</v>
      </c>
      <c r="G772" s="324"/>
      <c r="H772" s="324"/>
      <c r="I772" s="327">
        <v>0.25</v>
      </c>
      <c r="J772" s="325" t="s">
        <v>182</v>
      </c>
      <c r="K772" s="92"/>
    </row>
    <row r="773" spans="1:11" ht="13">
      <c r="A773" s="324" t="s">
        <v>1504</v>
      </c>
      <c r="B773" s="324" t="s">
        <v>2563</v>
      </c>
      <c r="C773" s="325"/>
      <c r="D773" s="328">
        <v>45812</v>
      </c>
      <c r="E773" s="324"/>
      <c r="F773" s="324" t="s">
        <v>2377</v>
      </c>
      <c r="G773" s="324"/>
      <c r="H773" s="324"/>
      <c r="I773" s="327">
        <v>0.25</v>
      </c>
      <c r="J773" s="325" t="s">
        <v>182</v>
      </c>
      <c r="K773" s="92"/>
    </row>
    <row r="774" spans="1:11" ht="13">
      <c r="A774" s="324" t="s">
        <v>1504</v>
      </c>
      <c r="B774" s="324" t="s">
        <v>2564</v>
      </c>
      <c r="C774" s="325"/>
      <c r="D774" s="328">
        <v>45815</v>
      </c>
      <c r="E774" s="324"/>
      <c r="F774" s="324" t="s">
        <v>2377</v>
      </c>
      <c r="G774" s="324"/>
      <c r="H774" s="324"/>
      <c r="I774" s="327">
        <v>0.25</v>
      </c>
      <c r="J774" s="325" t="s">
        <v>182</v>
      </c>
      <c r="K774" s="92"/>
    </row>
    <row r="775" spans="1:11" ht="13">
      <c r="A775" s="324" t="s">
        <v>1504</v>
      </c>
      <c r="B775" s="324" t="s">
        <v>2565</v>
      </c>
      <c r="C775" s="325"/>
      <c r="D775" s="328">
        <v>45815</v>
      </c>
      <c r="E775" s="324"/>
      <c r="F775" s="324" t="s">
        <v>2377</v>
      </c>
      <c r="G775" s="324"/>
      <c r="H775" s="324"/>
      <c r="I775" s="327">
        <v>0.25</v>
      </c>
      <c r="J775" s="325" t="s">
        <v>182</v>
      </c>
      <c r="K775" s="92"/>
    </row>
    <row r="776" spans="1:11" ht="13">
      <c r="A776" s="324" t="s">
        <v>1504</v>
      </c>
      <c r="B776" s="324" t="s">
        <v>2566</v>
      </c>
      <c r="C776" s="325"/>
      <c r="D776" s="328">
        <v>45815</v>
      </c>
      <c r="E776" s="324"/>
      <c r="F776" s="324" t="s">
        <v>2377</v>
      </c>
      <c r="G776" s="324"/>
      <c r="H776" s="324"/>
      <c r="I776" s="327">
        <v>0.25</v>
      </c>
      <c r="J776" s="325" t="s">
        <v>182</v>
      </c>
      <c r="K776" s="92"/>
    </row>
    <row r="777" spans="1:11" ht="13">
      <c r="A777" s="324" t="s">
        <v>1504</v>
      </c>
      <c r="B777" s="324" t="s">
        <v>2567</v>
      </c>
      <c r="C777" s="325"/>
      <c r="D777" s="328">
        <v>45815</v>
      </c>
      <c r="E777" s="324"/>
      <c r="F777" s="324" t="s">
        <v>2377</v>
      </c>
      <c r="G777" s="324"/>
      <c r="H777" s="324"/>
      <c r="I777" s="327">
        <v>0.25</v>
      </c>
      <c r="J777" s="325" t="s">
        <v>182</v>
      </c>
      <c r="K777" s="92"/>
    </row>
    <row r="778" spans="1:11" ht="13">
      <c r="A778" s="324" t="s">
        <v>1504</v>
      </c>
      <c r="B778" s="324" t="s">
        <v>2568</v>
      </c>
      <c r="C778" s="325"/>
      <c r="D778" s="328">
        <v>45816</v>
      </c>
      <c r="E778" s="324"/>
      <c r="F778" s="324" t="s">
        <v>2377</v>
      </c>
      <c r="G778" s="324"/>
      <c r="H778" s="324"/>
      <c r="I778" s="327">
        <v>0.25</v>
      </c>
      <c r="J778" s="325" t="s">
        <v>182</v>
      </c>
      <c r="K778" s="92"/>
    </row>
    <row r="779" spans="1:11" ht="13">
      <c r="A779" s="324" t="s">
        <v>1504</v>
      </c>
      <c r="B779" s="324" t="s">
        <v>2569</v>
      </c>
      <c r="C779" s="325"/>
      <c r="D779" s="328">
        <v>45816</v>
      </c>
      <c r="E779" s="324"/>
      <c r="F779" s="324" t="s">
        <v>2377</v>
      </c>
      <c r="G779" s="324"/>
      <c r="H779" s="324"/>
      <c r="I779" s="327">
        <v>0.25</v>
      </c>
      <c r="J779" s="325" t="s">
        <v>182</v>
      </c>
      <c r="K779" s="92"/>
    </row>
    <row r="780" spans="1:11" ht="13">
      <c r="A780" s="324" t="s">
        <v>1504</v>
      </c>
      <c r="B780" s="324" t="s">
        <v>2570</v>
      </c>
      <c r="C780" s="325"/>
      <c r="D780" s="328">
        <v>45817</v>
      </c>
      <c r="E780" s="324"/>
      <c r="F780" s="324" t="s">
        <v>2377</v>
      </c>
      <c r="G780" s="324"/>
      <c r="H780" s="324"/>
      <c r="I780" s="327">
        <v>0.25</v>
      </c>
      <c r="J780" s="325" t="s">
        <v>182</v>
      </c>
      <c r="K780" s="92"/>
    </row>
    <row r="781" spans="1:11" ht="13">
      <c r="A781" s="324" t="s">
        <v>1504</v>
      </c>
      <c r="B781" s="324" t="s">
        <v>2571</v>
      </c>
      <c r="C781" s="325"/>
      <c r="D781" s="328">
        <v>45817</v>
      </c>
      <c r="E781" s="324"/>
      <c r="F781" s="324" t="s">
        <v>2377</v>
      </c>
      <c r="G781" s="324"/>
      <c r="H781" s="324"/>
      <c r="I781" s="327">
        <v>0.25</v>
      </c>
      <c r="J781" s="325" t="s">
        <v>182</v>
      </c>
      <c r="K781" s="92"/>
    </row>
    <row r="782" spans="1:11" ht="13">
      <c r="A782" s="324" t="s">
        <v>1504</v>
      </c>
      <c r="B782" s="324" t="s">
        <v>2572</v>
      </c>
      <c r="C782" s="325"/>
      <c r="D782" s="328">
        <v>45817</v>
      </c>
      <c r="E782" s="324"/>
      <c r="F782" s="324" t="s">
        <v>2377</v>
      </c>
      <c r="G782" s="324"/>
      <c r="H782" s="324"/>
      <c r="I782" s="327">
        <v>0.25</v>
      </c>
      <c r="J782" s="325" t="s">
        <v>182</v>
      </c>
      <c r="K782" s="92"/>
    </row>
    <row r="783" spans="1:11" ht="13">
      <c r="A783" s="324" t="s">
        <v>1504</v>
      </c>
      <c r="B783" s="324" t="s">
        <v>2573</v>
      </c>
      <c r="C783" s="325"/>
      <c r="D783" s="328">
        <v>45818</v>
      </c>
      <c r="E783" s="324"/>
      <c r="F783" s="324" t="s">
        <v>2377</v>
      </c>
      <c r="G783" s="324"/>
      <c r="H783" s="324"/>
      <c r="I783" s="327">
        <v>0.25</v>
      </c>
      <c r="J783" s="325" t="s">
        <v>182</v>
      </c>
      <c r="K783" s="92"/>
    </row>
    <row r="784" spans="1:11" ht="13">
      <c r="A784" s="324" t="s">
        <v>1504</v>
      </c>
      <c r="B784" s="324" t="s">
        <v>2574</v>
      </c>
      <c r="C784" s="325"/>
      <c r="D784" s="328">
        <v>45818</v>
      </c>
      <c r="E784" s="324"/>
      <c r="F784" s="324" t="s">
        <v>2377</v>
      </c>
      <c r="G784" s="324"/>
      <c r="H784" s="324"/>
      <c r="I784" s="327">
        <v>0.25</v>
      </c>
      <c r="J784" s="325" t="s">
        <v>182</v>
      </c>
      <c r="K784" s="92"/>
    </row>
    <row r="785" spans="1:11" ht="13">
      <c r="A785" s="324" t="s">
        <v>1504</v>
      </c>
      <c r="B785" s="324" t="s">
        <v>2575</v>
      </c>
      <c r="C785" s="325"/>
      <c r="D785" s="328">
        <v>45820</v>
      </c>
      <c r="E785" s="324"/>
      <c r="F785" s="324" t="s">
        <v>2377</v>
      </c>
      <c r="G785" s="324"/>
      <c r="H785" s="324"/>
      <c r="I785" s="327">
        <v>0.25</v>
      </c>
      <c r="J785" s="325" t="s">
        <v>182</v>
      </c>
      <c r="K785" s="92"/>
    </row>
    <row r="786" spans="1:11" ht="13">
      <c r="A786" s="324" t="s">
        <v>1504</v>
      </c>
      <c r="B786" s="324" t="s">
        <v>2576</v>
      </c>
      <c r="C786" s="325"/>
      <c r="D786" s="328">
        <v>45820</v>
      </c>
      <c r="E786" s="324"/>
      <c r="F786" s="324" t="s">
        <v>2377</v>
      </c>
      <c r="G786" s="324"/>
      <c r="H786" s="324"/>
      <c r="I786" s="327">
        <v>0.25</v>
      </c>
      <c r="J786" s="325" t="s">
        <v>182</v>
      </c>
      <c r="K786" s="92"/>
    </row>
    <row r="787" spans="1:11" ht="13">
      <c r="A787" s="324" t="s">
        <v>1504</v>
      </c>
      <c r="B787" s="324" t="s">
        <v>2577</v>
      </c>
      <c r="C787" s="325"/>
      <c r="D787" s="328">
        <v>45820</v>
      </c>
      <c r="E787" s="324"/>
      <c r="F787" s="324" t="s">
        <v>2377</v>
      </c>
      <c r="G787" s="324"/>
      <c r="H787" s="324"/>
      <c r="I787" s="327">
        <v>0.25</v>
      </c>
      <c r="J787" s="325" t="s">
        <v>182</v>
      </c>
      <c r="K787" s="92"/>
    </row>
    <row r="788" spans="1:11" ht="13">
      <c r="A788" s="324" t="s">
        <v>1504</v>
      </c>
      <c r="B788" s="324" t="s">
        <v>2578</v>
      </c>
      <c r="C788" s="325"/>
      <c r="D788" s="328">
        <v>45820</v>
      </c>
      <c r="E788" s="324"/>
      <c r="F788" s="324" t="s">
        <v>2377</v>
      </c>
      <c r="G788" s="324"/>
      <c r="H788" s="324"/>
      <c r="I788" s="327">
        <v>0.25</v>
      </c>
      <c r="J788" s="325" t="s">
        <v>182</v>
      </c>
      <c r="K788" s="92"/>
    </row>
    <row r="789" spans="1:11" ht="13">
      <c r="A789" s="324" t="s">
        <v>1504</v>
      </c>
      <c r="B789" s="324" t="s">
        <v>2579</v>
      </c>
      <c r="C789" s="325"/>
      <c r="D789" s="328">
        <v>45822</v>
      </c>
      <c r="E789" s="324"/>
      <c r="F789" s="324" t="s">
        <v>2377</v>
      </c>
      <c r="G789" s="324"/>
      <c r="H789" s="324"/>
      <c r="I789" s="327">
        <v>0.25</v>
      </c>
      <c r="J789" s="325" t="s">
        <v>182</v>
      </c>
      <c r="K789" s="92"/>
    </row>
    <row r="790" spans="1:11" ht="13">
      <c r="A790" s="324" t="s">
        <v>1504</v>
      </c>
      <c r="B790" s="324" t="s">
        <v>2580</v>
      </c>
      <c r="C790" s="325"/>
      <c r="D790" s="328">
        <v>45822</v>
      </c>
      <c r="E790" s="324"/>
      <c r="F790" s="324" t="s">
        <v>2377</v>
      </c>
      <c r="G790" s="324"/>
      <c r="H790" s="324"/>
      <c r="I790" s="327">
        <v>0.25</v>
      </c>
      <c r="J790" s="325" t="s">
        <v>182</v>
      </c>
      <c r="K790" s="92"/>
    </row>
    <row r="791" spans="1:11" ht="13">
      <c r="A791" s="324" t="s">
        <v>1504</v>
      </c>
      <c r="B791" s="324" t="s">
        <v>2581</v>
      </c>
      <c r="C791" s="325"/>
      <c r="D791" s="328">
        <v>45822</v>
      </c>
      <c r="E791" s="324"/>
      <c r="F791" s="324" t="s">
        <v>2377</v>
      </c>
      <c r="G791" s="324"/>
      <c r="H791" s="324"/>
      <c r="I791" s="327">
        <v>0.25</v>
      </c>
      <c r="J791" s="325" t="s">
        <v>182</v>
      </c>
      <c r="K791" s="92"/>
    </row>
    <row r="792" spans="1:11" ht="13">
      <c r="A792" s="324" t="s">
        <v>1504</v>
      </c>
      <c r="B792" s="324" t="s">
        <v>2582</v>
      </c>
      <c r="C792" s="325"/>
      <c r="D792" s="328">
        <v>45822</v>
      </c>
      <c r="E792" s="324"/>
      <c r="F792" s="324" t="s">
        <v>2377</v>
      </c>
      <c r="G792" s="324"/>
      <c r="H792" s="324"/>
      <c r="I792" s="327">
        <v>0.25</v>
      </c>
      <c r="J792" s="325" t="s">
        <v>182</v>
      </c>
      <c r="K792" s="92"/>
    </row>
    <row r="793" spans="1:11" ht="13">
      <c r="A793" s="324" t="s">
        <v>1504</v>
      </c>
      <c r="B793" s="324" t="s">
        <v>2583</v>
      </c>
      <c r="C793" s="325"/>
      <c r="D793" s="328">
        <v>45822</v>
      </c>
      <c r="E793" s="324"/>
      <c r="F793" s="324" t="s">
        <v>2377</v>
      </c>
      <c r="G793" s="324"/>
      <c r="H793" s="324"/>
      <c r="I793" s="327">
        <v>0.25</v>
      </c>
      <c r="J793" s="325" t="s">
        <v>182</v>
      </c>
      <c r="K793" s="92"/>
    </row>
    <row r="794" spans="1:11" ht="13">
      <c r="A794" s="324" t="s">
        <v>1504</v>
      </c>
      <c r="B794" s="324" t="s">
        <v>2584</v>
      </c>
      <c r="C794" s="325"/>
      <c r="D794" s="328">
        <v>45824</v>
      </c>
      <c r="E794" s="324"/>
      <c r="F794" s="324" t="s">
        <v>2377</v>
      </c>
      <c r="G794" s="324"/>
      <c r="H794" s="324"/>
      <c r="I794" s="327">
        <v>0.25</v>
      </c>
      <c r="J794" s="325" t="s">
        <v>182</v>
      </c>
      <c r="K794" s="92"/>
    </row>
    <row r="795" spans="1:11" ht="13">
      <c r="A795" s="324" t="s">
        <v>1504</v>
      </c>
      <c r="B795" s="324" t="s">
        <v>2585</v>
      </c>
      <c r="C795" s="325"/>
      <c r="D795" s="328">
        <v>45824</v>
      </c>
      <c r="E795" s="324"/>
      <c r="F795" s="324" t="s">
        <v>2377</v>
      </c>
      <c r="G795" s="324"/>
      <c r="H795" s="324"/>
      <c r="I795" s="327">
        <v>0.25</v>
      </c>
      <c r="J795" s="325" t="s">
        <v>182</v>
      </c>
      <c r="K795" s="92"/>
    </row>
    <row r="796" spans="1:11" ht="13">
      <c r="A796" s="324" t="s">
        <v>1504</v>
      </c>
      <c r="B796" s="324" t="s">
        <v>2586</v>
      </c>
      <c r="C796" s="325"/>
      <c r="D796" s="328">
        <v>45824</v>
      </c>
      <c r="E796" s="324"/>
      <c r="F796" s="324" t="s">
        <v>2377</v>
      </c>
      <c r="G796" s="324"/>
      <c r="H796" s="324"/>
      <c r="I796" s="327">
        <v>0.25</v>
      </c>
      <c r="J796" s="325" t="s">
        <v>182</v>
      </c>
      <c r="K796" s="92"/>
    </row>
    <row r="797" spans="1:11" ht="13">
      <c r="A797" s="324" t="s">
        <v>1504</v>
      </c>
      <c r="B797" s="324" t="s">
        <v>2587</v>
      </c>
      <c r="C797" s="325"/>
      <c r="D797" s="328">
        <v>45824</v>
      </c>
      <c r="E797" s="324"/>
      <c r="F797" s="324" t="s">
        <v>2377</v>
      </c>
      <c r="G797" s="324"/>
      <c r="H797" s="324"/>
      <c r="I797" s="327">
        <v>0.25</v>
      </c>
      <c r="J797" s="325" t="s">
        <v>182</v>
      </c>
      <c r="K797" s="92"/>
    </row>
    <row r="798" spans="1:11" ht="13">
      <c r="A798" s="324" t="s">
        <v>1504</v>
      </c>
      <c r="B798" s="324" t="s">
        <v>2588</v>
      </c>
      <c r="C798" s="325"/>
      <c r="D798" s="328">
        <v>45824</v>
      </c>
      <c r="E798" s="324"/>
      <c r="F798" s="324" t="s">
        <v>2377</v>
      </c>
      <c r="G798" s="324"/>
      <c r="H798" s="324"/>
      <c r="I798" s="327">
        <v>0.25</v>
      </c>
      <c r="J798" s="325" t="s">
        <v>182</v>
      </c>
      <c r="K798" s="92"/>
    </row>
    <row r="799" spans="1:11" ht="13">
      <c r="A799" s="324" t="s">
        <v>1504</v>
      </c>
      <c r="B799" s="324" t="s">
        <v>2589</v>
      </c>
      <c r="C799" s="325"/>
      <c r="D799" s="328">
        <v>45824</v>
      </c>
      <c r="E799" s="324"/>
      <c r="F799" s="324" t="s">
        <v>2377</v>
      </c>
      <c r="G799" s="324"/>
      <c r="H799" s="324"/>
      <c r="I799" s="327">
        <v>0.25</v>
      </c>
      <c r="J799" s="325" t="s">
        <v>182</v>
      </c>
      <c r="K799" s="92"/>
    </row>
    <row r="800" spans="1:11" ht="13">
      <c r="A800" s="324" t="s">
        <v>1504</v>
      </c>
      <c r="B800" s="324" t="s">
        <v>2590</v>
      </c>
      <c r="C800" s="325"/>
      <c r="D800" s="328">
        <v>45824</v>
      </c>
      <c r="E800" s="324"/>
      <c r="F800" s="324" t="s">
        <v>2377</v>
      </c>
      <c r="G800" s="324"/>
      <c r="H800" s="324"/>
      <c r="I800" s="327">
        <v>0.25</v>
      </c>
      <c r="J800" s="325" t="s">
        <v>182</v>
      </c>
      <c r="K800" s="92"/>
    </row>
    <row r="801" spans="1:11" ht="13">
      <c r="A801" s="324" t="s">
        <v>1504</v>
      </c>
      <c r="B801" s="324" t="s">
        <v>2591</v>
      </c>
      <c r="C801" s="325"/>
      <c r="D801" s="328">
        <v>45824</v>
      </c>
      <c r="E801" s="324"/>
      <c r="F801" s="324" t="s">
        <v>2377</v>
      </c>
      <c r="G801" s="324"/>
      <c r="H801" s="324"/>
      <c r="I801" s="327">
        <v>0.25</v>
      </c>
      <c r="J801" s="325" t="s">
        <v>182</v>
      </c>
      <c r="K801" s="92"/>
    </row>
    <row r="802" spans="1:11" ht="13">
      <c r="A802" s="324" t="s">
        <v>1504</v>
      </c>
      <c r="B802" s="324" t="s">
        <v>2592</v>
      </c>
      <c r="C802" s="325"/>
      <c r="D802" s="328">
        <v>45824</v>
      </c>
      <c r="E802" s="324"/>
      <c r="F802" s="324" t="s">
        <v>2377</v>
      </c>
      <c r="G802" s="324"/>
      <c r="H802" s="324"/>
      <c r="I802" s="327">
        <v>0.25</v>
      </c>
      <c r="J802" s="325" t="s">
        <v>182</v>
      </c>
      <c r="K802" s="92"/>
    </row>
    <row r="803" spans="1:11" ht="13">
      <c r="A803" s="324" t="s">
        <v>1504</v>
      </c>
      <c r="B803" s="324" t="s">
        <v>2593</v>
      </c>
      <c r="C803" s="325"/>
      <c r="D803" s="328">
        <v>45824</v>
      </c>
      <c r="E803" s="324"/>
      <c r="F803" s="324" t="s">
        <v>2377</v>
      </c>
      <c r="G803" s="324"/>
      <c r="H803" s="324"/>
      <c r="I803" s="327">
        <v>0.25</v>
      </c>
      <c r="J803" s="325" t="s">
        <v>182</v>
      </c>
      <c r="K803" s="92"/>
    </row>
    <row r="804" spans="1:11" ht="13">
      <c r="A804" s="324" t="s">
        <v>1504</v>
      </c>
      <c r="B804" s="324" t="s">
        <v>2594</v>
      </c>
      <c r="C804" s="325"/>
      <c r="D804" s="328">
        <v>45824</v>
      </c>
      <c r="E804" s="324"/>
      <c r="F804" s="324" t="s">
        <v>2377</v>
      </c>
      <c r="G804" s="324"/>
      <c r="H804" s="324"/>
      <c r="I804" s="327">
        <v>0.25</v>
      </c>
      <c r="J804" s="325" t="s">
        <v>182</v>
      </c>
      <c r="K804" s="92"/>
    </row>
    <row r="805" spans="1:11" ht="13">
      <c r="A805" s="324" t="s">
        <v>1504</v>
      </c>
      <c r="B805" s="324" t="s">
        <v>2595</v>
      </c>
      <c r="C805" s="325"/>
      <c r="D805" s="328">
        <v>45825</v>
      </c>
      <c r="E805" s="324"/>
      <c r="F805" s="324" t="s">
        <v>2377</v>
      </c>
      <c r="G805" s="324"/>
      <c r="H805" s="324"/>
      <c r="I805" s="327">
        <v>0.25</v>
      </c>
      <c r="J805" s="325" t="s">
        <v>182</v>
      </c>
      <c r="K805" s="92"/>
    </row>
    <row r="806" spans="1:11" ht="13">
      <c r="A806" s="324" t="s">
        <v>1504</v>
      </c>
      <c r="B806" s="324" t="s">
        <v>2596</v>
      </c>
      <c r="C806" s="325"/>
      <c r="D806" s="328">
        <v>45825</v>
      </c>
      <c r="E806" s="324"/>
      <c r="F806" s="324" t="s">
        <v>2377</v>
      </c>
      <c r="G806" s="324"/>
      <c r="H806" s="324"/>
      <c r="I806" s="327">
        <v>0.25</v>
      </c>
      <c r="J806" s="325" t="s">
        <v>182</v>
      </c>
      <c r="K806" s="92"/>
    </row>
    <row r="807" spans="1:11" ht="13">
      <c r="A807" s="324" t="s">
        <v>1504</v>
      </c>
      <c r="B807" s="324" t="s">
        <v>2597</v>
      </c>
      <c r="C807" s="325"/>
      <c r="D807" s="328">
        <v>45825</v>
      </c>
      <c r="E807" s="324"/>
      <c r="F807" s="324" t="s">
        <v>2377</v>
      </c>
      <c r="G807" s="324"/>
      <c r="H807" s="324"/>
      <c r="I807" s="327">
        <v>0.25</v>
      </c>
      <c r="J807" s="325" t="s">
        <v>182</v>
      </c>
      <c r="K807" s="92"/>
    </row>
    <row r="808" spans="1:11" ht="13">
      <c r="A808" s="324" t="s">
        <v>1504</v>
      </c>
      <c r="B808" s="324" t="s">
        <v>2598</v>
      </c>
      <c r="C808" s="325"/>
      <c r="D808" s="328">
        <v>45825</v>
      </c>
      <c r="E808" s="324"/>
      <c r="F808" s="324" t="s">
        <v>2377</v>
      </c>
      <c r="G808" s="324"/>
      <c r="H808" s="324"/>
      <c r="I808" s="327">
        <v>0.25</v>
      </c>
      <c r="J808" s="325" t="s">
        <v>182</v>
      </c>
      <c r="K808" s="92"/>
    </row>
    <row r="809" spans="1:11" ht="13">
      <c r="A809" s="324" t="s">
        <v>1504</v>
      </c>
      <c r="B809" s="324" t="s">
        <v>2599</v>
      </c>
      <c r="C809" s="325"/>
      <c r="D809" s="328">
        <v>45827</v>
      </c>
      <c r="E809" s="324"/>
      <c r="F809" s="324" t="s">
        <v>2377</v>
      </c>
      <c r="G809" s="324"/>
      <c r="H809" s="324"/>
      <c r="I809" s="327">
        <v>0.25</v>
      </c>
      <c r="J809" s="325" t="s">
        <v>182</v>
      </c>
      <c r="K809" s="92"/>
    </row>
    <row r="810" spans="1:11" ht="13">
      <c r="A810" s="324" t="s">
        <v>1504</v>
      </c>
      <c r="B810" s="324" t="s">
        <v>2600</v>
      </c>
      <c r="C810" s="325"/>
      <c r="D810" s="328">
        <v>45827</v>
      </c>
      <c r="E810" s="324"/>
      <c r="F810" s="324" t="s">
        <v>2377</v>
      </c>
      <c r="G810" s="324"/>
      <c r="H810" s="324"/>
      <c r="I810" s="327">
        <v>0.25</v>
      </c>
      <c r="J810" s="325" t="s">
        <v>182</v>
      </c>
      <c r="K810" s="92"/>
    </row>
    <row r="811" spans="1:11" ht="13">
      <c r="A811" s="324" t="s">
        <v>1504</v>
      </c>
      <c r="B811" s="324" t="s">
        <v>2601</v>
      </c>
      <c r="C811" s="325"/>
      <c r="D811" s="328">
        <v>45827</v>
      </c>
      <c r="E811" s="324"/>
      <c r="F811" s="324" t="s">
        <v>2377</v>
      </c>
      <c r="G811" s="324"/>
      <c r="H811" s="324"/>
      <c r="I811" s="327">
        <v>0.25</v>
      </c>
      <c r="J811" s="325" t="s">
        <v>182</v>
      </c>
      <c r="K811" s="92"/>
    </row>
    <row r="812" spans="1:11" ht="13">
      <c r="A812" s="324" t="s">
        <v>1504</v>
      </c>
      <c r="B812" s="324" t="s">
        <v>2602</v>
      </c>
      <c r="C812" s="325"/>
      <c r="D812" s="328">
        <v>45828</v>
      </c>
      <c r="E812" s="324"/>
      <c r="F812" s="324" t="s">
        <v>2377</v>
      </c>
      <c r="G812" s="324"/>
      <c r="H812" s="324"/>
      <c r="I812" s="327">
        <v>0.25</v>
      </c>
      <c r="J812" s="325" t="s">
        <v>182</v>
      </c>
      <c r="K812" s="92"/>
    </row>
    <row r="813" spans="1:11" ht="13">
      <c r="A813" s="324" t="s">
        <v>1504</v>
      </c>
      <c r="B813" s="324" t="s">
        <v>2603</v>
      </c>
      <c r="C813" s="325"/>
      <c r="D813" s="328">
        <v>45830</v>
      </c>
      <c r="E813" s="324"/>
      <c r="F813" s="324" t="s">
        <v>2377</v>
      </c>
      <c r="G813" s="324"/>
      <c r="H813" s="324"/>
      <c r="I813" s="327">
        <v>0.25</v>
      </c>
      <c r="J813" s="325" t="s">
        <v>182</v>
      </c>
      <c r="K813" s="92"/>
    </row>
    <row r="814" spans="1:11" ht="13">
      <c r="A814" s="324" t="s">
        <v>1504</v>
      </c>
      <c r="B814" s="324" t="s">
        <v>2604</v>
      </c>
      <c r="C814" s="325"/>
      <c r="D814" s="328">
        <v>45832</v>
      </c>
      <c r="E814" s="324"/>
      <c r="F814" s="324" t="s">
        <v>2377</v>
      </c>
      <c r="G814" s="324"/>
      <c r="H814" s="324"/>
      <c r="I814" s="327">
        <v>0.25</v>
      </c>
      <c r="J814" s="325" t="s">
        <v>182</v>
      </c>
      <c r="K814" s="92"/>
    </row>
    <row r="815" spans="1:11" ht="13">
      <c r="A815" s="324" t="s">
        <v>1504</v>
      </c>
      <c r="B815" s="324" t="s">
        <v>2605</v>
      </c>
      <c r="C815" s="325"/>
      <c r="D815" s="328">
        <v>45832</v>
      </c>
      <c r="E815" s="324"/>
      <c r="F815" s="324" t="s">
        <v>2377</v>
      </c>
      <c r="G815" s="324"/>
      <c r="H815" s="324"/>
      <c r="I815" s="327">
        <v>0.25</v>
      </c>
      <c r="J815" s="325" t="s">
        <v>182</v>
      </c>
      <c r="K815" s="92"/>
    </row>
    <row r="816" spans="1:11" ht="13">
      <c r="A816" s="324" t="s">
        <v>1504</v>
      </c>
      <c r="B816" s="324" t="s">
        <v>2606</v>
      </c>
      <c r="C816" s="325"/>
      <c r="D816" s="328">
        <v>45832</v>
      </c>
      <c r="E816" s="324"/>
      <c r="F816" s="324" t="s">
        <v>2377</v>
      </c>
      <c r="G816" s="324"/>
      <c r="H816" s="324"/>
      <c r="I816" s="327">
        <v>0.25</v>
      </c>
      <c r="J816" s="325" t="s">
        <v>182</v>
      </c>
      <c r="K816" s="92"/>
    </row>
    <row r="817" spans="1:11" ht="13">
      <c r="A817" s="324" t="s">
        <v>1504</v>
      </c>
      <c r="B817" s="324" t="s">
        <v>2607</v>
      </c>
      <c r="C817" s="325"/>
      <c r="D817" s="328">
        <v>45834</v>
      </c>
      <c r="E817" s="324"/>
      <c r="F817" s="324" t="s">
        <v>2377</v>
      </c>
      <c r="G817" s="324"/>
      <c r="H817" s="324"/>
      <c r="I817" s="327">
        <v>0.25</v>
      </c>
      <c r="J817" s="325" t="s">
        <v>182</v>
      </c>
      <c r="K817" s="92"/>
    </row>
    <row r="818" spans="1:11" ht="13">
      <c r="A818" s="324" t="s">
        <v>1504</v>
      </c>
      <c r="B818" s="324" t="s">
        <v>2608</v>
      </c>
      <c r="C818" s="325"/>
      <c r="D818" s="328">
        <v>45834</v>
      </c>
      <c r="E818" s="324"/>
      <c r="F818" s="324" t="s">
        <v>2377</v>
      </c>
      <c r="G818" s="324"/>
      <c r="H818" s="324"/>
      <c r="I818" s="327">
        <v>0.25</v>
      </c>
      <c r="J818" s="325" t="s">
        <v>182</v>
      </c>
      <c r="K818" s="92"/>
    </row>
    <row r="819" spans="1:11" ht="13">
      <c r="A819" s="324" t="s">
        <v>1504</v>
      </c>
      <c r="B819" s="324" t="s">
        <v>2609</v>
      </c>
      <c r="C819" s="325"/>
      <c r="D819" s="328">
        <v>45834</v>
      </c>
      <c r="E819" s="324"/>
      <c r="F819" s="324" t="s">
        <v>2377</v>
      </c>
      <c r="G819" s="324"/>
      <c r="H819" s="324"/>
      <c r="I819" s="327">
        <v>8</v>
      </c>
      <c r="J819" s="325" t="s">
        <v>182</v>
      </c>
      <c r="K819" s="92"/>
    </row>
    <row r="820" spans="1:11" ht="13">
      <c r="A820" s="324" t="s">
        <v>1504</v>
      </c>
      <c r="B820" s="324" t="s">
        <v>2610</v>
      </c>
      <c r="C820" s="325"/>
      <c r="D820" s="328">
        <v>45835</v>
      </c>
      <c r="E820" s="324"/>
      <c r="F820" s="324" t="s">
        <v>2377</v>
      </c>
      <c r="G820" s="324"/>
      <c r="H820" s="324"/>
      <c r="I820" s="327">
        <v>0.25</v>
      </c>
      <c r="J820" s="325" t="s">
        <v>182</v>
      </c>
      <c r="K820" s="92"/>
    </row>
    <row r="821" spans="1:11" ht="13">
      <c r="A821" s="324" t="s">
        <v>1504</v>
      </c>
      <c r="B821" s="324" t="s">
        <v>2611</v>
      </c>
      <c r="C821" s="325"/>
      <c r="D821" s="328">
        <v>45835</v>
      </c>
      <c r="E821" s="324"/>
      <c r="F821" s="324" t="s">
        <v>2377</v>
      </c>
      <c r="G821" s="324"/>
      <c r="H821" s="324"/>
      <c r="I821" s="327">
        <v>0.25</v>
      </c>
      <c r="J821" s="325" t="s">
        <v>182</v>
      </c>
      <c r="K821" s="92"/>
    </row>
    <row r="822" spans="1:11" ht="13">
      <c r="A822" s="324" t="s">
        <v>1504</v>
      </c>
      <c r="B822" s="324" t="s">
        <v>2612</v>
      </c>
      <c r="C822" s="325"/>
      <c r="D822" s="328">
        <v>45835</v>
      </c>
      <c r="E822" s="324"/>
      <c r="F822" s="324" t="s">
        <v>2377</v>
      </c>
      <c r="G822" s="324"/>
      <c r="H822" s="324"/>
      <c r="I822" s="327">
        <v>2.13</v>
      </c>
      <c r="J822" s="325" t="s">
        <v>182</v>
      </c>
      <c r="K822" s="92"/>
    </row>
    <row r="823" spans="1:11" ht="13">
      <c r="A823" s="324" t="s">
        <v>1504</v>
      </c>
      <c r="B823" s="324" t="s">
        <v>2613</v>
      </c>
      <c r="C823" s="325"/>
      <c r="D823" s="328">
        <v>45835</v>
      </c>
      <c r="E823" s="324"/>
      <c r="F823" s="324" t="s">
        <v>2377</v>
      </c>
      <c r="G823" s="324"/>
      <c r="H823" s="324"/>
      <c r="I823" s="327">
        <v>0.65</v>
      </c>
      <c r="J823" s="325" t="s">
        <v>182</v>
      </c>
      <c r="K823" s="92"/>
    </row>
    <row r="824" spans="1:11" ht="13">
      <c r="A824" s="324" t="s">
        <v>1504</v>
      </c>
      <c r="B824" s="324" t="s">
        <v>2614</v>
      </c>
      <c r="C824" s="325"/>
      <c r="D824" s="328">
        <v>45837</v>
      </c>
      <c r="E824" s="324"/>
      <c r="F824" s="324" t="s">
        <v>2377</v>
      </c>
      <c r="G824" s="324"/>
      <c r="H824" s="324"/>
      <c r="I824" s="327">
        <v>0.25</v>
      </c>
      <c r="J824" s="325" t="s">
        <v>182</v>
      </c>
      <c r="K824" s="92"/>
    </row>
    <row r="825" spans="1:11" ht="13">
      <c r="A825" s="324" t="s">
        <v>1504</v>
      </c>
      <c r="B825" s="324" t="s">
        <v>2615</v>
      </c>
      <c r="C825" s="325"/>
      <c r="D825" s="328">
        <v>45837</v>
      </c>
      <c r="E825" s="324"/>
      <c r="F825" s="324" t="s">
        <v>2377</v>
      </c>
      <c r="G825" s="324"/>
      <c r="H825" s="324"/>
      <c r="I825" s="327">
        <v>0.25</v>
      </c>
      <c r="J825" s="325" t="s">
        <v>182</v>
      </c>
      <c r="K825" s="92"/>
    </row>
    <row r="826" spans="1:11" ht="13">
      <c r="A826" s="324" t="s">
        <v>1504</v>
      </c>
      <c r="B826" s="324" t="s">
        <v>2616</v>
      </c>
      <c r="C826" s="325"/>
      <c r="D826" s="328">
        <v>45837</v>
      </c>
      <c r="E826" s="324"/>
      <c r="F826" s="324" t="s">
        <v>2377</v>
      </c>
      <c r="G826" s="324"/>
      <c r="H826" s="324"/>
      <c r="I826" s="327">
        <v>3.69</v>
      </c>
      <c r="J826" s="325" t="s">
        <v>182</v>
      </c>
      <c r="K826" s="92"/>
    </row>
    <row r="827" spans="1:11" ht="13">
      <c r="A827" s="324" t="s">
        <v>1504</v>
      </c>
      <c r="B827" s="324" t="s">
        <v>2617</v>
      </c>
      <c r="C827" s="325"/>
      <c r="D827" s="328">
        <v>45838</v>
      </c>
      <c r="E827" s="324"/>
      <c r="F827" s="324" t="s">
        <v>2377</v>
      </c>
      <c r="G827" s="324"/>
      <c r="H827" s="324"/>
      <c r="I827" s="327">
        <v>4</v>
      </c>
      <c r="J827" s="325" t="s">
        <v>182</v>
      </c>
      <c r="K827" s="92"/>
    </row>
    <row r="828" spans="1:11" ht="13">
      <c r="A828" s="324" t="s">
        <v>1504</v>
      </c>
      <c r="B828" s="324" t="s">
        <v>2618</v>
      </c>
      <c r="C828" s="325"/>
      <c r="D828" s="328">
        <v>45838</v>
      </c>
      <c r="E828" s="324"/>
      <c r="F828" s="324" t="s">
        <v>2377</v>
      </c>
      <c r="G828" s="324"/>
      <c r="H828" s="324"/>
      <c r="I828" s="327">
        <v>3.5</v>
      </c>
      <c r="J828" s="325" t="s">
        <v>182</v>
      </c>
      <c r="K828" s="92"/>
    </row>
    <row r="829" spans="1:11" ht="13">
      <c r="A829" s="324" t="s">
        <v>1504</v>
      </c>
      <c r="B829" s="324" t="s">
        <v>2619</v>
      </c>
      <c r="C829" s="325"/>
      <c r="D829" s="328">
        <v>45838</v>
      </c>
      <c r="E829" s="324"/>
      <c r="F829" s="324" t="s">
        <v>2377</v>
      </c>
      <c r="G829" s="324"/>
      <c r="H829" s="324"/>
      <c r="I829" s="327">
        <v>0.25</v>
      </c>
      <c r="J829" s="325" t="s">
        <v>182</v>
      </c>
      <c r="K829" s="92"/>
    </row>
    <row r="830" spans="1:11" ht="13">
      <c r="A830" s="324" t="s">
        <v>1504</v>
      </c>
      <c r="B830" s="324" t="s">
        <v>2620</v>
      </c>
      <c r="C830" s="325"/>
      <c r="D830" s="328">
        <v>45838</v>
      </c>
      <c r="E830" s="324"/>
      <c r="F830" s="324" t="s">
        <v>2377</v>
      </c>
      <c r="G830" s="324"/>
      <c r="H830" s="324"/>
      <c r="I830" s="327">
        <v>5</v>
      </c>
      <c r="J830" s="325" t="s">
        <v>182</v>
      </c>
      <c r="K830" s="92"/>
    </row>
    <row r="831" spans="1:11" ht="13">
      <c r="A831" s="324" t="s">
        <v>1504</v>
      </c>
      <c r="B831" s="324" t="s">
        <v>2621</v>
      </c>
      <c r="C831" s="325"/>
      <c r="D831" s="328">
        <v>45838</v>
      </c>
      <c r="E831" s="324"/>
      <c r="F831" s="324" t="s">
        <v>2377</v>
      </c>
      <c r="G831" s="324"/>
      <c r="H831" s="324"/>
      <c r="I831" s="327">
        <v>5</v>
      </c>
      <c r="J831" s="325" t="s">
        <v>182</v>
      </c>
      <c r="K831" s="92"/>
    </row>
    <row r="832" spans="1:11" ht="13">
      <c r="A832" s="324" t="s">
        <v>1504</v>
      </c>
      <c r="B832" s="324" t="s">
        <v>2622</v>
      </c>
      <c r="C832" s="325"/>
      <c r="D832" s="328">
        <v>45839</v>
      </c>
      <c r="E832" s="324"/>
      <c r="F832" s="324" t="s">
        <v>2377</v>
      </c>
      <c r="G832" s="324"/>
      <c r="H832" s="324"/>
      <c r="I832" s="327">
        <v>0.25</v>
      </c>
      <c r="J832" s="325" t="s">
        <v>182</v>
      </c>
      <c r="K832" s="92"/>
    </row>
    <row r="833" spans="1:11" ht="13">
      <c r="A833" s="324" t="s">
        <v>1504</v>
      </c>
      <c r="B833" s="324" t="s">
        <v>2623</v>
      </c>
      <c r="C833" s="325"/>
      <c r="D833" s="328">
        <v>45841</v>
      </c>
      <c r="E833" s="324"/>
      <c r="F833" s="324" t="s">
        <v>2377</v>
      </c>
      <c r="G833" s="324"/>
      <c r="H833" s="324"/>
      <c r="I833" s="327">
        <v>0.25</v>
      </c>
      <c r="J833" s="325" t="s">
        <v>182</v>
      </c>
      <c r="K833" s="92"/>
    </row>
    <row r="834" spans="1:11" ht="13">
      <c r="A834" s="324" t="s">
        <v>1504</v>
      </c>
      <c r="B834" s="324" t="s">
        <v>2624</v>
      </c>
      <c r="C834" s="325"/>
      <c r="D834" s="328">
        <v>45841</v>
      </c>
      <c r="E834" s="324"/>
      <c r="F834" s="324" t="s">
        <v>2377</v>
      </c>
      <c r="G834" s="324"/>
      <c r="H834" s="324"/>
      <c r="I834" s="327">
        <v>0.25</v>
      </c>
      <c r="J834" s="325" t="s">
        <v>182</v>
      </c>
      <c r="K834" s="92"/>
    </row>
    <row r="835" spans="1:11" ht="13">
      <c r="A835" s="324" t="s">
        <v>1504</v>
      </c>
      <c r="B835" s="324" t="s">
        <v>2625</v>
      </c>
      <c r="C835" s="325"/>
      <c r="D835" s="328">
        <v>45841</v>
      </c>
      <c r="E835" s="324"/>
      <c r="F835" s="324" t="s">
        <v>2377</v>
      </c>
      <c r="G835" s="324"/>
      <c r="H835" s="324"/>
      <c r="I835" s="327">
        <v>0.25</v>
      </c>
      <c r="J835" s="325" t="s">
        <v>182</v>
      </c>
      <c r="K835" s="92"/>
    </row>
    <row r="836" spans="1:11" ht="13">
      <c r="A836" s="324" t="s">
        <v>1504</v>
      </c>
      <c r="B836" s="324" t="s">
        <v>2626</v>
      </c>
      <c r="C836" s="325"/>
      <c r="D836" s="328">
        <v>45841</v>
      </c>
      <c r="E836" s="324"/>
      <c r="F836" s="324" t="s">
        <v>2377</v>
      </c>
      <c r="G836" s="324"/>
      <c r="H836" s="324"/>
      <c r="I836" s="327">
        <v>0.25</v>
      </c>
      <c r="J836" s="325" t="s">
        <v>182</v>
      </c>
      <c r="K836" s="92"/>
    </row>
    <row r="837" spans="1:11" ht="13">
      <c r="A837" s="324" t="s">
        <v>1504</v>
      </c>
      <c r="B837" s="324" t="s">
        <v>2627</v>
      </c>
      <c r="C837" s="325"/>
      <c r="D837" s="328">
        <v>45841</v>
      </c>
      <c r="E837" s="324"/>
      <c r="F837" s="324" t="s">
        <v>2377</v>
      </c>
      <c r="G837" s="324"/>
      <c r="H837" s="324"/>
      <c r="I837" s="327">
        <v>0.25</v>
      </c>
      <c r="J837" s="325" t="s">
        <v>182</v>
      </c>
      <c r="K837" s="92"/>
    </row>
    <row r="838" spans="1:11" ht="13">
      <c r="A838" s="324" t="s">
        <v>1504</v>
      </c>
      <c r="B838" s="324" t="s">
        <v>2628</v>
      </c>
      <c r="C838" s="325"/>
      <c r="D838" s="328">
        <v>45841</v>
      </c>
      <c r="E838" s="324"/>
      <c r="F838" s="324" t="s">
        <v>2377</v>
      </c>
      <c r="G838" s="324"/>
      <c r="H838" s="324"/>
      <c r="I838" s="327">
        <v>0.25</v>
      </c>
      <c r="J838" s="325" t="s">
        <v>182</v>
      </c>
      <c r="K838" s="92"/>
    </row>
    <row r="839" spans="1:11" ht="13">
      <c r="A839" s="324" t="s">
        <v>1504</v>
      </c>
      <c r="B839" s="324" t="s">
        <v>2629</v>
      </c>
      <c r="C839" s="325"/>
      <c r="D839" s="328">
        <v>45841</v>
      </c>
      <c r="E839" s="324"/>
      <c r="F839" s="324" t="s">
        <v>2377</v>
      </c>
      <c r="G839" s="324"/>
      <c r="H839" s="324"/>
      <c r="I839" s="327">
        <v>0.25</v>
      </c>
      <c r="J839" s="325" t="s">
        <v>182</v>
      </c>
      <c r="K839" s="92"/>
    </row>
    <row r="840" spans="1:11" ht="13">
      <c r="A840" s="324" t="s">
        <v>1504</v>
      </c>
      <c r="B840" s="324" t="s">
        <v>2630</v>
      </c>
      <c r="C840" s="325"/>
      <c r="D840" s="328">
        <v>45841</v>
      </c>
      <c r="E840" s="324"/>
      <c r="F840" s="324" t="s">
        <v>2377</v>
      </c>
      <c r="G840" s="324"/>
      <c r="H840" s="324"/>
      <c r="I840" s="327">
        <v>0.25</v>
      </c>
      <c r="J840" s="325" t="s">
        <v>182</v>
      </c>
      <c r="K840" s="92"/>
    </row>
    <row r="841" spans="1:11" ht="13">
      <c r="A841" s="324" t="s">
        <v>1504</v>
      </c>
      <c r="B841" s="324" t="s">
        <v>2631</v>
      </c>
      <c r="C841" s="325"/>
      <c r="D841" s="328">
        <v>45841</v>
      </c>
      <c r="E841" s="324"/>
      <c r="F841" s="324" t="s">
        <v>2377</v>
      </c>
      <c r="G841" s="324"/>
      <c r="H841" s="324"/>
      <c r="I841" s="327">
        <v>0.25</v>
      </c>
      <c r="J841" s="325" t="s">
        <v>182</v>
      </c>
      <c r="K841" s="92"/>
    </row>
    <row r="842" spans="1:11" ht="13">
      <c r="A842" s="324" t="s">
        <v>1504</v>
      </c>
      <c r="B842" s="324" t="s">
        <v>2632</v>
      </c>
      <c r="C842" s="325"/>
      <c r="D842" s="328">
        <v>45842</v>
      </c>
      <c r="E842" s="324"/>
      <c r="F842" s="324" t="s">
        <v>2377</v>
      </c>
      <c r="G842" s="324"/>
      <c r="H842" s="324"/>
      <c r="I842" s="327">
        <v>0.25</v>
      </c>
      <c r="J842" s="325" t="s">
        <v>182</v>
      </c>
      <c r="K842" s="92"/>
    </row>
    <row r="843" spans="1:11" ht="13">
      <c r="A843" s="324" t="s">
        <v>1504</v>
      </c>
      <c r="B843" s="324" t="s">
        <v>2633</v>
      </c>
      <c r="C843" s="325"/>
      <c r="D843" s="328">
        <v>45842</v>
      </c>
      <c r="E843" s="324"/>
      <c r="F843" s="324" t="s">
        <v>2377</v>
      </c>
      <c r="G843" s="324"/>
      <c r="H843" s="324"/>
      <c r="I843" s="327">
        <v>0.25</v>
      </c>
      <c r="J843" s="325" t="s">
        <v>182</v>
      </c>
      <c r="K843" s="92"/>
    </row>
    <row r="844" spans="1:11" ht="13">
      <c r="A844" s="324" t="s">
        <v>1504</v>
      </c>
      <c r="B844" s="324" t="s">
        <v>2634</v>
      </c>
      <c r="C844" s="325"/>
      <c r="D844" s="328">
        <v>45842</v>
      </c>
      <c r="E844" s="324"/>
      <c r="F844" s="324" t="s">
        <v>2377</v>
      </c>
      <c r="G844" s="324"/>
      <c r="H844" s="324"/>
      <c r="I844" s="327">
        <v>0.25</v>
      </c>
      <c r="J844" s="325" t="s">
        <v>182</v>
      </c>
      <c r="K844" s="92"/>
    </row>
    <row r="845" spans="1:11" ht="13">
      <c r="A845" s="324" t="s">
        <v>1504</v>
      </c>
      <c r="B845" s="324" t="s">
        <v>2635</v>
      </c>
      <c r="C845" s="325"/>
      <c r="D845" s="328">
        <v>45842</v>
      </c>
      <c r="E845" s="324"/>
      <c r="F845" s="324" t="s">
        <v>2377</v>
      </c>
      <c r="G845" s="324"/>
      <c r="H845" s="324"/>
      <c r="I845" s="327">
        <v>0.25</v>
      </c>
      <c r="J845" s="325" t="s">
        <v>182</v>
      </c>
      <c r="K845" s="92"/>
    </row>
    <row r="846" spans="1:11" ht="13">
      <c r="A846" s="324" t="s">
        <v>1504</v>
      </c>
      <c r="B846" s="324" t="s">
        <v>2636</v>
      </c>
      <c r="C846" s="325"/>
      <c r="D846" s="328">
        <v>45842</v>
      </c>
      <c r="E846" s="324"/>
      <c r="F846" s="324" t="s">
        <v>2377</v>
      </c>
      <c r="G846" s="324"/>
      <c r="H846" s="324"/>
      <c r="I846" s="327">
        <v>0.25</v>
      </c>
      <c r="J846" s="325" t="s">
        <v>182</v>
      </c>
      <c r="K846" s="92"/>
    </row>
    <row r="847" spans="1:11" ht="13">
      <c r="A847" s="324" t="s">
        <v>1504</v>
      </c>
      <c r="B847" s="324" t="s">
        <v>2637</v>
      </c>
      <c r="C847" s="325"/>
      <c r="D847" s="328">
        <v>45842</v>
      </c>
      <c r="E847" s="324"/>
      <c r="F847" s="324" t="s">
        <v>2377</v>
      </c>
      <c r="G847" s="324"/>
      <c r="H847" s="324"/>
      <c r="I847" s="327">
        <v>0.25</v>
      </c>
      <c r="J847" s="325" t="s">
        <v>182</v>
      </c>
      <c r="K847" s="92"/>
    </row>
    <row r="848" spans="1:11" ht="13">
      <c r="A848" s="324" t="s">
        <v>1504</v>
      </c>
      <c r="B848" s="324" t="s">
        <v>2638</v>
      </c>
      <c r="C848" s="325"/>
      <c r="D848" s="328">
        <v>45844</v>
      </c>
      <c r="E848" s="324"/>
      <c r="F848" s="324" t="s">
        <v>2377</v>
      </c>
      <c r="G848" s="324"/>
      <c r="H848" s="324"/>
      <c r="I848" s="327">
        <v>0.25</v>
      </c>
      <c r="J848" s="325" t="s">
        <v>182</v>
      </c>
      <c r="K848" s="92"/>
    </row>
    <row r="849" spans="1:11" ht="13">
      <c r="A849" s="324" t="s">
        <v>1504</v>
      </c>
      <c r="B849" s="324" t="s">
        <v>2639</v>
      </c>
      <c r="C849" s="325"/>
      <c r="D849" s="328">
        <v>45844</v>
      </c>
      <c r="E849" s="324"/>
      <c r="F849" s="324" t="s">
        <v>2377</v>
      </c>
      <c r="G849" s="324"/>
      <c r="H849" s="324"/>
      <c r="I849" s="327">
        <v>0.25</v>
      </c>
      <c r="J849" s="325" t="s">
        <v>182</v>
      </c>
      <c r="K849" s="92"/>
    </row>
    <row r="850" spans="1:11" ht="13">
      <c r="A850" s="324" t="s">
        <v>1504</v>
      </c>
      <c r="B850" s="324" t="s">
        <v>2640</v>
      </c>
      <c r="C850" s="325"/>
      <c r="D850" s="328">
        <v>45844</v>
      </c>
      <c r="E850" s="324"/>
      <c r="F850" s="324" t="s">
        <v>2377</v>
      </c>
      <c r="G850" s="324"/>
      <c r="H850" s="324"/>
      <c r="I850" s="327">
        <v>0.25</v>
      </c>
      <c r="J850" s="325" t="s">
        <v>182</v>
      </c>
      <c r="K850" s="92"/>
    </row>
    <row r="851" spans="1:11" ht="13">
      <c r="A851" s="324" t="s">
        <v>1504</v>
      </c>
      <c r="B851" s="324" t="s">
        <v>2641</v>
      </c>
      <c r="C851" s="325"/>
      <c r="D851" s="328">
        <v>45844</v>
      </c>
      <c r="E851" s="324"/>
      <c r="F851" s="324" t="s">
        <v>2377</v>
      </c>
      <c r="G851" s="324"/>
      <c r="H851" s="324"/>
      <c r="I851" s="327">
        <v>0.25</v>
      </c>
      <c r="J851" s="325" t="s">
        <v>182</v>
      </c>
      <c r="K851" s="92"/>
    </row>
    <row r="852" spans="1:11" ht="13">
      <c r="A852" s="324" t="s">
        <v>1504</v>
      </c>
      <c r="B852" s="324" t="s">
        <v>2642</v>
      </c>
      <c r="C852" s="325"/>
      <c r="D852" s="328">
        <v>45844</v>
      </c>
      <c r="E852" s="324"/>
      <c r="F852" s="324" t="s">
        <v>2377</v>
      </c>
      <c r="G852" s="324"/>
      <c r="H852" s="324"/>
      <c r="I852" s="327">
        <v>0.25</v>
      </c>
      <c r="J852" s="325" t="s">
        <v>182</v>
      </c>
      <c r="K852" s="92"/>
    </row>
    <row r="853" spans="1:11" ht="13">
      <c r="A853" s="324" t="s">
        <v>1504</v>
      </c>
      <c r="B853" s="324" t="s">
        <v>2643</v>
      </c>
      <c r="C853" s="325"/>
      <c r="D853" s="328">
        <v>45845</v>
      </c>
      <c r="E853" s="324"/>
      <c r="F853" s="324" t="s">
        <v>2377</v>
      </c>
      <c r="G853" s="324"/>
      <c r="H853" s="324"/>
      <c r="I853" s="327">
        <v>0.25</v>
      </c>
      <c r="J853" s="325" t="s">
        <v>182</v>
      </c>
      <c r="K853" s="92"/>
    </row>
    <row r="854" spans="1:11" ht="13">
      <c r="A854" s="324" t="s">
        <v>1504</v>
      </c>
      <c r="B854" s="324" t="s">
        <v>2644</v>
      </c>
      <c r="C854" s="325"/>
      <c r="D854" s="328">
        <v>45846</v>
      </c>
      <c r="E854" s="324"/>
      <c r="F854" s="324" t="s">
        <v>2377</v>
      </c>
      <c r="G854" s="324"/>
      <c r="H854" s="324"/>
      <c r="I854" s="327">
        <v>0.25</v>
      </c>
      <c r="J854" s="325" t="s">
        <v>182</v>
      </c>
      <c r="K854" s="92"/>
    </row>
    <row r="855" spans="1:11" ht="13">
      <c r="A855" s="324" t="s">
        <v>1504</v>
      </c>
      <c r="B855" s="324" t="s">
        <v>2645</v>
      </c>
      <c r="C855" s="325"/>
      <c r="D855" s="328">
        <v>45846</v>
      </c>
      <c r="E855" s="324"/>
      <c r="F855" s="324" t="s">
        <v>2377</v>
      </c>
      <c r="G855" s="324"/>
      <c r="H855" s="324"/>
      <c r="I855" s="327">
        <v>0.25</v>
      </c>
      <c r="J855" s="325" t="s">
        <v>182</v>
      </c>
      <c r="K855" s="92"/>
    </row>
    <row r="856" spans="1:11" ht="13">
      <c r="A856" s="324" t="s">
        <v>1504</v>
      </c>
      <c r="B856" s="324" t="s">
        <v>2646</v>
      </c>
      <c r="C856" s="325"/>
      <c r="D856" s="328">
        <v>45846</v>
      </c>
      <c r="E856" s="324"/>
      <c r="F856" s="324" t="s">
        <v>2377</v>
      </c>
      <c r="G856" s="324"/>
      <c r="H856" s="324"/>
      <c r="I856" s="327">
        <v>0.25</v>
      </c>
      <c r="J856" s="325" t="s">
        <v>182</v>
      </c>
      <c r="K856" s="92"/>
    </row>
    <row r="857" spans="1:11" ht="13">
      <c r="A857" s="324" t="s">
        <v>1504</v>
      </c>
      <c r="B857" s="324" t="s">
        <v>2647</v>
      </c>
      <c r="C857" s="325"/>
      <c r="D857" s="328">
        <v>45847</v>
      </c>
      <c r="E857" s="324"/>
      <c r="F857" s="324" t="s">
        <v>2377</v>
      </c>
      <c r="G857" s="324"/>
      <c r="H857" s="324"/>
      <c r="I857" s="327">
        <v>0.25</v>
      </c>
      <c r="J857" s="325" t="s">
        <v>182</v>
      </c>
      <c r="K857" s="92"/>
    </row>
    <row r="858" spans="1:11" ht="13">
      <c r="A858" s="324" t="s">
        <v>1504</v>
      </c>
      <c r="B858" s="324" t="s">
        <v>2648</v>
      </c>
      <c r="C858" s="325"/>
      <c r="D858" s="328">
        <v>45847</v>
      </c>
      <c r="E858" s="324"/>
      <c r="F858" s="324" t="s">
        <v>2377</v>
      </c>
      <c r="G858" s="324"/>
      <c r="H858" s="324"/>
      <c r="I858" s="327">
        <v>0.25</v>
      </c>
      <c r="J858" s="325" t="s">
        <v>182</v>
      </c>
      <c r="K858" s="92"/>
    </row>
    <row r="859" spans="1:11" ht="13">
      <c r="A859" s="324" t="s">
        <v>1504</v>
      </c>
      <c r="B859" s="324" t="s">
        <v>2649</v>
      </c>
      <c r="C859" s="325"/>
      <c r="D859" s="328">
        <v>45847</v>
      </c>
      <c r="E859" s="324"/>
      <c r="F859" s="324" t="s">
        <v>2377</v>
      </c>
      <c r="G859" s="324"/>
      <c r="H859" s="324"/>
      <c r="I859" s="327">
        <v>0.25</v>
      </c>
      <c r="J859" s="325" t="s">
        <v>182</v>
      </c>
      <c r="K859" s="92"/>
    </row>
    <row r="860" spans="1:11" ht="13">
      <c r="A860" s="324" t="s">
        <v>1504</v>
      </c>
      <c r="B860" s="324" t="s">
        <v>2650</v>
      </c>
      <c r="C860" s="325"/>
      <c r="D860" s="328">
        <v>45847</v>
      </c>
      <c r="E860" s="324"/>
      <c r="F860" s="324" t="s">
        <v>2377</v>
      </c>
      <c r="G860" s="324"/>
      <c r="H860" s="324"/>
      <c r="I860" s="327">
        <v>0.25</v>
      </c>
      <c r="J860" s="325" t="s">
        <v>182</v>
      </c>
      <c r="K860" s="92"/>
    </row>
    <row r="861" spans="1:11" ht="13">
      <c r="A861" s="324" t="s">
        <v>1504</v>
      </c>
      <c r="B861" s="324" t="s">
        <v>2651</v>
      </c>
      <c r="C861" s="325"/>
      <c r="D861" s="328">
        <v>45848</v>
      </c>
      <c r="E861" s="324"/>
      <c r="F861" s="324" t="s">
        <v>2377</v>
      </c>
      <c r="G861" s="324"/>
      <c r="H861" s="324"/>
      <c r="I861" s="327">
        <v>0.25</v>
      </c>
      <c r="J861" s="325" t="s">
        <v>182</v>
      </c>
      <c r="K861" s="92"/>
    </row>
    <row r="862" spans="1:11" ht="13">
      <c r="A862" s="324" t="s">
        <v>1504</v>
      </c>
      <c r="B862" s="324" t="s">
        <v>2652</v>
      </c>
      <c r="C862" s="325"/>
      <c r="D862" s="328">
        <v>45848</v>
      </c>
      <c r="E862" s="324"/>
      <c r="F862" s="324" t="s">
        <v>2377</v>
      </c>
      <c r="G862" s="324"/>
      <c r="H862" s="324"/>
      <c r="I862" s="327">
        <v>0.25</v>
      </c>
      <c r="J862" s="325" t="s">
        <v>182</v>
      </c>
      <c r="K862" s="92"/>
    </row>
    <row r="863" spans="1:11" ht="13">
      <c r="A863" s="324" t="s">
        <v>1504</v>
      </c>
      <c r="B863" s="324" t="s">
        <v>2653</v>
      </c>
      <c r="C863" s="325"/>
      <c r="D863" s="328">
        <v>45848</v>
      </c>
      <c r="E863" s="324"/>
      <c r="F863" s="324" t="s">
        <v>2377</v>
      </c>
      <c r="G863" s="324"/>
      <c r="H863" s="324"/>
      <c r="I863" s="327">
        <v>0.25</v>
      </c>
      <c r="J863" s="325" t="s">
        <v>182</v>
      </c>
      <c r="K863" s="92"/>
    </row>
    <row r="864" spans="1:11" ht="13">
      <c r="A864" s="324" t="s">
        <v>1504</v>
      </c>
      <c r="B864" s="324" t="s">
        <v>2654</v>
      </c>
      <c r="C864" s="325"/>
      <c r="D864" s="328">
        <v>45848</v>
      </c>
      <c r="E864" s="324"/>
      <c r="F864" s="324" t="s">
        <v>2377</v>
      </c>
      <c r="G864" s="324"/>
      <c r="H864" s="324"/>
      <c r="I864" s="327">
        <v>0.25</v>
      </c>
      <c r="J864" s="325" t="s">
        <v>182</v>
      </c>
      <c r="K864" s="92"/>
    </row>
    <row r="865" spans="1:11" ht="13">
      <c r="A865" s="324" t="s">
        <v>1504</v>
      </c>
      <c r="B865" s="324" t="s">
        <v>2655</v>
      </c>
      <c r="C865" s="325"/>
      <c r="D865" s="328">
        <v>45848</v>
      </c>
      <c r="E865" s="324"/>
      <c r="F865" s="324" t="s">
        <v>2377</v>
      </c>
      <c r="G865" s="324"/>
      <c r="H865" s="324"/>
      <c r="I865" s="327">
        <v>0.25</v>
      </c>
      <c r="J865" s="325" t="s">
        <v>182</v>
      </c>
      <c r="K865" s="92"/>
    </row>
    <row r="866" spans="1:11" ht="13">
      <c r="A866" s="324" t="s">
        <v>1504</v>
      </c>
      <c r="B866" s="324" t="s">
        <v>2656</v>
      </c>
      <c r="C866" s="325"/>
      <c r="D866" s="328">
        <v>45848</v>
      </c>
      <c r="E866" s="324"/>
      <c r="F866" s="324" t="s">
        <v>2377</v>
      </c>
      <c r="G866" s="324"/>
      <c r="H866" s="324"/>
      <c r="I866" s="327">
        <v>0.25</v>
      </c>
      <c r="J866" s="325" t="s">
        <v>182</v>
      </c>
      <c r="K866" s="92"/>
    </row>
    <row r="867" spans="1:11" ht="13">
      <c r="A867" s="324" t="s">
        <v>1504</v>
      </c>
      <c r="B867" s="324" t="s">
        <v>2657</v>
      </c>
      <c r="C867" s="325"/>
      <c r="D867" s="328">
        <v>45848</v>
      </c>
      <c r="E867" s="324"/>
      <c r="F867" s="324" t="s">
        <v>2377</v>
      </c>
      <c r="G867" s="324"/>
      <c r="H867" s="324"/>
      <c r="I867" s="327">
        <v>0.25</v>
      </c>
      <c r="J867" s="325" t="s">
        <v>182</v>
      </c>
      <c r="K867" s="92"/>
    </row>
    <row r="868" spans="1:11" ht="13">
      <c r="A868" s="324" t="s">
        <v>1504</v>
      </c>
      <c r="B868" s="324" t="s">
        <v>2658</v>
      </c>
      <c r="C868" s="325"/>
      <c r="D868" s="328">
        <v>45848</v>
      </c>
      <c r="E868" s="324"/>
      <c r="F868" s="324" t="s">
        <v>2377</v>
      </c>
      <c r="G868" s="324"/>
      <c r="H868" s="324"/>
      <c r="I868" s="327">
        <v>0.25</v>
      </c>
      <c r="J868" s="325" t="s">
        <v>182</v>
      </c>
      <c r="K868" s="92"/>
    </row>
    <row r="869" spans="1:11" ht="13">
      <c r="A869" s="324" t="s">
        <v>1504</v>
      </c>
      <c r="B869" s="324" t="s">
        <v>2659</v>
      </c>
      <c r="C869" s="325"/>
      <c r="D869" s="328">
        <v>45850</v>
      </c>
      <c r="E869" s="324"/>
      <c r="F869" s="324" t="s">
        <v>2377</v>
      </c>
      <c r="G869" s="324"/>
      <c r="H869" s="324"/>
      <c r="I869" s="327">
        <v>0.25</v>
      </c>
      <c r="J869" s="325" t="s">
        <v>182</v>
      </c>
      <c r="K869" s="92"/>
    </row>
    <row r="870" spans="1:11" ht="13">
      <c r="A870" s="324" t="s">
        <v>1504</v>
      </c>
      <c r="B870" s="324" t="s">
        <v>2660</v>
      </c>
      <c r="C870" s="325"/>
      <c r="D870" s="328">
        <v>45850</v>
      </c>
      <c r="E870" s="324"/>
      <c r="F870" s="324" t="s">
        <v>2377</v>
      </c>
      <c r="G870" s="324"/>
      <c r="H870" s="324"/>
      <c r="I870" s="327">
        <v>0.25</v>
      </c>
      <c r="J870" s="325" t="s">
        <v>182</v>
      </c>
      <c r="K870" s="92"/>
    </row>
    <row r="871" spans="1:11" ht="13">
      <c r="A871" s="324" t="s">
        <v>1504</v>
      </c>
      <c r="B871" s="324" t="s">
        <v>2661</v>
      </c>
      <c r="C871" s="325"/>
      <c r="D871" s="328">
        <v>45850</v>
      </c>
      <c r="E871" s="324"/>
      <c r="F871" s="324" t="s">
        <v>2377</v>
      </c>
      <c r="G871" s="324"/>
      <c r="H871" s="324"/>
      <c r="I871" s="327">
        <v>0.25</v>
      </c>
      <c r="J871" s="325" t="s">
        <v>182</v>
      </c>
      <c r="K871" s="92"/>
    </row>
    <row r="872" spans="1:11" ht="13">
      <c r="A872" s="324" t="s">
        <v>1504</v>
      </c>
      <c r="B872" s="324" t="s">
        <v>2662</v>
      </c>
      <c r="C872" s="325"/>
      <c r="D872" s="328">
        <v>45851</v>
      </c>
      <c r="E872" s="324"/>
      <c r="F872" s="324" t="s">
        <v>2377</v>
      </c>
      <c r="G872" s="324"/>
      <c r="H872" s="324"/>
      <c r="I872" s="327">
        <v>0.25</v>
      </c>
      <c r="J872" s="325" t="s">
        <v>182</v>
      </c>
      <c r="K872" s="92"/>
    </row>
    <row r="873" spans="1:11" ht="13">
      <c r="A873" s="324" t="s">
        <v>1504</v>
      </c>
      <c r="B873" s="324" t="s">
        <v>2663</v>
      </c>
      <c r="C873" s="325"/>
      <c r="D873" s="328">
        <v>45851</v>
      </c>
      <c r="E873" s="324"/>
      <c r="F873" s="324" t="s">
        <v>2377</v>
      </c>
      <c r="G873" s="324"/>
      <c r="H873" s="324"/>
      <c r="I873" s="327">
        <v>0.25</v>
      </c>
      <c r="J873" s="325" t="s">
        <v>182</v>
      </c>
      <c r="K873" s="92"/>
    </row>
    <row r="874" spans="1:11" ht="13">
      <c r="A874" s="324" t="s">
        <v>1504</v>
      </c>
      <c r="B874" s="324" t="s">
        <v>2664</v>
      </c>
      <c r="C874" s="325"/>
      <c r="D874" s="328">
        <v>45851</v>
      </c>
      <c r="E874" s="324"/>
      <c r="F874" s="324" t="s">
        <v>2377</v>
      </c>
      <c r="G874" s="324"/>
      <c r="H874" s="324"/>
      <c r="I874" s="327">
        <v>0.25</v>
      </c>
      <c r="J874" s="325" t="s">
        <v>182</v>
      </c>
      <c r="K874" s="92"/>
    </row>
    <row r="875" spans="1:11" ht="13">
      <c r="A875" s="324" t="s">
        <v>1504</v>
      </c>
      <c r="B875" s="324" t="s">
        <v>2665</v>
      </c>
      <c r="C875" s="325"/>
      <c r="D875" s="328">
        <v>45851</v>
      </c>
      <c r="E875" s="324"/>
      <c r="F875" s="324" t="s">
        <v>2377</v>
      </c>
      <c r="G875" s="324"/>
      <c r="H875" s="324"/>
      <c r="I875" s="327">
        <v>0.25</v>
      </c>
      <c r="J875" s="325" t="s">
        <v>182</v>
      </c>
      <c r="K875" s="92"/>
    </row>
    <row r="876" spans="1:11" ht="13">
      <c r="A876" s="324" t="s">
        <v>1504</v>
      </c>
      <c r="B876" s="324" t="s">
        <v>2666</v>
      </c>
      <c r="C876" s="325"/>
      <c r="D876" s="328">
        <v>45851</v>
      </c>
      <c r="E876" s="324"/>
      <c r="F876" s="324" t="s">
        <v>2377</v>
      </c>
      <c r="G876" s="324"/>
      <c r="H876" s="324"/>
      <c r="I876" s="327">
        <v>0.25</v>
      </c>
      <c r="J876" s="325" t="s">
        <v>182</v>
      </c>
      <c r="K876" s="92"/>
    </row>
    <row r="877" spans="1:11" ht="13">
      <c r="A877" s="324" t="s">
        <v>1504</v>
      </c>
      <c r="B877" s="324" t="s">
        <v>2667</v>
      </c>
      <c r="C877" s="325"/>
      <c r="D877" s="328">
        <v>45851</v>
      </c>
      <c r="E877" s="324"/>
      <c r="F877" s="324" t="s">
        <v>2377</v>
      </c>
      <c r="G877" s="324"/>
      <c r="H877" s="324"/>
      <c r="I877" s="327">
        <v>0.25</v>
      </c>
      <c r="J877" s="325" t="s">
        <v>182</v>
      </c>
      <c r="K877" s="92"/>
    </row>
    <row r="878" spans="1:11" ht="13">
      <c r="A878" s="324" t="s">
        <v>1504</v>
      </c>
      <c r="B878" s="324" t="s">
        <v>2668</v>
      </c>
      <c r="C878" s="325"/>
      <c r="D878" s="328">
        <v>45851</v>
      </c>
      <c r="E878" s="324"/>
      <c r="F878" s="324" t="s">
        <v>2377</v>
      </c>
      <c r="G878" s="324"/>
      <c r="H878" s="324"/>
      <c r="I878" s="327">
        <v>0.25</v>
      </c>
      <c r="J878" s="325" t="s">
        <v>182</v>
      </c>
      <c r="K878" s="92"/>
    </row>
    <row r="879" spans="1:11" ht="13">
      <c r="A879" s="324" t="s">
        <v>1504</v>
      </c>
      <c r="B879" s="324" t="s">
        <v>2669</v>
      </c>
      <c r="C879" s="325"/>
      <c r="D879" s="328">
        <v>45851</v>
      </c>
      <c r="E879" s="324"/>
      <c r="F879" s="324" t="s">
        <v>2377</v>
      </c>
      <c r="G879" s="324"/>
      <c r="H879" s="324"/>
      <c r="I879" s="327">
        <v>0.25</v>
      </c>
      <c r="J879" s="325" t="s">
        <v>182</v>
      </c>
      <c r="K879" s="92"/>
    </row>
    <row r="880" spans="1:11" ht="13">
      <c r="A880" s="324" t="s">
        <v>1504</v>
      </c>
      <c r="B880" s="324" t="s">
        <v>2670</v>
      </c>
      <c r="C880" s="325"/>
      <c r="D880" s="328">
        <v>45851</v>
      </c>
      <c r="E880" s="324"/>
      <c r="F880" s="324" t="s">
        <v>2377</v>
      </c>
      <c r="G880" s="324"/>
      <c r="H880" s="324"/>
      <c r="I880" s="327">
        <v>0.25</v>
      </c>
      <c r="J880" s="325" t="s">
        <v>182</v>
      </c>
      <c r="K880" s="92"/>
    </row>
    <row r="881" spans="1:11" ht="13">
      <c r="A881" s="324" t="s">
        <v>1504</v>
      </c>
      <c r="B881" s="324" t="s">
        <v>2671</v>
      </c>
      <c r="C881" s="325"/>
      <c r="D881" s="328">
        <v>45853</v>
      </c>
      <c r="E881" s="324"/>
      <c r="F881" s="324" t="s">
        <v>2377</v>
      </c>
      <c r="G881" s="324"/>
      <c r="H881" s="324"/>
      <c r="I881" s="327">
        <v>0.25</v>
      </c>
      <c r="J881" s="325" t="s">
        <v>182</v>
      </c>
      <c r="K881" s="92"/>
    </row>
    <row r="882" spans="1:11" ht="13">
      <c r="A882" s="324" t="s">
        <v>1504</v>
      </c>
      <c r="B882" s="324" t="s">
        <v>2672</v>
      </c>
      <c r="C882" s="325"/>
      <c r="D882" s="328">
        <v>45853</v>
      </c>
      <c r="E882" s="324"/>
      <c r="F882" s="324" t="s">
        <v>2377</v>
      </c>
      <c r="G882" s="324"/>
      <c r="H882" s="324"/>
      <c r="I882" s="327">
        <v>0.25</v>
      </c>
      <c r="J882" s="325" t="s">
        <v>182</v>
      </c>
      <c r="K882" s="92"/>
    </row>
    <row r="883" spans="1:11" ht="13">
      <c r="A883" s="324" t="s">
        <v>1504</v>
      </c>
      <c r="B883" s="324" t="s">
        <v>2673</v>
      </c>
      <c r="C883" s="325"/>
      <c r="D883" s="328">
        <v>45853</v>
      </c>
      <c r="E883" s="324"/>
      <c r="F883" s="324" t="s">
        <v>2377</v>
      </c>
      <c r="G883" s="324"/>
      <c r="H883" s="324"/>
      <c r="I883" s="327">
        <v>0.25</v>
      </c>
      <c r="J883" s="325" t="s">
        <v>182</v>
      </c>
      <c r="K883" s="92"/>
    </row>
    <row r="884" spans="1:11" ht="13">
      <c r="A884" s="324" t="s">
        <v>1504</v>
      </c>
      <c r="B884" s="324" t="s">
        <v>2674</v>
      </c>
      <c r="C884" s="325"/>
      <c r="D884" s="328">
        <v>45853</v>
      </c>
      <c r="E884" s="324"/>
      <c r="F884" s="324" t="s">
        <v>2377</v>
      </c>
      <c r="G884" s="324"/>
      <c r="H884" s="324"/>
      <c r="I884" s="327">
        <v>0.25</v>
      </c>
      <c r="J884" s="325" t="s">
        <v>182</v>
      </c>
      <c r="K884" s="92"/>
    </row>
    <row r="885" spans="1:11" ht="13">
      <c r="A885" s="318" t="s">
        <v>1504</v>
      </c>
      <c r="B885" s="318" t="s">
        <v>2675</v>
      </c>
      <c r="C885" s="319"/>
      <c r="D885" s="329">
        <v>45679</v>
      </c>
      <c r="E885" s="318"/>
      <c r="F885" s="318" t="s">
        <v>2377</v>
      </c>
      <c r="G885" s="318"/>
      <c r="H885" s="318"/>
      <c r="I885" s="321">
        <v>0.25</v>
      </c>
      <c r="J885" s="319" t="s">
        <v>182</v>
      </c>
      <c r="K885" s="92"/>
    </row>
    <row r="886" spans="1:11" ht="13">
      <c r="A886" s="318" t="s">
        <v>1504</v>
      </c>
      <c r="B886" s="318" t="s">
        <v>2676</v>
      </c>
      <c r="C886" s="319"/>
      <c r="D886" s="329">
        <v>45679</v>
      </c>
      <c r="E886" s="318"/>
      <c r="F886" s="318" t="s">
        <v>2377</v>
      </c>
      <c r="G886" s="318"/>
      <c r="H886" s="318"/>
      <c r="I886" s="321">
        <v>0.25</v>
      </c>
      <c r="J886" s="319" t="s">
        <v>182</v>
      </c>
      <c r="K886" s="92"/>
    </row>
    <row r="887" spans="1:11" ht="13">
      <c r="A887" s="318" t="s">
        <v>1504</v>
      </c>
      <c r="B887" s="318" t="s">
        <v>2677</v>
      </c>
      <c r="C887" s="319"/>
      <c r="D887" s="329">
        <v>45683</v>
      </c>
      <c r="E887" s="318"/>
      <c r="F887" s="318" t="s">
        <v>2377</v>
      </c>
      <c r="G887" s="318"/>
      <c r="H887" s="318"/>
      <c r="I887" s="321">
        <v>0.25</v>
      </c>
      <c r="J887" s="319" t="s">
        <v>182</v>
      </c>
      <c r="K887" s="92"/>
    </row>
    <row r="888" spans="1:11" ht="13">
      <c r="A888" s="318" t="s">
        <v>1504</v>
      </c>
      <c r="B888" s="318" t="s">
        <v>2678</v>
      </c>
      <c r="C888" s="319"/>
      <c r="D888" s="329">
        <v>45685</v>
      </c>
      <c r="E888" s="318"/>
      <c r="F888" s="318" t="s">
        <v>2377</v>
      </c>
      <c r="G888" s="318"/>
      <c r="H888" s="318"/>
      <c r="I888" s="321">
        <v>0.25</v>
      </c>
      <c r="J888" s="319" t="s">
        <v>182</v>
      </c>
      <c r="K888" s="92"/>
    </row>
    <row r="889" spans="1:11" ht="13">
      <c r="A889" s="318" t="s">
        <v>1504</v>
      </c>
      <c r="B889" s="318" t="s">
        <v>2679</v>
      </c>
      <c r="C889" s="319"/>
      <c r="D889" s="329">
        <v>45688</v>
      </c>
      <c r="E889" s="318"/>
      <c r="F889" s="318" t="s">
        <v>2377</v>
      </c>
      <c r="G889" s="318"/>
      <c r="H889" s="318"/>
      <c r="I889" s="321">
        <v>5</v>
      </c>
      <c r="J889" s="319" t="s">
        <v>182</v>
      </c>
      <c r="K889" s="92"/>
    </row>
    <row r="890" spans="1:11" ht="13">
      <c r="A890" s="318" t="s">
        <v>1504</v>
      </c>
      <c r="B890" s="318" t="s">
        <v>2680</v>
      </c>
      <c r="C890" s="319"/>
      <c r="D890" s="329">
        <v>45688</v>
      </c>
      <c r="E890" s="318"/>
      <c r="F890" s="318" t="s">
        <v>2377</v>
      </c>
      <c r="G890" s="318"/>
      <c r="H890" s="318"/>
      <c r="I890" s="321">
        <v>3.5</v>
      </c>
      <c r="J890" s="319" t="s">
        <v>182</v>
      </c>
      <c r="K890" s="92"/>
    </row>
    <row r="891" spans="1:11" ht="13">
      <c r="A891" s="318" t="s">
        <v>1504</v>
      </c>
      <c r="B891" s="318" t="s">
        <v>2681</v>
      </c>
      <c r="C891" s="319"/>
      <c r="D891" s="329">
        <v>45688</v>
      </c>
      <c r="E891" s="318"/>
      <c r="F891" s="318" t="s">
        <v>2377</v>
      </c>
      <c r="G891" s="318"/>
      <c r="H891" s="318"/>
      <c r="I891" s="321">
        <v>3.5</v>
      </c>
      <c r="J891" s="319" t="s">
        <v>182</v>
      </c>
      <c r="K891" s="92"/>
    </row>
    <row r="892" spans="1:11" ht="13">
      <c r="A892" s="318" t="s">
        <v>1504</v>
      </c>
      <c r="B892" s="318" t="s">
        <v>2682</v>
      </c>
      <c r="C892" s="319"/>
      <c r="D892" s="329">
        <v>45688</v>
      </c>
      <c r="E892" s="318"/>
      <c r="F892" s="318" t="s">
        <v>2377</v>
      </c>
      <c r="G892" s="318"/>
      <c r="H892" s="318"/>
      <c r="I892" s="321">
        <v>5</v>
      </c>
      <c r="J892" s="319" t="s">
        <v>182</v>
      </c>
      <c r="K892" s="92"/>
    </row>
    <row r="893" spans="1:11" ht="13">
      <c r="A893" s="318" t="s">
        <v>1504</v>
      </c>
      <c r="B893" s="318" t="s">
        <v>2683</v>
      </c>
      <c r="C893" s="319"/>
      <c r="D893" s="329">
        <v>45716</v>
      </c>
      <c r="E893" s="318"/>
      <c r="F893" s="318" t="s">
        <v>2377</v>
      </c>
      <c r="G893" s="318"/>
      <c r="H893" s="318"/>
      <c r="I893" s="321">
        <v>5</v>
      </c>
      <c r="J893" s="319" t="s">
        <v>182</v>
      </c>
      <c r="K893" s="92"/>
    </row>
    <row r="894" spans="1:11" ht="13">
      <c r="A894" s="318" t="s">
        <v>1504</v>
      </c>
      <c r="B894" s="318" t="s">
        <v>2684</v>
      </c>
      <c r="C894" s="319"/>
      <c r="D894" s="329">
        <v>45716</v>
      </c>
      <c r="E894" s="318"/>
      <c r="F894" s="318" t="s">
        <v>2377</v>
      </c>
      <c r="G894" s="318"/>
      <c r="H894" s="318"/>
      <c r="I894" s="321">
        <v>3.5</v>
      </c>
      <c r="J894" s="319" t="s">
        <v>182</v>
      </c>
      <c r="K894" s="92"/>
    </row>
    <row r="895" spans="1:11" ht="13">
      <c r="A895" s="318" t="s">
        <v>1504</v>
      </c>
      <c r="B895" s="318" t="s">
        <v>2685</v>
      </c>
      <c r="C895" s="319"/>
      <c r="D895" s="329">
        <v>45716</v>
      </c>
      <c r="E895" s="318"/>
      <c r="F895" s="318" t="s">
        <v>2377</v>
      </c>
      <c r="G895" s="318"/>
      <c r="H895" s="318"/>
      <c r="I895" s="321">
        <v>3.5</v>
      </c>
      <c r="J895" s="319" t="s">
        <v>182</v>
      </c>
      <c r="K895" s="92"/>
    </row>
    <row r="896" spans="1:11" ht="13">
      <c r="A896" s="318" t="s">
        <v>1504</v>
      </c>
      <c r="B896" s="318" t="s">
        <v>2686</v>
      </c>
      <c r="C896" s="319"/>
      <c r="D896" s="329">
        <v>45716</v>
      </c>
      <c r="E896" s="318"/>
      <c r="F896" s="318" t="s">
        <v>2377</v>
      </c>
      <c r="G896" s="318"/>
      <c r="H896" s="318"/>
      <c r="I896" s="321">
        <v>5</v>
      </c>
      <c r="J896" s="319" t="s">
        <v>182</v>
      </c>
      <c r="K896" s="92"/>
    </row>
    <row r="897" spans="1:11" ht="13">
      <c r="A897" s="318" t="s">
        <v>1504</v>
      </c>
      <c r="B897" s="318" t="s">
        <v>2687</v>
      </c>
      <c r="C897" s="319"/>
      <c r="D897" s="329">
        <v>45747</v>
      </c>
      <c r="E897" s="318"/>
      <c r="F897" s="318" t="s">
        <v>2377</v>
      </c>
      <c r="G897" s="318"/>
      <c r="H897" s="318"/>
      <c r="I897" s="321">
        <v>5</v>
      </c>
      <c r="J897" s="319" t="s">
        <v>182</v>
      </c>
      <c r="K897" s="92"/>
    </row>
    <row r="898" spans="1:11" ht="13">
      <c r="A898" s="318" t="s">
        <v>1504</v>
      </c>
      <c r="B898" s="318" t="s">
        <v>2688</v>
      </c>
      <c r="C898" s="319"/>
      <c r="D898" s="329">
        <v>45747</v>
      </c>
      <c r="E898" s="318"/>
      <c r="F898" s="318" t="s">
        <v>2377</v>
      </c>
      <c r="G898" s="318"/>
      <c r="H898" s="318"/>
      <c r="I898" s="321">
        <v>3.5</v>
      </c>
      <c r="J898" s="319" t="s">
        <v>182</v>
      </c>
      <c r="K898" s="92"/>
    </row>
    <row r="899" spans="1:11" ht="13">
      <c r="A899" s="318" t="s">
        <v>1504</v>
      </c>
      <c r="B899" s="318" t="s">
        <v>2689</v>
      </c>
      <c r="C899" s="319"/>
      <c r="D899" s="329">
        <v>45747</v>
      </c>
      <c r="E899" s="318"/>
      <c r="F899" s="318" t="s">
        <v>2377</v>
      </c>
      <c r="G899" s="318"/>
      <c r="H899" s="318"/>
      <c r="I899" s="321">
        <v>3.5</v>
      </c>
      <c r="J899" s="319" t="s">
        <v>182</v>
      </c>
      <c r="K899" s="92"/>
    </row>
    <row r="900" spans="1:11" ht="13">
      <c r="A900" s="318" t="s">
        <v>1504</v>
      </c>
      <c r="B900" s="318" t="s">
        <v>2690</v>
      </c>
      <c r="C900" s="319"/>
      <c r="D900" s="329">
        <v>45747</v>
      </c>
      <c r="E900" s="318"/>
      <c r="F900" s="318" t="s">
        <v>2377</v>
      </c>
      <c r="G900" s="318"/>
      <c r="H900" s="318"/>
      <c r="I900" s="321">
        <v>5</v>
      </c>
      <c r="J900" s="319" t="s">
        <v>182</v>
      </c>
      <c r="K900" s="92"/>
    </row>
    <row r="901" spans="1:11" ht="13">
      <c r="A901" s="318" t="s">
        <v>1504</v>
      </c>
      <c r="B901" s="318" t="s">
        <v>2691</v>
      </c>
      <c r="C901" s="319"/>
      <c r="D901" s="329">
        <v>45777</v>
      </c>
      <c r="E901" s="318"/>
      <c r="F901" s="318" t="s">
        <v>2377</v>
      </c>
      <c r="G901" s="318"/>
      <c r="H901" s="318"/>
      <c r="I901" s="321">
        <v>5</v>
      </c>
      <c r="J901" s="319" t="s">
        <v>182</v>
      </c>
      <c r="K901" s="92"/>
    </row>
    <row r="902" spans="1:11" ht="13">
      <c r="A902" s="318" t="s">
        <v>1504</v>
      </c>
      <c r="B902" s="318" t="s">
        <v>2692</v>
      </c>
      <c r="C902" s="319"/>
      <c r="D902" s="329">
        <v>45777</v>
      </c>
      <c r="E902" s="318"/>
      <c r="F902" s="318" t="s">
        <v>2377</v>
      </c>
      <c r="G902" s="318"/>
      <c r="H902" s="318"/>
      <c r="I902" s="321">
        <v>3.5</v>
      </c>
      <c r="J902" s="319" t="s">
        <v>182</v>
      </c>
      <c r="K902" s="92"/>
    </row>
    <row r="903" spans="1:11" ht="13">
      <c r="A903" s="318" t="s">
        <v>1504</v>
      </c>
      <c r="B903" s="318" t="s">
        <v>2693</v>
      </c>
      <c r="C903" s="319"/>
      <c r="D903" s="329">
        <v>45777</v>
      </c>
      <c r="E903" s="318"/>
      <c r="F903" s="318" t="s">
        <v>2377</v>
      </c>
      <c r="G903" s="318"/>
      <c r="H903" s="318"/>
      <c r="I903" s="321">
        <v>3.5</v>
      </c>
      <c r="J903" s="319" t="s">
        <v>182</v>
      </c>
      <c r="K903" s="92"/>
    </row>
    <row r="904" spans="1:11" ht="13">
      <c r="A904" s="318" t="s">
        <v>1504</v>
      </c>
      <c r="B904" s="318" t="s">
        <v>2694</v>
      </c>
      <c r="C904" s="319"/>
      <c r="D904" s="329">
        <v>45777</v>
      </c>
      <c r="E904" s="318"/>
      <c r="F904" s="318" t="s">
        <v>2377</v>
      </c>
      <c r="G904" s="318"/>
      <c r="H904" s="318"/>
      <c r="I904" s="321">
        <v>5</v>
      </c>
      <c r="J904" s="319" t="s">
        <v>182</v>
      </c>
      <c r="K904" s="92"/>
    </row>
    <row r="905" spans="1:11" ht="13">
      <c r="A905" s="318" t="s">
        <v>1504</v>
      </c>
      <c r="B905" s="318" t="s">
        <v>2695</v>
      </c>
      <c r="C905" s="319"/>
      <c r="D905" s="329">
        <v>45838</v>
      </c>
      <c r="E905" s="318"/>
      <c r="F905" s="318" t="s">
        <v>2377</v>
      </c>
      <c r="G905" s="318"/>
      <c r="H905" s="318"/>
      <c r="I905" s="321">
        <v>5</v>
      </c>
      <c r="J905" s="319" t="s">
        <v>182</v>
      </c>
      <c r="K905" s="92"/>
    </row>
    <row r="906" spans="1:11" ht="13">
      <c r="A906" s="318" t="s">
        <v>1504</v>
      </c>
      <c r="B906" s="318" t="s">
        <v>2696</v>
      </c>
      <c r="C906" s="319"/>
      <c r="D906" s="329">
        <v>45838</v>
      </c>
      <c r="E906" s="318"/>
      <c r="F906" s="318" t="s">
        <v>2377</v>
      </c>
      <c r="G906" s="318"/>
      <c r="H906" s="318"/>
      <c r="I906" s="321">
        <v>4</v>
      </c>
      <c r="J906" s="319" t="s">
        <v>182</v>
      </c>
      <c r="K906" s="92"/>
    </row>
    <row r="907" spans="1:11" ht="13">
      <c r="A907" s="318" t="s">
        <v>1504</v>
      </c>
      <c r="B907" s="318" t="s">
        <v>2697</v>
      </c>
      <c r="C907" s="319"/>
      <c r="D907" s="329">
        <v>45838</v>
      </c>
      <c r="E907" s="318"/>
      <c r="F907" s="318" t="s">
        <v>2377</v>
      </c>
      <c r="G907" s="318"/>
      <c r="H907" s="318"/>
      <c r="I907" s="321">
        <v>3.5</v>
      </c>
      <c r="J907" s="319" t="s">
        <v>182</v>
      </c>
      <c r="K907" s="92"/>
    </row>
    <row r="908" spans="1:11" ht="13">
      <c r="A908" s="318" t="s">
        <v>1504</v>
      </c>
      <c r="B908" s="318" t="s">
        <v>2698</v>
      </c>
      <c r="C908" s="319"/>
      <c r="D908" s="329">
        <v>45838</v>
      </c>
      <c r="E908" s="318"/>
      <c r="F908" s="318" t="s">
        <v>2377</v>
      </c>
      <c r="G908" s="318"/>
      <c r="H908" s="318"/>
      <c r="I908" s="321">
        <v>3.5</v>
      </c>
      <c r="J908" s="319" t="s">
        <v>182</v>
      </c>
      <c r="K908" s="92"/>
    </row>
    <row r="909" spans="1:11" ht="13">
      <c r="A909" s="318" t="s">
        <v>1504</v>
      </c>
      <c r="B909" s="318" t="s">
        <v>2699</v>
      </c>
      <c r="C909" s="319"/>
      <c r="D909" s="329">
        <v>45838</v>
      </c>
      <c r="E909" s="318"/>
      <c r="F909" s="318" t="s">
        <v>2377</v>
      </c>
      <c r="G909" s="318"/>
      <c r="H909" s="318"/>
      <c r="I909" s="321">
        <v>5</v>
      </c>
      <c r="J909" s="319" t="s">
        <v>182</v>
      </c>
      <c r="K909" s="92"/>
    </row>
    <row r="910" spans="1:11" ht="13">
      <c r="A910" s="318" t="s">
        <v>1504</v>
      </c>
      <c r="B910" s="318" t="s">
        <v>2700</v>
      </c>
      <c r="C910" s="319"/>
      <c r="D910" s="329">
        <v>45808</v>
      </c>
      <c r="E910" s="318"/>
      <c r="F910" s="318" t="s">
        <v>2377</v>
      </c>
      <c r="G910" s="318"/>
      <c r="H910" s="318"/>
      <c r="I910" s="321">
        <v>3.5</v>
      </c>
      <c r="J910" s="319" t="s">
        <v>2198</v>
      </c>
      <c r="K910" s="92"/>
    </row>
    <row r="911" spans="1:11" ht="13">
      <c r="A911" s="318" t="s">
        <v>1504</v>
      </c>
      <c r="B911" s="318" t="s">
        <v>2701</v>
      </c>
      <c r="C911" s="319"/>
      <c r="D911" s="329">
        <v>45808</v>
      </c>
      <c r="E911" s="318"/>
      <c r="F911" s="318" t="s">
        <v>2377</v>
      </c>
      <c r="G911" s="318"/>
      <c r="H911" s="318"/>
      <c r="I911" s="321">
        <v>3.5</v>
      </c>
      <c r="J911" s="319" t="s">
        <v>2198</v>
      </c>
      <c r="K911" s="92"/>
    </row>
    <row r="912" spans="1:11" ht="13">
      <c r="A912" s="318" t="s">
        <v>1504</v>
      </c>
      <c r="B912" s="318" t="s">
        <v>2702</v>
      </c>
      <c r="C912" s="319"/>
      <c r="D912" s="329">
        <v>45808</v>
      </c>
      <c r="E912" s="318"/>
      <c r="F912" s="318" t="s">
        <v>2377</v>
      </c>
      <c r="G912" s="318"/>
      <c r="H912" s="318"/>
      <c r="I912" s="321">
        <v>5</v>
      </c>
      <c r="J912" s="319" t="s">
        <v>2198</v>
      </c>
      <c r="K912" s="92"/>
    </row>
    <row r="913" spans="1:11" ht="13">
      <c r="A913" s="318" t="s">
        <v>1504</v>
      </c>
      <c r="B913" s="318" t="s">
        <v>2703</v>
      </c>
      <c r="C913" s="319"/>
      <c r="D913" s="329">
        <v>45808</v>
      </c>
      <c r="E913" s="318"/>
      <c r="F913" s="318" t="s">
        <v>2377</v>
      </c>
      <c r="G913" s="318"/>
      <c r="H913" s="318"/>
      <c r="I913" s="321">
        <v>5</v>
      </c>
      <c r="J913" s="319" t="s">
        <v>2198</v>
      </c>
      <c r="K913" s="92"/>
    </row>
    <row r="914" spans="1:11" ht="13">
      <c r="A914" s="318" t="s">
        <v>1504</v>
      </c>
      <c r="B914" s="318" t="s">
        <v>2704</v>
      </c>
      <c r="C914" s="319">
        <v>2320115</v>
      </c>
      <c r="D914" s="329">
        <v>45659</v>
      </c>
      <c r="E914" s="318"/>
      <c r="F914" s="318" t="s">
        <v>2377</v>
      </c>
      <c r="G914" s="318"/>
      <c r="H914" s="318"/>
      <c r="I914" s="321">
        <v>0.22</v>
      </c>
      <c r="J914" s="319" t="s">
        <v>182</v>
      </c>
      <c r="K914" s="92"/>
    </row>
    <row r="915" spans="1:11" ht="13">
      <c r="A915" s="318" t="s">
        <v>1504</v>
      </c>
      <c r="B915" s="318" t="s">
        <v>2705</v>
      </c>
      <c r="C915" s="319">
        <v>2320114</v>
      </c>
      <c r="D915" s="329">
        <v>45677</v>
      </c>
      <c r="E915" s="318"/>
      <c r="F915" s="318" t="s">
        <v>2377</v>
      </c>
      <c r="G915" s="318"/>
      <c r="H915" s="318"/>
      <c r="I915" s="321">
        <v>0.22</v>
      </c>
      <c r="J915" s="319" t="s">
        <v>182</v>
      </c>
      <c r="K915" s="92"/>
    </row>
    <row r="916" spans="1:11" ht="13">
      <c r="A916" s="318" t="s">
        <v>1504</v>
      </c>
      <c r="B916" s="318" t="s">
        <v>2706</v>
      </c>
      <c r="C916" s="319"/>
      <c r="D916" s="329">
        <v>45688</v>
      </c>
      <c r="E916" s="318"/>
      <c r="F916" s="318" t="s">
        <v>2377</v>
      </c>
      <c r="G916" s="318"/>
      <c r="H916" s="318"/>
      <c r="I916" s="321">
        <v>5</v>
      </c>
      <c r="J916" s="319" t="s">
        <v>182</v>
      </c>
      <c r="K916" s="92"/>
    </row>
    <row r="917" spans="1:11" ht="13">
      <c r="A917" s="318" t="s">
        <v>1504</v>
      </c>
      <c r="B917" s="318" t="s">
        <v>2707</v>
      </c>
      <c r="C917" s="319">
        <v>2320115</v>
      </c>
      <c r="D917" s="329">
        <v>45690</v>
      </c>
      <c r="E917" s="318"/>
      <c r="F917" s="318" t="s">
        <v>2377</v>
      </c>
      <c r="G917" s="318"/>
      <c r="H917" s="318"/>
      <c r="I917" s="321">
        <v>0.22</v>
      </c>
      <c r="J917" s="319" t="s">
        <v>182</v>
      </c>
      <c r="K917" s="92"/>
    </row>
    <row r="918" spans="1:11" ht="13">
      <c r="A918" s="318" t="s">
        <v>1504</v>
      </c>
      <c r="B918" s="318" t="s">
        <v>2708</v>
      </c>
      <c r="C918" s="319">
        <v>2320114</v>
      </c>
      <c r="D918" s="329">
        <v>45708</v>
      </c>
      <c r="E918" s="318"/>
      <c r="F918" s="318" t="s">
        <v>2377</v>
      </c>
      <c r="G918" s="318"/>
      <c r="H918" s="318"/>
      <c r="I918" s="321">
        <v>0.22</v>
      </c>
      <c r="J918" s="319" t="s">
        <v>182</v>
      </c>
      <c r="K918" s="92"/>
    </row>
    <row r="919" spans="1:11" ht="13">
      <c r="A919" s="318" t="s">
        <v>1504</v>
      </c>
      <c r="B919" s="318" t="s">
        <v>2709</v>
      </c>
      <c r="C919" s="319"/>
      <c r="D919" s="329">
        <v>45716</v>
      </c>
      <c r="E919" s="318"/>
      <c r="F919" s="318" t="s">
        <v>2377</v>
      </c>
      <c r="G919" s="318"/>
      <c r="H919" s="318"/>
      <c r="I919" s="321">
        <v>5</v>
      </c>
      <c r="J919" s="319" t="s">
        <v>182</v>
      </c>
      <c r="K919" s="92"/>
    </row>
    <row r="920" spans="1:11" ht="13">
      <c r="A920" s="318" t="s">
        <v>1504</v>
      </c>
      <c r="B920" s="318" t="s">
        <v>2710</v>
      </c>
      <c r="C920" s="319"/>
      <c r="D920" s="329">
        <v>45747</v>
      </c>
      <c r="E920" s="318"/>
      <c r="F920" s="318" t="s">
        <v>2377</v>
      </c>
      <c r="G920" s="318"/>
      <c r="H920" s="318"/>
      <c r="I920" s="321">
        <v>0.44</v>
      </c>
      <c r="J920" s="319" t="s">
        <v>182</v>
      </c>
      <c r="K920" s="92"/>
    </row>
    <row r="921" spans="1:11" ht="13">
      <c r="A921" s="318" t="s">
        <v>1504</v>
      </c>
      <c r="B921" s="318" t="s">
        <v>2711</v>
      </c>
      <c r="C921" s="319"/>
      <c r="D921" s="329">
        <v>45747</v>
      </c>
      <c r="E921" s="318"/>
      <c r="F921" s="318" t="s">
        <v>2377</v>
      </c>
      <c r="G921" s="318"/>
      <c r="H921" s="318"/>
      <c r="I921" s="321">
        <v>5</v>
      </c>
      <c r="J921" s="319" t="s">
        <v>182</v>
      </c>
      <c r="K921" s="92"/>
    </row>
    <row r="922" spans="1:11" ht="13">
      <c r="A922" s="318" t="s">
        <v>1504</v>
      </c>
      <c r="B922" s="318" t="s">
        <v>2712</v>
      </c>
      <c r="C922" s="319"/>
      <c r="D922" s="329">
        <v>45777</v>
      </c>
      <c r="E922" s="318"/>
      <c r="F922" s="318" t="s">
        <v>2377</v>
      </c>
      <c r="G922" s="318"/>
      <c r="H922" s="318"/>
      <c r="I922" s="321">
        <v>0.22</v>
      </c>
      <c r="J922" s="319" t="s">
        <v>182</v>
      </c>
      <c r="K922" s="92"/>
    </row>
    <row r="923" spans="1:11" ht="13">
      <c r="A923" s="318" t="s">
        <v>1504</v>
      </c>
      <c r="B923" s="318" t="s">
        <v>2713</v>
      </c>
      <c r="C923" s="319"/>
      <c r="D923" s="329">
        <v>45777</v>
      </c>
      <c r="E923" s="318"/>
      <c r="F923" s="318" t="s">
        <v>2377</v>
      </c>
      <c r="G923" s="318"/>
      <c r="H923" s="318"/>
      <c r="I923" s="321">
        <v>5</v>
      </c>
      <c r="J923" s="319" t="s">
        <v>182</v>
      </c>
      <c r="K923" s="92"/>
    </row>
    <row r="924" spans="1:11" ht="13">
      <c r="A924" s="318" t="s">
        <v>1504</v>
      </c>
      <c r="B924" s="318" t="s">
        <v>2714</v>
      </c>
      <c r="C924" s="319"/>
      <c r="D924" s="329">
        <v>45808</v>
      </c>
      <c r="E924" s="318"/>
      <c r="F924" s="318" t="s">
        <v>2377</v>
      </c>
      <c r="G924" s="318"/>
      <c r="H924" s="318"/>
      <c r="I924" s="321">
        <v>0.22</v>
      </c>
      <c r="J924" s="319" t="s">
        <v>182</v>
      </c>
      <c r="K924" s="92"/>
    </row>
    <row r="925" spans="1:11" ht="13">
      <c r="A925" s="318" t="s">
        <v>1504</v>
      </c>
      <c r="B925" s="318" t="s">
        <v>2715</v>
      </c>
      <c r="C925" s="319"/>
      <c r="D925" s="329">
        <v>45808</v>
      </c>
      <c r="E925" s="318"/>
      <c r="F925" s="318" t="s">
        <v>2377</v>
      </c>
      <c r="G925" s="318"/>
      <c r="H925" s="318"/>
      <c r="I925" s="321">
        <v>5</v>
      </c>
      <c r="J925" s="319" t="s">
        <v>182</v>
      </c>
      <c r="K925" s="92"/>
    </row>
    <row r="926" spans="1:11" ht="13">
      <c r="A926" s="318" t="s">
        <v>1504</v>
      </c>
      <c r="B926" s="318" t="s">
        <v>2716</v>
      </c>
      <c r="C926" s="319"/>
      <c r="D926" s="329">
        <v>45838</v>
      </c>
      <c r="E926" s="318"/>
      <c r="F926" s="318" t="s">
        <v>2377</v>
      </c>
      <c r="G926" s="318"/>
      <c r="H926" s="318"/>
      <c r="I926" s="321">
        <v>4</v>
      </c>
      <c r="J926" s="319" t="s">
        <v>182</v>
      </c>
      <c r="K926" s="92"/>
    </row>
    <row r="927" spans="1:11" ht="13">
      <c r="A927" s="318" t="s">
        <v>1504</v>
      </c>
      <c r="B927" s="318" t="s">
        <v>2717</v>
      </c>
      <c r="C927" s="319"/>
      <c r="D927" s="329">
        <v>45838</v>
      </c>
      <c r="E927" s="318"/>
      <c r="F927" s="318" t="s">
        <v>2377</v>
      </c>
      <c r="G927" s="318"/>
      <c r="H927" s="318"/>
      <c r="I927" s="321">
        <v>0.22</v>
      </c>
      <c r="J927" s="319" t="s">
        <v>182</v>
      </c>
      <c r="K927" s="92"/>
    </row>
    <row r="928" spans="1:11" ht="13">
      <c r="A928" s="318" t="s">
        <v>1504</v>
      </c>
      <c r="B928" s="318" t="s">
        <v>2718</v>
      </c>
      <c r="C928" s="319"/>
      <c r="D928" s="329">
        <v>45838</v>
      </c>
      <c r="E928" s="318"/>
      <c r="F928" s="318" t="s">
        <v>2377</v>
      </c>
      <c r="G928" s="318"/>
      <c r="H928" s="318"/>
      <c r="I928" s="321">
        <v>5</v>
      </c>
      <c r="J928" s="319" t="s">
        <v>182</v>
      </c>
      <c r="K928" s="92"/>
    </row>
    <row r="929" spans="1:11" ht="16">
      <c r="A929" s="318" t="s">
        <v>1504</v>
      </c>
      <c r="B929" s="318" t="s">
        <v>2719</v>
      </c>
      <c r="C929" s="319">
        <v>250100017</v>
      </c>
      <c r="D929" s="320">
        <f>IFERROR(INDEX([2]banka!A$1:A$65536, MATCH(B929, [2]banka!L$1:L$65536, 0)), "")</f>
        <v>45798</v>
      </c>
      <c r="E929" s="318"/>
      <c r="F929" s="318" t="s">
        <v>2720</v>
      </c>
      <c r="G929" s="318">
        <v>54205018</v>
      </c>
      <c r="H929" s="318" t="s">
        <v>2721</v>
      </c>
      <c r="I929" s="321">
        <v>1003.1</v>
      </c>
      <c r="J929" s="319" t="s">
        <v>182</v>
      </c>
      <c r="K929" s="92"/>
    </row>
    <row r="930" spans="1:11" ht="16">
      <c r="A930" s="318" t="s">
        <v>1504</v>
      </c>
      <c r="B930" s="318" t="s">
        <v>2722</v>
      </c>
      <c r="C930" s="319" t="s">
        <v>2722</v>
      </c>
      <c r="D930" s="320">
        <v>45698</v>
      </c>
      <c r="E930" s="318"/>
      <c r="F930" s="318" t="s">
        <v>2723</v>
      </c>
      <c r="G930" s="318">
        <v>42499500</v>
      </c>
      <c r="H930" s="318" t="s">
        <v>2228</v>
      </c>
      <c r="I930" s="321">
        <v>190</v>
      </c>
      <c r="J930" s="319" t="s">
        <v>182</v>
      </c>
      <c r="K930" s="92"/>
    </row>
    <row r="931" spans="1:11" ht="16">
      <c r="A931" s="318" t="s">
        <v>1504</v>
      </c>
      <c r="B931" s="318" t="s">
        <v>2724</v>
      </c>
      <c r="C931" s="319" t="s">
        <v>2724</v>
      </c>
      <c r="D931" s="320">
        <v>45698</v>
      </c>
      <c r="E931" s="318"/>
      <c r="F931" s="318" t="s">
        <v>2725</v>
      </c>
      <c r="G931" s="318">
        <v>42499500</v>
      </c>
      <c r="H931" s="318" t="s">
        <v>2228</v>
      </c>
      <c r="I931" s="321">
        <v>294.5</v>
      </c>
      <c r="J931" s="319" t="s">
        <v>182</v>
      </c>
      <c r="K931" s="92"/>
    </row>
    <row r="932" spans="1:11" ht="16">
      <c r="A932" s="318" t="s">
        <v>1504</v>
      </c>
      <c r="B932" s="318" t="s">
        <v>2726</v>
      </c>
      <c r="C932" s="319" t="s">
        <v>2726</v>
      </c>
      <c r="D932" s="320">
        <v>45698</v>
      </c>
      <c r="E932" s="318"/>
      <c r="F932" s="318" t="s">
        <v>2727</v>
      </c>
      <c r="G932" s="318">
        <v>42499500</v>
      </c>
      <c r="H932" s="318" t="s">
        <v>2228</v>
      </c>
      <c r="I932" s="321">
        <v>266</v>
      </c>
      <c r="J932" s="319" t="s">
        <v>182</v>
      </c>
      <c r="K932" s="92"/>
    </row>
    <row r="933" spans="1:11" ht="16">
      <c r="A933" s="318" t="s">
        <v>1504</v>
      </c>
      <c r="B933" s="318" t="s">
        <v>2728</v>
      </c>
      <c r="C933" s="319" t="s">
        <v>2728</v>
      </c>
      <c r="D933" s="320">
        <v>45726</v>
      </c>
      <c r="E933" s="318"/>
      <c r="F933" s="318" t="s">
        <v>2723</v>
      </c>
      <c r="G933" s="318">
        <v>42499500</v>
      </c>
      <c r="H933" s="318" t="s">
        <v>2228</v>
      </c>
      <c r="I933" s="321">
        <v>190</v>
      </c>
      <c r="J933" s="319" t="s">
        <v>182</v>
      </c>
      <c r="K933" s="92"/>
    </row>
    <row r="934" spans="1:11" ht="16">
      <c r="A934" s="318" t="s">
        <v>1504</v>
      </c>
      <c r="B934" s="318" t="s">
        <v>2729</v>
      </c>
      <c r="C934" s="319" t="s">
        <v>2729</v>
      </c>
      <c r="D934" s="320">
        <v>45726</v>
      </c>
      <c r="E934" s="318"/>
      <c r="F934" s="318" t="s">
        <v>2725</v>
      </c>
      <c r="G934" s="318">
        <v>42499500</v>
      </c>
      <c r="H934" s="318" t="s">
        <v>2228</v>
      </c>
      <c r="I934" s="321">
        <v>294.5</v>
      </c>
      <c r="J934" s="319" t="s">
        <v>182</v>
      </c>
      <c r="K934" s="92"/>
    </row>
    <row r="935" spans="1:11" ht="16">
      <c r="A935" s="318" t="s">
        <v>1504</v>
      </c>
      <c r="B935" s="318" t="s">
        <v>2730</v>
      </c>
      <c r="C935" s="319" t="s">
        <v>2730</v>
      </c>
      <c r="D935" s="320">
        <v>45756</v>
      </c>
      <c r="E935" s="318"/>
      <c r="F935" s="318" t="s">
        <v>2731</v>
      </c>
      <c r="G935" s="318">
        <v>42499500</v>
      </c>
      <c r="H935" s="318" t="s">
        <v>2228</v>
      </c>
      <c r="I935" s="321">
        <v>266</v>
      </c>
      <c r="J935" s="319" t="s">
        <v>182</v>
      </c>
      <c r="K935" s="92"/>
    </row>
    <row r="936" spans="1:11" ht="16">
      <c r="A936" s="318" t="s">
        <v>1504</v>
      </c>
      <c r="B936" s="318" t="s">
        <v>2732</v>
      </c>
      <c r="C936" s="319" t="s">
        <v>2732</v>
      </c>
      <c r="D936" s="320">
        <v>45756</v>
      </c>
      <c r="E936" s="318"/>
      <c r="F936" s="318" t="s">
        <v>2723</v>
      </c>
      <c r="G936" s="318">
        <v>42499500</v>
      </c>
      <c r="H936" s="318" t="s">
        <v>2228</v>
      </c>
      <c r="I936" s="321">
        <v>190</v>
      </c>
      <c r="J936" s="319" t="s">
        <v>182</v>
      </c>
      <c r="K936" s="92"/>
    </row>
    <row r="937" spans="1:11" ht="16">
      <c r="A937" s="318" t="s">
        <v>1504</v>
      </c>
      <c r="B937" s="318" t="s">
        <v>2733</v>
      </c>
      <c r="C937" s="319" t="s">
        <v>2733</v>
      </c>
      <c r="D937" s="320">
        <v>45756</v>
      </c>
      <c r="E937" s="318"/>
      <c r="F937" s="318" t="s">
        <v>2734</v>
      </c>
      <c r="G937" s="318">
        <v>42499500</v>
      </c>
      <c r="H937" s="318" t="s">
        <v>2228</v>
      </c>
      <c r="I937" s="321">
        <v>294.5</v>
      </c>
      <c r="J937" s="319" t="s">
        <v>182</v>
      </c>
      <c r="K937" s="92"/>
    </row>
    <row r="938" spans="1:11" ht="16">
      <c r="A938" s="318" t="s">
        <v>1504</v>
      </c>
      <c r="B938" s="318" t="s">
        <v>2735</v>
      </c>
      <c r="C938" s="319" t="s">
        <v>2735</v>
      </c>
      <c r="D938" s="320">
        <v>45756</v>
      </c>
      <c r="E938" s="318"/>
      <c r="F938" s="318" t="s">
        <v>2731</v>
      </c>
      <c r="G938" s="318">
        <v>42499500</v>
      </c>
      <c r="H938" s="318" t="s">
        <v>2228</v>
      </c>
      <c r="I938" s="321">
        <v>266</v>
      </c>
      <c r="J938" s="319" t="s">
        <v>182</v>
      </c>
      <c r="K938" s="92"/>
    </row>
    <row r="939" spans="1:11" ht="16">
      <c r="A939" s="318" t="s">
        <v>1504</v>
      </c>
      <c r="B939" s="318" t="s">
        <v>2736</v>
      </c>
      <c r="C939" s="319" t="s">
        <v>2736</v>
      </c>
      <c r="D939" s="320">
        <v>45783</v>
      </c>
      <c r="E939" s="318"/>
      <c r="F939" s="318" t="s">
        <v>2723</v>
      </c>
      <c r="G939" s="318">
        <v>42499500</v>
      </c>
      <c r="H939" s="318" t="s">
        <v>2228</v>
      </c>
      <c r="I939" s="321">
        <v>190</v>
      </c>
      <c r="J939" s="319" t="s">
        <v>182</v>
      </c>
      <c r="K939" s="92"/>
    </row>
    <row r="940" spans="1:11" ht="16">
      <c r="A940" s="318" t="s">
        <v>1504</v>
      </c>
      <c r="B940" s="318" t="s">
        <v>2737</v>
      </c>
      <c r="C940" s="319" t="s">
        <v>2737</v>
      </c>
      <c r="D940" s="320">
        <v>45783</v>
      </c>
      <c r="E940" s="318"/>
      <c r="F940" s="318" t="s">
        <v>2725</v>
      </c>
      <c r="G940" s="318">
        <v>42499500</v>
      </c>
      <c r="H940" s="318" t="s">
        <v>2228</v>
      </c>
      <c r="I940" s="321">
        <v>294.5</v>
      </c>
      <c r="J940" s="319" t="s">
        <v>182</v>
      </c>
      <c r="K940" s="92"/>
    </row>
    <row r="941" spans="1:11" ht="16">
      <c r="A941" s="318" t="s">
        <v>1504</v>
      </c>
      <c r="B941" s="318" t="s">
        <v>2738</v>
      </c>
      <c r="C941" s="319" t="s">
        <v>2738</v>
      </c>
      <c r="D941" s="320">
        <v>45783</v>
      </c>
      <c r="E941" s="318"/>
      <c r="F941" s="318" t="s">
        <v>2731</v>
      </c>
      <c r="G941" s="318">
        <v>42499500</v>
      </c>
      <c r="H941" s="318" t="s">
        <v>2228</v>
      </c>
      <c r="I941" s="321">
        <v>266</v>
      </c>
      <c r="J941" s="319" t="s">
        <v>182</v>
      </c>
      <c r="K941" s="92"/>
    </row>
    <row r="942" spans="1:11" ht="16">
      <c r="A942" s="318" t="s">
        <v>1504</v>
      </c>
      <c r="B942" s="318" t="s">
        <v>2739</v>
      </c>
      <c r="C942" s="319" t="s">
        <v>2739</v>
      </c>
      <c r="D942" s="320">
        <v>45818</v>
      </c>
      <c r="E942" s="318"/>
      <c r="F942" s="318" t="s">
        <v>2723</v>
      </c>
      <c r="G942" s="318">
        <v>42499500</v>
      </c>
      <c r="H942" s="318" t="s">
        <v>2228</v>
      </c>
      <c r="I942" s="321">
        <v>190</v>
      </c>
      <c r="J942" s="319" t="s">
        <v>182</v>
      </c>
      <c r="K942" s="92"/>
    </row>
    <row r="943" spans="1:11" ht="16">
      <c r="A943" s="318" t="s">
        <v>1504</v>
      </c>
      <c r="B943" s="318" t="s">
        <v>2740</v>
      </c>
      <c r="C943" s="319" t="s">
        <v>2740</v>
      </c>
      <c r="D943" s="320">
        <v>45818</v>
      </c>
      <c r="E943" s="318"/>
      <c r="F943" s="318" t="s">
        <v>2725</v>
      </c>
      <c r="G943" s="318">
        <v>42499500</v>
      </c>
      <c r="H943" s="318" t="s">
        <v>2228</v>
      </c>
      <c r="I943" s="321">
        <v>294.5</v>
      </c>
      <c r="J943" s="319" t="s">
        <v>182</v>
      </c>
      <c r="K943" s="92"/>
    </row>
    <row r="944" spans="1:11" ht="16">
      <c r="A944" s="318" t="s">
        <v>1504</v>
      </c>
      <c r="B944" s="318" t="s">
        <v>2741</v>
      </c>
      <c r="C944" s="319" t="s">
        <v>2741</v>
      </c>
      <c r="D944" s="320">
        <v>45818</v>
      </c>
      <c r="E944" s="318"/>
      <c r="F944" s="318" t="s">
        <v>2731</v>
      </c>
      <c r="G944" s="318">
        <v>42499500</v>
      </c>
      <c r="H944" s="318" t="s">
        <v>2228</v>
      </c>
      <c r="I944" s="321">
        <v>266</v>
      </c>
      <c r="J944" s="319" t="s">
        <v>182</v>
      </c>
      <c r="K944" s="92"/>
    </row>
    <row r="945" spans="1:11" ht="16">
      <c r="A945" s="318" t="s">
        <v>1504</v>
      </c>
      <c r="B945" s="318" t="s">
        <v>2742</v>
      </c>
      <c r="C945" s="319" t="s">
        <v>2742</v>
      </c>
      <c r="D945" s="320">
        <v>45852</v>
      </c>
      <c r="E945" s="318"/>
      <c r="F945" s="318" t="s">
        <v>2723</v>
      </c>
      <c r="G945" s="318">
        <v>42499500</v>
      </c>
      <c r="H945" s="318" t="s">
        <v>2228</v>
      </c>
      <c r="I945" s="321">
        <v>190</v>
      </c>
      <c r="J945" s="319" t="s">
        <v>182</v>
      </c>
      <c r="K945" s="92"/>
    </row>
    <row r="946" spans="1:11" ht="16">
      <c r="A946" s="318" t="s">
        <v>1504</v>
      </c>
      <c r="B946" s="318" t="s">
        <v>2743</v>
      </c>
      <c r="C946" s="319" t="s">
        <v>2743</v>
      </c>
      <c r="D946" s="320">
        <v>45852</v>
      </c>
      <c r="E946" s="318"/>
      <c r="F946" s="318" t="s">
        <v>2725</v>
      </c>
      <c r="G946" s="318">
        <v>42499500</v>
      </c>
      <c r="H946" s="318" t="s">
        <v>2228</v>
      </c>
      <c r="I946" s="321">
        <v>294.5</v>
      </c>
      <c r="J946" s="319" t="s">
        <v>182</v>
      </c>
      <c r="K946" s="92"/>
    </row>
    <row r="947" spans="1:11" ht="16">
      <c r="A947" s="318" t="s">
        <v>1504</v>
      </c>
      <c r="B947" s="318" t="s">
        <v>2744</v>
      </c>
      <c r="C947" s="319" t="s">
        <v>2744</v>
      </c>
      <c r="D947" s="320">
        <v>45852</v>
      </c>
      <c r="E947" s="318"/>
      <c r="F947" s="318" t="s">
        <v>2731</v>
      </c>
      <c r="G947" s="318">
        <v>42499500</v>
      </c>
      <c r="H947" s="318" t="s">
        <v>2228</v>
      </c>
      <c r="I947" s="321">
        <v>266</v>
      </c>
      <c r="J947" s="319" t="s">
        <v>182</v>
      </c>
      <c r="K947" s="92"/>
    </row>
    <row r="948" spans="1:11" ht="16">
      <c r="A948" s="318" t="s">
        <v>1504</v>
      </c>
      <c r="B948" s="318" t="s">
        <v>2745</v>
      </c>
      <c r="C948" s="319" t="s">
        <v>2745</v>
      </c>
      <c r="D948" s="320">
        <f>IFERROR(INDEX([2]banka!A$1:A$65536, MATCH(B948, [2]banka!L$1:L$65536, 0)), "")</f>
        <v>45687</v>
      </c>
      <c r="E948" s="318"/>
      <c r="F948" s="318" t="s">
        <v>2746</v>
      </c>
      <c r="G948" s="318"/>
      <c r="H948" s="318" t="s">
        <v>2747</v>
      </c>
      <c r="I948" s="321">
        <v>810</v>
      </c>
      <c r="J948" s="319" t="s">
        <v>182</v>
      </c>
      <c r="K948" s="92"/>
    </row>
    <row r="949" spans="1:11" ht="16">
      <c r="A949" s="318" t="s">
        <v>1504</v>
      </c>
      <c r="B949" s="318" t="s">
        <v>2748</v>
      </c>
      <c r="C949" s="319" t="s">
        <v>2748</v>
      </c>
      <c r="D949" s="320">
        <f>IFERROR(INDEX([2]banka!A$1:A$65536, MATCH(B949, [2]banka!L$1:L$65536, 0)), "")</f>
        <v>45687</v>
      </c>
      <c r="E949" s="318"/>
      <c r="F949" s="318" t="s">
        <v>2749</v>
      </c>
      <c r="G949" s="318"/>
      <c r="H949" s="318" t="s">
        <v>2750</v>
      </c>
      <c r="I949" s="321">
        <v>1255.5</v>
      </c>
      <c r="J949" s="319" t="s">
        <v>182</v>
      </c>
      <c r="K949" s="92"/>
    </row>
    <row r="950" spans="1:11" ht="16">
      <c r="A950" s="318" t="s">
        <v>1504</v>
      </c>
      <c r="B950" s="318" t="s">
        <v>2751</v>
      </c>
      <c r="C950" s="319" t="s">
        <v>2751</v>
      </c>
      <c r="D950" s="320">
        <f>IFERROR(INDEX([2]banka!A$1:A$65536, MATCH(B950, [2]banka!L$1:L$65536, 0)), "")</f>
        <v>45687</v>
      </c>
      <c r="E950" s="318"/>
      <c r="F950" s="318" t="s">
        <v>2749</v>
      </c>
      <c r="G950" s="318"/>
      <c r="H950" s="318" t="s">
        <v>2752</v>
      </c>
      <c r="I950" s="321">
        <v>1134</v>
      </c>
      <c r="J950" s="319" t="s">
        <v>182</v>
      </c>
      <c r="K950" s="92"/>
    </row>
    <row r="951" spans="1:11" ht="16">
      <c r="A951" s="318" t="s">
        <v>1504</v>
      </c>
      <c r="B951" s="318" t="s">
        <v>2753</v>
      </c>
      <c r="C951" s="319" t="s">
        <v>2753</v>
      </c>
      <c r="D951" s="320">
        <f>IFERROR(INDEX([2]banka!A$1:A$65536, MATCH(B951, [2]banka!L$1:L$65536, 0)), "")</f>
        <v>45699</v>
      </c>
      <c r="E951" s="318"/>
      <c r="F951" s="318" t="s">
        <v>2754</v>
      </c>
      <c r="G951" s="318"/>
      <c r="H951" s="318" t="s">
        <v>2747</v>
      </c>
      <c r="I951" s="321">
        <v>810</v>
      </c>
      <c r="J951" s="319" t="s">
        <v>182</v>
      </c>
      <c r="K951" s="92"/>
    </row>
    <row r="952" spans="1:11" ht="16">
      <c r="A952" s="318" t="s">
        <v>1504</v>
      </c>
      <c r="B952" s="318" t="s">
        <v>2755</v>
      </c>
      <c r="C952" s="319" t="s">
        <v>2755</v>
      </c>
      <c r="D952" s="320">
        <f>IFERROR(INDEX([2]banka!A$1:A$65536, MATCH(B952, [2]banka!L$1:L$65536, 0)), "")</f>
        <v>45699</v>
      </c>
      <c r="E952" s="318"/>
      <c r="F952" s="318" t="s">
        <v>2754</v>
      </c>
      <c r="G952" s="318"/>
      <c r="H952" s="318" t="s">
        <v>2750</v>
      </c>
      <c r="I952" s="321">
        <v>1255.5</v>
      </c>
      <c r="J952" s="319" t="s">
        <v>182</v>
      </c>
      <c r="K952" s="92"/>
    </row>
    <row r="953" spans="1:11" ht="16">
      <c r="A953" s="318" t="s">
        <v>1504</v>
      </c>
      <c r="B953" s="318" t="s">
        <v>2756</v>
      </c>
      <c r="C953" s="319" t="s">
        <v>2756</v>
      </c>
      <c r="D953" s="320">
        <f>IFERROR(INDEX([2]banka!A$1:A$65536, MATCH(B953, [2]banka!L$1:L$65536, 0)), "")</f>
        <v>45721</v>
      </c>
      <c r="E953" s="318"/>
      <c r="F953" s="318" t="s">
        <v>2757</v>
      </c>
      <c r="G953" s="318"/>
      <c r="H953" s="318" t="s">
        <v>2752</v>
      </c>
      <c r="I953" s="321">
        <v>1134</v>
      </c>
      <c r="J953" s="319" t="s">
        <v>182</v>
      </c>
      <c r="K953" s="92"/>
    </row>
    <row r="954" spans="1:11" ht="16">
      <c r="A954" s="318" t="s">
        <v>1504</v>
      </c>
      <c r="B954" s="318" t="s">
        <v>2758</v>
      </c>
      <c r="C954" s="319" t="s">
        <v>2758</v>
      </c>
      <c r="D954" s="320">
        <f>IFERROR(INDEX([2]banka!A$1:A$65536, MATCH(B954, [2]banka!L$1:L$65536, 0)), "")</f>
        <v>45721</v>
      </c>
      <c r="E954" s="318"/>
      <c r="F954" s="318" t="s">
        <v>2759</v>
      </c>
      <c r="G954" s="318"/>
      <c r="H954" s="318" t="s">
        <v>2747</v>
      </c>
      <c r="I954" s="321">
        <v>810</v>
      </c>
      <c r="J954" s="319" t="s">
        <v>182</v>
      </c>
      <c r="K954" s="92"/>
    </row>
    <row r="955" spans="1:11" ht="16">
      <c r="A955" s="318" t="s">
        <v>1504</v>
      </c>
      <c r="B955" s="318" t="s">
        <v>2760</v>
      </c>
      <c r="C955" s="319" t="s">
        <v>2760</v>
      </c>
      <c r="D955" s="320">
        <f>IFERROR(INDEX([2]banka!A$1:A$65536, MATCH(B955, [2]banka!L$1:L$65536, 0)), "")</f>
        <v>45729</v>
      </c>
      <c r="E955" s="318"/>
      <c r="F955" s="318" t="s">
        <v>2761</v>
      </c>
      <c r="G955" s="318"/>
      <c r="H955" s="318" t="s">
        <v>2750</v>
      </c>
      <c r="I955" s="321">
        <v>1255.5</v>
      </c>
      <c r="J955" s="319" t="s">
        <v>182</v>
      </c>
      <c r="K955" s="92"/>
    </row>
    <row r="956" spans="1:11" ht="16">
      <c r="A956" s="318" t="s">
        <v>1504</v>
      </c>
      <c r="B956" s="318" t="s">
        <v>2762</v>
      </c>
      <c r="C956" s="319" t="s">
        <v>2762</v>
      </c>
      <c r="D956" s="320">
        <f>IFERROR(INDEX([2]banka!A$1:A$65536, MATCH(B956, [2]banka!L$1:L$65536, 0)), "")</f>
        <v>45740</v>
      </c>
      <c r="E956" s="318"/>
      <c r="F956" s="318" t="s">
        <v>2761</v>
      </c>
      <c r="G956" s="318"/>
      <c r="H956" s="318" t="s">
        <v>2752</v>
      </c>
      <c r="I956" s="321">
        <v>1134</v>
      </c>
      <c r="J956" s="319" t="s">
        <v>182</v>
      </c>
      <c r="K956" s="92"/>
    </row>
    <row r="957" spans="1:11" ht="16">
      <c r="A957" s="318" t="s">
        <v>1504</v>
      </c>
      <c r="B957" s="318" t="s">
        <v>2763</v>
      </c>
      <c r="C957" s="319" t="s">
        <v>2763</v>
      </c>
      <c r="D957" s="320">
        <f>IFERROR(INDEX([2]banka!A$1:A$65536, MATCH(B957, [2]banka!L$1:L$65536, 0)), "")</f>
        <v>45750</v>
      </c>
      <c r="E957" s="318"/>
      <c r="F957" s="318" t="s">
        <v>2764</v>
      </c>
      <c r="G957" s="318"/>
      <c r="H957" s="318" t="s">
        <v>2747</v>
      </c>
      <c r="I957" s="321">
        <v>810</v>
      </c>
      <c r="J957" s="319" t="s">
        <v>182</v>
      </c>
      <c r="K957" s="92"/>
    </row>
    <row r="958" spans="1:11" ht="16">
      <c r="A958" s="318" t="s">
        <v>1504</v>
      </c>
      <c r="B958" s="318" t="s">
        <v>2765</v>
      </c>
      <c r="C958" s="319" t="s">
        <v>2765</v>
      </c>
      <c r="D958" s="320">
        <f>IFERROR(INDEX([2]banka!A$1:A$65536, MATCH(B958, [2]banka!L$1:L$65536, 0)), "")</f>
        <v>45770</v>
      </c>
      <c r="E958" s="318"/>
      <c r="F958" s="318" t="s">
        <v>2764</v>
      </c>
      <c r="G958" s="318"/>
      <c r="H958" s="318" t="s">
        <v>2750</v>
      </c>
      <c r="I958" s="321">
        <v>1255.5</v>
      </c>
      <c r="J958" s="319" t="s">
        <v>182</v>
      </c>
      <c r="K958" s="92"/>
    </row>
    <row r="959" spans="1:11" ht="16">
      <c r="A959" s="318" t="s">
        <v>1504</v>
      </c>
      <c r="B959" s="318" t="s">
        <v>2766</v>
      </c>
      <c r="C959" s="319" t="s">
        <v>2766</v>
      </c>
      <c r="D959" s="320">
        <f>IFERROR(INDEX([2]banka!A$1:A$65536, MATCH(B959, [2]banka!L$1:L$65536, 0)), "")</f>
        <v>45775</v>
      </c>
      <c r="E959" s="318"/>
      <c r="F959" s="318" t="s">
        <v>2764</v>
      </c>
      <c r="G959" s="318"/>
      <c r="H959" s="318" t="s">
        <v>2752</v>
      </c>
      <c r="I959" s="321">
        <v>1134</v>
      </c>
      <c r="J959" s="319" t="s">
        <v>182</v>
      </c>
      <c r="K959" s="92"/>
    </row>
    <row r="960" spans="1:11" ht="16">
      <c r="A960" s="318" t="s">
        <v>1504</v>
      </c>
      <c r="B960" s="318" t="s">
        <v>2767</v>
      </c>
      <c r="C960" s="319" t="s">
        <v>2767</v>
      </c>
      <c r="D960" s="320">
        <f>IFERROR(INDEX([2]banka!A$1:A$65536, MATCH(B960, [2]banka!L$1:L$65536, 0)), "")</f>
        <v>45784</v>
      </c>
      <c r="E960" s="318"/>
      <c r="F960" s="318" t="s">
        <v>2768</v>
      </c>
      <c r="G960" s="318"/>
      <c r="H960" s="318" t="s">
        <v>2747</v>
      </c>
      <c r="I960" s="321">
        <v>810</v>
      </c>
      <c r="J960" s="319" t="s">
        <v>182</v>
      </c>
      <c r="K960" s="92"/>
    </row>
    <row r="961" spans="1:11" ht="16">
      <c r="A961" s="318" t="s">
        <v>1504</v>
      </c>
      <c r="B961" s="318" t="s">
        <v>2769</v>
      </c>
      <c r="C961" s="319" t="s">
        <v>2769</v>
      </c>
      <c r="D961" s="320">
        <f>IFERROR(INDEX([2]banka!A$1:A$65536, MATCH(B961, [2]banka!L$1:L$65536, 0)), "")</f>
        <v>45792</v>
      </c>
      <c r="E961" s="318"/>
      <c r="F961" s="318" t="s">
        <v>2768</v>
      </c>
      <c r="G961" s="318"/>
      <c r="H961" s="318" t="s">
        <v>2750</v>
      </c>
      <c r="I961" s="321">
        <v>1255.5</v>
      </c>
      <c r="J961" s="319" t="s">
        <v>182</v>
      </c>
      <c r="K961" s="92"/>
    </row>
    <row r="962" spans="1:11" ht="16">
      <c r="A962" s="318" t="s">
        <v>1504</v>
      </c>
      <c r="B962" s="318" t="s">
        <v>2770</v>
      </c>
      <c r="C962" s="319" t="s">
        <v>2770</v>
      </c>
      <c r="D962" s="320">
        <f>IFERROR(INDEX([2]banka!A$1:A$65536, MATCH(B962, [2]banka!L$1:L$65536, 0)), "")</f>
        <v>45810</v>
      </c>
      <c r="E962" s="318"/>
      <c r="F962" s="318" t="s">
        <v>2768</v>
      </c>
      <c r="G962" s="318"/>
      <c r="H962" s="318" t="s">
        <v>2752</v>
      </c>
      <c r="I962" s="321">
        <v>1134</v>
      </c>
      <c r="J962" s="319" t="s">
        <v>182</v>
      </c>
      <c r="K962" s="92"/>
    </row>
    <row r="963" spans="1:11" ht="16">
      <c r="A963" s="318" t="s">
        <v>1504</v>
      </c>
      <c r="B963" s="318" t="s">
        <v>2771</v>
      </c>
      <c r="C963" s="319" t="s">
        <v>2771</v>
      </c>
      <c r="D963" s="320">
        <f>IFERROR(INDEX([2]banka!A$1:A$65536, MATCH(B963, [2]banka!L$1:L$65536, 0)), "")</f>
        <v>45813</v>
      </c>
      <c r="E963" s="318"/>
      <c r="F963" s="318" t="s">
        <v>2772</v>
      </c>
      <c r="G963" s="318"/>
      <c r="H963" s="318" t="s">
        <v>2747</v>
      </c>
      <c r="I963" s="321">
        <v>810</v>
      </c>
      <c r="J963" s="319" t="s">
        <v>182</v>
      </c>
      <c r="K963" s="92"/>
    </row>
    <row r="964" spans="1:11" ht="16">
      <c r="A964" s="318" t="s">
        <v>1504</v>
      </c>
      <c r="B964" s="318" t="s">
        <v>2773</v>
      </c>
      <c r="C964" s="319" t="s">
        <v>2773</v>
      </c>
      <c r="D964" s="320">
        <f>IFERROR(INDEX([2]banka!A$1:A$65536, MATCH(B964, [2]banka!L$1:L$65536, 0)), "")</f>
        <v>45832</v>
      </c>
      <c r="E964" s="318"/>
      <c r="F964" s="318" t="s">
        <v>2772</v>
      </c>
      <c r="G964" s="318"/>
      <c r="H964" s="318" t="s">
        <v>2750</v>
      </c>
      <c r="I964" s="321">
        <v>1255.5</v>
      </c>
      <c r="J964" s="319" t="s">
        <v>182</v>
      </c>
      <c r="K964" s="92"/>
    </row>
    <row r="965" spans="1:11" ht="16">
      <c r="A965" s="318" t="s">
        <v>1504</v>
      </c>
      <c r="B965" s="318" t="s">
        <v>2774</v>
      </c>
      <c r="C965" s="319" t="s">
        <v>2774</v>
      </c>
      <c r="D965" s="320">
        <f>IFERROR(INDEX([2]banka!A$1:A$65536, MATCH(B965, [2]banka!L$1:L$65536, 0)), "")</f>
        <v>45853</v>
      </c>
      <c r="E965" s="318"/>
      <c r="F965" s="318" t="s">
        <v>2772</v>
      </c>
      <c r="G965" s="318"/>
      <c r="H965" s="318" t="s">
        <v>2752</v>
      </c>
      <c r="I965" s="321">
        <v>1134</v>
      </c>
      <c r="J965" s="319" t="s">
        <v>182</v>
      </c>
      <c r="K965" s="92"/>
    </row>
    <row r="966" spans="1:11" ht="16">
      <c r="A966" s="318" t="s">
        <v>1504</v>
      </c>
      <c r="B966" s="318" t="s">
        <v>2775</v>
      </c>
      <c r="C966" s="319" t="s">
        <v>2775</v>
      </c>
      <c r="D966" s="320">
        <f>IFERROR(INDEX([2]banka!A$1:A$65536, MATCH(B966, [2]banka!L$1:L$65536, 0)), "")</f>
        <v>45853</v>
      </c>
      <c r="E966" s="318"/>
      <c r="F966" s="318" t="s">
        <v>2776</v>
      </c>
      <c r="G966" s="318"/>
      <c r="H966" s="318" t="s">
        <v>2747</v>
      </c>
      <c r="I966" s="321">
        <v>810</v>
      </c>
      <c r="J966" s="319" t="s">
        <v>182</v>
      </c>
      <c r="K966" s="92"/>
    </row>
    <row r="967" spans="1:11" ht="16">
      <c r="A967" s="318" t="s">
        <v>1504</v>
      </c>
      <c r="B967" s="318" t="s">
        <v>2777</v>
      </c>
      <c r="C967" s="319">
        <v>45658</v>
      </c>
      <c r="D967" s="320">
        <f>IFERROR(INDEX([2]banka!A$1:A$65536, MATCH(B967, [2]banka!L$1:L$65536, 0)), "")</f>
        <v>45687</v>
      </c>
      <c r="E967" s="330"/>
      <c r="F967" s="318" t="s">
        <v>2778</v>
      </c>
      <c r="G967" s="318">
        <v>30080762</v>
      </c>
      <c r="H967" s="318" t="s">
        <v>2779</v>
      </c>
      <c r="I967" s="321">
        <v>1450</v>
      </c>
      <c r="J967" s="319" t="s">
        <v>182</v>
      </c>
      <c r="K967" s="92"/>
    </row>
    <row r="968" spans="1:11" ht="16">
      <c r="A968" s="318" t="s">
        <v>1504</v>
      </c>
      <c r="B968" s="318" t="s">
        <v>2780</v>
      </c>
      <c r="C968" s="319" t="s">
        <v>2781</v>
      </c>
      <c r="D968" s="320">
        <f>IFERROR(INDEX([2]banka!A$1:A$65536, MATCH(B968, [2]banka!L$1:L$65536, 0)), "")</f>
        <v>45687</v>
      </c>
      <c r="E968" s="318"/>
      <c r="F968" s="318" t="s">
        <v>2782</v>
      </c>
      <c r="G968" s="318">
        <v>46909885</v>
      </c>
      <c r="H968" s="318" t="s">
        <v>2783</v>
      </c>
      <c r="I968" s="321">
        <v>1600</v>
      </c>
      <c r="J968" s="319" t="s">
        <v>182</v>
      </c>
      <c r="K968" s="92"/>
    </row>
    <row r="969" spans="1:11" ht="16">
      <c r="A969" s="318" t="s">
        <v>1504</v>
      </c>
      <c r="B969" s="318" t="s">
        <v>2784</v>
      </c>
      <c r="C969" s="319">
        <v>242025</v>
      </c>
      <c r="D969" s="320">
        <v>45687</v>
      </c>
      <c r="E969" s="318"/>
      <c r="F969" s="318" t="s">
        <v>2782</v>
      </c>
      <c r="G969" s="318">
        <v>55036198</v>
      </c>
      <c r="H969" s="318" t="s">
        <v>2785</v>
      </c>
      <c r="I969" s="321">
        <v>1300</v>
      </c>
      <c r="J969" s="319" t="s">
        <v>182</v>
      </c>
      <c r="K969" s="92"/>
    </row>
    <row r="970" spans="1:11" ht="16">
      <c r="A970" s="318" t="s">
        <v>1504</v>
      </c>
      <c r="B970" s="318" t="s">
        <v>2786</v>
      </c>
      <c r="C970" s="319">
        <v>20250001</v>
      </c>
      <c r="D970" s="320">
        <f>IFERROR(INDEX([2]banka!A$1:A$65536, MATCH(B970, [2]banka!L$1:L$65536, 0)), "")</f>
        <v>45687</v>
      </c>
      <c r="E970" s="318"/>
      <c r="F970" s="318" t="s">
        <v>2787</v>
      </c>
      <c r="G970" s="318">
        <v>35367903</v>
      </c>
      <c r="H970" s="318" t="s">
        <v>2788</v>
      </c>
      <c r="I970" s="321">
        <v>1450</v>
      </c>
      <c r="J970" s="319" t="s">
        <v>182</v>
      </c>
      <c r="K970" s="92"/>
    </row>
    <row r="971" spans="1:11" ht="16">
      <c r="A971" s="318" t="s">
        <v>1504</v>
      </c>
      <c r="B971" s="318" t="s">
        <v>2789</v>
      </c>
      <c r="C971" s="319">
        <v>2025001</v>
      </c>
      <c r="D971" s="320">
        <f>IFERROR(INDEX([2]banka!A$1:A$65536, MATCH(B971, [2]banka!L$1:L$65536, 0)), "")</f>
        <v>45687</v>
      </c>
      <c r="E971" s="318"/>
      <c r="F971" s="318" t="s">
        <v>2790</v>
      </c>
      <c r="G971" s="318">
        <v>51822695</v>
      </c>
      <c r="H971" s="318" t="s">
        <v>2791</v>
      </c>
      <c r="I971" s="321">
        <v>1600</v>
      </c>
      <c r="J971" s="319" t="s">
        <v>182</v>
      </c>
      <c r="K971" s="92"/>
    </row>
    <row r="972" spans="1:11" ht="16">
      <c r="A972" s="318" t="s">
        <v>1504</v>
      </c>
      <c r="B972" s="318" t="s">
        <v>2792</v>
      </c>
      <c r="C972" s="319">
        <v>20250018</v>
      </c>
      <c r="D972" s="320">
        <f>IFERROR(INDEX([2]banka!A$1:A$65536, MATCH(B972, [2]banka!L$1:L$65536, 0)), "")</f>
        <v>45692</v>
      </c>
      <c r="E972" s="318"/>
      <c r="F972" s="318" t="s">
        <v>2793</v>
      </c>
      <c r="G972" s="318">
        <v>35862289</v>
      </c>
      <c r="H972" s="318" t="s">
        <v>2219</v>
      </c>
      <c r="I972" s="321">
        <v>67.650000000000006</v>
      </c>
      <c r="J972" s="319" t="s">
        <v>182</v>
      </c>
      <c r="K972" s="92"/>
    </row>
    <row r="973" spans="1:11" ht="16">
      <c r="A973" s="318" t="s">
        <v>1504</v>
      </c>
      <c r="B973" s="318" t="s">
        <v>2794</v>
      </c>
      <c r="C973" s="319">
        <v>20250002</v>
      </c>
      <c r="D973" s="320">
        <f>IFERROR(INDEX([2]banka!A$1:A$65536, MATCH(B973, [2]banka!L$1:L$65536, 0)), "")</f>
        <v>45692</v>
      </c>
      <c r="E973" s="318"/>
      <c r="F973" s="318" t="s">
        <v>2795</v>
      </c>
      <c r="G973" s="318">
        <v>35367903</v>
      </c>
      <c r="H973" s="318" t="s">
        <v>2788</v>
      </c>
      <c r="I973" s="321">
        <v>1450</v>
      </c>
      <c r="J973" s="319" t="s">
        <v>182</v>
      </c>
      <c r="K973" s="92"/>
    </row>
    <row r="974" spans="1:11" ht="16">
      <c r="A974" s="318" t="s">
        <v>1504</v>
      </c>
      <c r="B974" s="318" t="s">
        <v>2796</v>
      </c>
      <c r="C974" s="319">
        <v>45689</v>
      </c>
      <c r="D974" s="320">
        <f>IFERROR(INDEX([2]banka!A$1:A$65536, MATCH(B974, [2]banka!L$1:L$65536, 0)), "")</f>
        <v>45699</v>
      </c>
      <c r="E974" s="330"/>
      <c r="F974" s="318" t="s">
        <v>2797</v>
      </c>
      <c r="G974" s="318">
        <v>30080762</v>
      </c>
      <c r="H974" s="318" t="s">
        <v>2779</v>
      </c>
      <c r="I974" s="321">
        <v>1450</v>
      </c>
      <c r="J974" s="319" t="s">
        <v>182</v>
      </c>
      <c r="K974" s="92"/>
    </row>
    <row r="975" spans="1:11" ht="16">
      <c r="A975" s="318" t="s">
        <v>1504</v>
      </c>
      <c r="B975" s="318" t="s">
        <v>2798</v>
      </c>
      <c r="C975" s="319" t="s">
        <v>2799</v>
      </c>
      <c r="D975" s="320">
        <f>IFERROR(INDEX([2]banka!A$1:A$65536, MATCH(B975, [2]banka!L$1:L$65536, 0)), "")</f>
        <v>45699</v>
      </c>
      <c r="E975" s="318"/>
      <c r="F975" s="318" t="s">
        <v>2800</v>
      </c>
      <c r="G975" s="318">
        <v>46909885</v>
      </c>
      <c r="H975" s="318" t="s">
        <v>2783</v>
      </c>
      <c r="I975" s="321">
        <v>82.6</v>
      </c>
      <c r="J975" s="319" t="s">
        <v>182</v>
      </c>
      <c r="K975" s="92"/>
    </row>
    <row r="976" spans="1:11" ht="16">
      <c r="A976" s="318" t="s">
        <v>1504</v>
      </c>
      <c r="B976" s="318" t="s">
        <v>2798</v>
      </c>
      <c r="C976" s="319" t="s">
        <v>2799</v>
      </c>
      <c r="D976" s="320">
        <f>IFERROR(INDEX([2]banka!A$1:A$65536, MATCH(B976, [2]banka!L$1:L$65536, 0)), "")</f>
        <v>45699</v>
      </c>
      <c r="E976" s="318"/>
      <c r="F976" s="318" t="s">
        <v>2801</v>
      </c>
      <c r="G976" s="318">
        <v>46909885</v>
      </c>
      <c r="H976" s="318" t="s">
        <v>2783</v>
      </c>
      <c r="I976" s="321">
        <v>1600</v>
      </c>
      <c r="J976" s="319" t="s">
        <v>182</v>
      </c>
      <c r="K976" s="92"/>
    </row>
    <row r="977" spans="1:11" ht="16">
      <c r="A977" s="318" t="s">
        <v>1504</v>
      </c>
      <c r="B977" s="318" t="s">
        <v>2802</v>
      </c>
      <c r="C977" s="319">
        <v>2025002</v>
      </c>
      <c r="D977" s="320">
        <f>IFERROR(INDEX([2]banka!A$1:A$65536, MATCH(B977, [2]banka!L$1:L$65536, 0)), "")</f>
        <v>45699</v>
      </c>
      <c r="E977" s="318"/>
      <c r="F977" s="318" t="s">
        <v>2803</v>
      </c>
      <c r="G977" s="318">
        <v>51822695</v>
      </c>
      <c r="H977" s="318" t="s">
        <v>2791</v>
      </c>
      <c r="I977" s="321">
        <v>1600</v>
      </c>
      <c r="J977" s="319" t="s">
        <v>182</v>
      </c>
      <c r="K977" s="92"/>
    </row>
    <row r="978" spans="1:11" ht="16">
      <c r="A978" s="318" t="s">
        <v>1504</v>
      </c>
      <c r="B978" s="318" t="s">
        <v>2804</v>
      </c>
      <c r="C978" s="319">
        <v>252025</v>
      </c>
      <c r="D978" s="320">
        <v>45698</v>
      </c>
      <c r="E978" s="318"/>
      <c r="F978" s="318" t="s">
        <v>2801</v>
      </c>
      <c r="G978" s="318">
        <v>55036198</v>
      </c>
      <c r="H978" s="318" t="s">
        <v>2785</v>
      </c>
      <c r="I978" s="321">
        <v>1300</v>
      </c>
      <c r="J978" s="319" t="s">
        <v>182</v>
      </c>
      <c r="K978" s="92"/>
    </row>
    <row r="979" spans="1:11" ht="16">
      <c r="A979" s="318" t="s">
        <v>1504</v>
      </c>
      <c r="B979" s="318" t="s">
        <v>2805</v>
      </c>
      <c r="C979" s="319">
        <v>20250003</v>
      </c>
      <c r="D979" s="320">
        <f>IFERROR(INDEX([2]banka!A$1:A$65536, MATCH(B979, [2]banka!L$1:L$65536, 0)), "")</f>
        <v>45721</v>
      </c>
      <c r="E979" s="318"/>
      <c r="F979" s="318" t="s">
        <v>2801</v>
      </c>
      <c r="G979" s="318">
        <v>35367903</v>
      </c>
      <c r="H979" s="318" t="s">
        <v>2788</v>
      </c>
      <c r="I979" s="321">
        <v>1450</v>
      </c>
      <c r="J979" s="319" t="s">
        <v>182</v>
      </c>
      <c r="K979" s="92"/>
    </row>
    <row r="980" spans="1:11" ht="16">
      <c r="A980" s="318" t="s">
        <v>1504</v>
      </c>
      <c r="B980" s="318" t="s">
        <v>2806</v>
      </c>
      <c r="C980" s="319">
        <v>262025</v>
      </c>
      <c r="D980" s="320">
        <v>45720</v>
      </c>
      <c r="E980" s="318"/>
      <c r="F980" s="318" t="s">
        <v>2801</v>
      </c>
      <c r="G980" s="318">
        <v>55036198</v>
      </c>
      <c r="H980" s="318" t="s">
        <v>2785</v>
      </c>
      <c r="I980" s="321">
        <v>1300</v>
      </c>
      <c r="J980" s="319" t="s">
        <v>182</v>
      </c>
      <c r="K980" s="92"/>
    </row>
    <row r="981" spans="1:11" ht="16">
      <c r="A981" s="318" t="s">
        <v>1504</v>
      </c>
      <c r="B981" s="318" t="s">
        <v>2807</v>
      </c>
      <c r="C981" s="319">
        <v>45717</v>
      </c>
      <c r="D981" s="320">
        <f>IFERROR(INDEX([2]banka!A$1:A$65536, MATCH(B981, [2]banka!L$1:L$65536, 0)), "")</f>
        <v>45729</v>
      </c>
      <c r="E981" s="330"/>
      <c r="F981" s="318" t="s">
        <v>2808</v>
      </c>
      <c r="G981" s="318">
        <v>30080762</v>
      </c>
      <c r="H981" s="318" t="s">
        <v>2779</v>
      </c>
      <c r="I981" s="321">
        <v>1450</v>
      </c>
      <c r="J981" s="319" t="s">
        <v>182</v>
      </c>
      <c r="K981" s="92"/>
    </row>
    <row r="982" spans="1:11" ht="16">
      <c r="A982" s="318" t="s">
        <v>1504</v>
      </c>
      <c r="B982" s="318" t="s">
        <v>2809</v>
      </c>
      <c r="C982" s="319">
        <v>2025003</v>
      </c>
      <c r="D982" s="320">
        <f>IFERROR(INDEX([2]banka!A$1:A$65536, MATCH(B982, [2]banka!L$1:L$65536, 0)), "")</f>
        <v>45729</v>
      </c>
      <c r="E982" s="318"/>
      <c r="F982" s="318" t="s">
        <v>2801</v>
      </c>
      <c r="G982" s="318">
        <v>51822695</v>
      </c>
      <c r="H982" s="318" t="s">
        <v>2791</v>
      </c>
      <c r="I982" s="321">
        <v>1600</v>
      </c>
      <c r="J982" s="319" t="s">
        <v>182</v>
      </c>
      <c r="K982" s="92"/>
    </row>
    <row r="983" spans="1:11" ht="16">
      <c r="A983" s="318" t="s">
        <v>1504</v>
      </c>
      <c r="B983" s="318" t="s">
        <v>2810</v>
      </c>
      <c r="C983" s="319" t="s">
        <v>2811</v>
      </c>
      <c r="D983" s="320">
        <f>IFERROR(INDEX([2]banka!A$1:A$65536, MATCH(B983, [2]banka!L$1:L$65536, 0)), "")</f>
        <v>45740</v>
      </c>
      <c r="E983" s="318"/>
      <c r="F983" s="318" t="s">
        <v>2812</v>
      </c>
      <c r="G983" s="318">
        <v>46909885</v>
      </c>
      <c r="H983" s="318" t="s">
        <v>2783</v>
      </c>
      <c r="I983" s="321">
        <v>1600</v>
      </c>
      <c r="J983" s="319" t="s">
        <v>182</v>
      </c>
      <c r="K983" s="92"/>
    </row>
    <row r="984" spans="1:11" ht="16">
      <c r="A984" s="318" t="s">
        <v>1504</v>
      </c>
      <c r="B984" s="318" t="s">
        <v>2813</v>
      </c>
      <c r="C984" s="319">
        <v>20250004</v>
      </c>
      <c r="D984" s="320">
        <v>45763</v>
      </c>
      <c r="E984" s="318"/>
      <c r="F984" s="318" t="s">
        <v>2814</v>
      </c>
      <c r="G984" s="318">
        <v>35367903</v>
      </c>
      <c r="H984" s="318" t="s">
        <v>2788</v>
      </c>
      <c r="I984" s="321">
        <v>1450</v>
      </c>
      <c r="J984" s="319" t="s">
        <v>182</v>
      </c>
      <c r="K984" s="92"/>
    </row>
    <row r="985" spans="1:11" ht="16">
      <c r="A985" s="318" t="s">
        <v>1504</v>
      </c>
      <c r="B985" s="318" t="s">
        <v>2815</v>
      </c>
      <c r="C985" s="319">
        <v>272025</v>
      </c>
      <c r="D985" s="320">
        <v>45749</v>
      </c>
      <c r="E985" s="318"/>
      <c r="F985" s="318" t="s">
        <v>2814</v>
      </c>
      <c r="G985" s="318">
        <v>55036198</v>
      </c>
      <c r="H985" s="318" t="s">
        <v>2785</v>
      </c>
      <c r="I985" s="321">
        <v>1300</v>
      </c>
      <c r="J985" s="319" t="s">
        <v>182</v>
      </c>
      <c r="K985" s="92"/>
    </row>
    <row r="986" spans="1:11" ht="16">
      <c r="A986" s="318" t="s">
        <v>1504</v>
      </c>
      <c r="B986" s="318" t="s">
        <v>2816</v>
      </c>
      <c r="C986" s="319">
        <v>45748</v>
      </c>
      <c r="D986" s="320">
        <f>IFERROR(INDEX([2]banka!A$1:A$65536, MATCH(B986, [2]banka!L$1:L$65536, 0)), "")</f>
        <v>45756</v>
      </c>
      <c r="E986" s="330"/>
      <c r="F986" s="318" t="s">
        <v>2817</v>
      </c>
      <c r="G986" s="318">
        <v>30080762</v>
      </c>
      <c r="H986" s="318" t="s">
        <v>2779</v>
      </c>
      <c r="I986" s="321">
        <v>1450</v>
      </c>
      <c r="J986" s="319" t="s">
        <v>182</v>
      </c>
      <c r="K986" s="92"/>
    </row>
    <row r="987" spans="1:11" ht="16">
      <c r="A987" s="318" t="s">
        <v>1504</v>
      </c>
      <c r="B987" s="318" t="s">
        <v>2818</v>
      </c>
      <c r="C987" s="319">
        <v>2025004</v>
      </c>
      <c r="D987" s="320">
        <f>IFERROR(INDEX([2]banka!A$1:A$65536, MATCH(B987, [2]banka!L$1:L$65536, 0)), "")</f>
        <v>45763</v>
      </c>
      <c r="E987" s="318"/>
      <c r="F987" s="318" t="s">
        <v>2814</v>
      </c>
      <c r="G987" s="318">
        <v>51822695</v>
      </c>
      <c r="H987" s="318" t="s">
        <v>2791</v>
      </c>
      <c r="I987" s="321">
        <v>1600</v>
      </c>
      <c r="J987" s="319" t="s">
        <v>182</v>
      </c>
      <c r="K987" s="92"/>
    </row>
    <row r="988" spans="1:11" ht="16">
      <c r="A988" s="318" t="s">
        <v>1504</v>
      </c>
      <c r="B988" s="318" t="s">
        <v>2819</v>
      </c>
      <c r="C988" s="319">
        <v>45658</v>
      </c>
      <c r="D988" s="320">
        <f>IFERROR(INDEX([2]banka!A$1:A$65536, MATCH(B988, [2]banka!L$1:L$65536, 0)), "")</f>
        <v>45771</v>
      </c>
      <c r="E988" s="330"/>
      <c r="F988" s="318" t="s">
        <v>2801</v>
      </c>
      <c r="G988" s="318">
        <v>22642510</v>
      </c>
      <c r="H988" s="318" t="s">
        <v>2820</v>
      </c>
      <c r="I988" s="321">
        <v>1450</v>
      </c>
      <c r="J988" s="319" t="s">
        <v>182</v>
      </c>
      <c r="K988" s="92"/>
    </row>
    <row r="989" spans="1:11" ht="16">
      <c r="A989" s="318" t="s">
        <v>1504</v>
      </c>
      <c r="B989" s="318" t="s">
        <v>2821</v>
      </c>
      <c r="C989" s="319" t="s">
        <v>2822</v>
      </c>
      <c r="D989" s="320">
        <f>IFERROR(INDEX([2]banka!A$1:A$65536, MATCH(B989, [2]banka!L$1:L$65536, 0)), "")</f>
        <v>45763</v>
      </c>
      <c r="E989" s="318"/>
      <c r="F989" s="318" t="s">
        <v>2814</v>
      </c>
      <c r="G989" s="318">
        <v>46909885</v>
      </c>
      <c r="H989" s="318" t="s">
        <v>2783</v>
      </c>
      <c r="I989" s="321">
        <v>1640.15</v>
      </c>
      <c r="J989" s="319" t="s">
        <v>182</v>
      </c>
      <c r="K989" s="92"/>
    </row>
    <row r="990" spans="1:11" ht="16">
      <c r="A990" s="318" t="s">
        <v>1504</v>
      </c>
      <c r="B990" s="318" t="s">
        <v>2823</v>
      </c>
      <c r="C990" s="319">
        <v>20250005</v>
      </c>
      <c r="D990" s="320">
        <v>45789</v>
      </c>
      <c r="E990" s="318"/>
      <c r="F990" s="318" t="s">
        <v>2824</v>
      </c>
      <c r="G990" s="318">
        <v>35367903</v>
      </c>
      <c r="H990" s="318" t="s">
        <v>2788</v>
      </c>
      <c r="I990" s="321">
        <v>1450</v>
      </c>
      <c r="J990" s="319" t="s">
        <v>182</v>
      </c>
      <c r="K990" s="92"/>
    </row>
    <row r="991" spans="1:11" ht="16">
      <c r="A991" s="318" t="s">
        <v>1504</v>
      </c>
      <c r="B991" s="318" t="s">
        <v>2825</v>
      </c>
      <c r="C991" s="319">
        <v>282025</v>
      </c>
      <c r="D991" s="320">
        <f>IFERROR(INDEX([2]banka!A$1:A$65536, MATCH(B991, [2]banka!L$1:L$65536, 0)), "")</f>
        <v>45783</v>
      </c>
      <c r="E991" s="318"/>
      <c r="F991" s="318" t="s">
        <v>2801</v>
      </c>
      <c r="G991" s="318">
        <v>55036198</v>
      </c>
      <c r="H991" s="318" t="s">
        <v>2785</v>
      </c>
      <c r="I991" s="321">
        <v>1300</v>
      </c>
      <c r="J991" s="319" t="s">
        <v>182</v>
      </c>
      <c r="K991" s="92"/>
    </row>
    <row r="992" spans="1:11" ht="16">
      <c r="A992" s="318" t="s">
        <v>1504</v>
      </c>
      <c r="B992" s="318" t="s">
        <v>2826</v>
      </c>
      <c r="C992" s="319" t="s">
        <v>2827</v>
      </c>
      <c r="D992" s="320">
        <f>IFERROR(INDEX([2]banka!A$1:A$65536, MATCH(B992, [2]banka!L$1:L$65536, 0)), "")</f>
        <v>45790</v>
      </c>
      <c r="E992" s="318"/>
      <c r="F992" s="318" t="s">
        <v>2824</v>
      </c>
      <c r="G992" s="318">
        <v>46909885</v>
      </c>
      <c r="H992" s="318" t="s">
        <v>2783</v>
      </c>
      <c r="I992" s="321">
        <v>1600</v>
      </c>
      <c r="J992" s="319" t="s">
        <v>182</v>
      </c>
      <c r="K992" s="92"/>
    </row>
    <row r="993" spans="1:11" ht="16">
      <c r="A993" s="318" t="s">
        <v>1504</v>
      </c>
      <c r="B993" s="318" t="s">
        <v>2828</v>
      </c>
      <c r="C993" s="319">
        <v>45778</v>
      </c>
      <c r="D993" s="320">
        <f>IFERROR(INDEX([2]banka!A$1:A$65536, MATCH(B993, [2]banka!L$1:L$65536, 0)), "")</f>
        <v>45790</v>
      </c>
      <c r="E993" s="330"/>
      <c r="F993" s="318" t="s">
        <v>2829</v>
      </c>
      <c r="G993" s="318">
        <v>30080762</v>
      </c>
      <c r="H993" s="318" t="s">
        <v>2779</v>
      </c>
      <c r="I993" s="321">
        <v>1450</v>
      </c>
      <c r="J993" s="319" t="s">
        <v>182</v>
      </c>
      <c r="K993" s="92"/>
    </row>
    <row r="994" spans="1:11" ht="16">
      <c r="A994" s="318" t="s">
        <v>1504</v>
      </c>
      <c r="B994" s="318" t="s">
        <v>2830</v>
      </c>
      <c r="C994" s="319">
        <v>45689</v>
      </c>
      <c r="D994" s="320">
        <f>IFERROR(INDEX([2]banka!A$1:A$65536, MATCH(B994, [2]banka!L$1:L$65536, 0)), "")</f>
        <v>45793</v>
      </c>
      <c r="E994" s="330"/>
      <c r="F994" s="318" t="s">
        <v>2801</v>
      </c>
      <c r="G994" s="318">
        <v>22642510</v>
      </c>
      <c r="H994" s="318" t="s">
        <v>2820</v>
      </c>
      <c r="I994" s="321">
        <v>1450</v>
      </c>
      <c r="J994" s="319" t="s">
        <v>182</v>
      </c>
      <c r="K994" s="92"/>
    </row>
    <row r="995" spans="1:11" ht="16">
      <c r="A995" s="318" t="s">
        <v>1504</v>
      </c>
      <c r="B995" s="318" t="s">
        <v>2831</v>
      </c>
      <c r="C995" s="319">
        <v>2025005</v>
      </c>
      <c r="D995" s="320">
        <f>IFERROR(INDEX([2]banka!A$1:A$65536, MATCH(B995, [2]banka!L$1:L$65536, 0)), "")</f>
        <v>45796</v>
      </c>
      <c r="E995" s="318"/>
      <c r="F995" s="318" t="s">
        <v>2832</v>
      </c>
      <c r="G995" s="318">
        <v>51822695</v>
      </c>
      <c r="H995" s="318" t="s">
        <v>2791</v>
      </c>
      <c r="I995" s="321">
        <v>1600</v>
      </c>
      <c r="J995" s="319" t="s">
        <v>182</v>
      </c>
      <c r="K995" s="92"/>
    </row>
    <row r="996" spans="1:11" ht="16">
      <c r="A996" s="318" t="s">
        <v>1504</v>
      </c>
      <c r="B996" s="318" t="s">
        <v>2833</v>
      </c>
      <c r="C996" s="319">
        <v>2025001</v>
      </c>
      <c r="D996" s="320">
        <f>IFERROR(INDEX([2]banka!A$1:A$65536, MATCH(B996, [2]banka!L$1:L$65536, 0)), "")</f>
        <v>45798</v>
      </c>
      <c r="E996" s="318"/>
      <c r="F996" s="318" t="s">
        <v>2801</v>
      </c>
      <c r="G996" s="318">
        <v>43956351</v>
      </c>
      <c r="H996" s="318" t="s">
        <v>2834</v>
      </c>
      <c r="I996" s="321">
        <v>700</v>
      </c>
      <c r="J996" s="319" t="s">
        <v>182</v>
      </c>
      <c r="K996" s="92"/>
    </row>
    <row r="997" spans="1:11" ht="16">
      <c r="A997" s="318" t="s">
        <v>1504</v>
      </c>
      <c r="B997" s="318" t="s">
        <v>2835</v>
      </c>
      <c r="C997" s="319" t="s">
        <v>2836</v>
      </c>
      <c r="D997" s="320">
        <f>IFERROR(INDEX([2]banka!A$1:A$65536, MATCH(B997, [2]banka!L$1:L$65536, 0)), "")</f>
        <v>45814</v>
      </c>
      <c r="E997" s="318"/>
      <c r="F997" s="318" t="s">
        <v>2837</v>
      </c>
      <c r="G997" s="318">
        <v>46909885</v>
      </c>
      <c r="H997" s="318" t="s">
        <v>2783</v>
      </c>
      <c r="I997" s="321">
        <v>1600</v>
      </c>
      <c r="J997" s="319" t="s">
        <v>182</v>
      </c>
      <c r="K997" s="92"/>
    </row>
    <row r="998" spans="1:11" ht="16">
      <c r="A998" s="318" t="s">
        <v>1504</v>
      </c>
      <c r="B998" s="318" t="s">
        <v>2838</v>
      </c>
      <c r="C998" s="319">
        <v>302025</v>
      </c>
      <c r="D998" s="320">
        <f>IFERROR(INDEX([2]banka!A$1:A$65536, MATCH(B998, [2]banka!L$1:L$65536, 0)), "")</f>
        <v>45818</v>
      </c>
      <c r="E998" s="318"/>
      <c r="F998" s="318" t="s">
        <v>2837</v>
      </c>
      <c r="G998" s="318">
        <v>55036198</v>
      </c>
      <c r="H998" s="318" t="s">
        <v>2785</v>
      </c>
      <c r="I998" s="321">
        <v>1300</v>
      </c>
      <c r="J998" s="319" t="s">
        <v>182</v>
      </c>
      <c r="K998" s="92"/>
    </row>
    <row r="999" spans="1:11" ht="16">
      <c r="A999" s="318" t="s">
        <v>1504</v>
      </c>
      <c r="B999" s="318" t="s">
        <v>2839</v>
      </c>
      <c r="C999" s="319">
        <v>2025006</v>
      </c>
      <c r="D999" s="320">
        <f>IFERROR(INDEX([2]banka!A$1:A$65536, MATCH(B999, [2]banka!L$1:L$65536, 0)), "")</f>
        <v>45817</v>
      </c>
      <c r="E999" s="318"/>
      <c r="F999" s="318" t="s">
        <v>2837</v>
      </c>
      <c r="G999" s="318">
        <v>51822695</v>
      </c>
      <c r="H999" s="318" t="s">
        <v>2791</v>
      </c>
      <c r="I999" s="321">
        <v>1600</v>
      </c>
      <c r="J999" s="319" t="s">
        <v>182</v>
      </c>
      <c r="K999" s="92"/>
    </row>
    <row r="1000" spans="1:11" ht="16">
      <c r="A1000" s="318" t="s">
        <v>1504</v>
      </c>
      <c r="B1000" s="318" t="s">
        <v>2840</v>
      </c>
      <c r="C1000" s="319">
        <v>2025002</v>
      </c>
      <c r="D1000" s="320">
        <f>IFERROR(INDEX([2]banka!A$1:A$65536, MATCH(B1000, [2]banka!L$1:L$65536, 0)), "")</f>
        <v>45817</v>
      </c>
      <c r="E1000" s="318"/>
      <c r="F1000" s="318" t="s">
        <v>2837</v>
      </c>
      <c r="G1000" s="318">
        <v>43956351</v>
      </c>
      <c r="H1000" s="318" t="s">
        <v>2834</v>
      </c>
      <c r="I1000" s="321">
        <v>2100</v>
      </c>
      <c r="J1000" s="319" t="s">
        <v>182</v>
      </c>
      <c r="K1000" s="92"/>
    </row>
    <row r="1001" spans="1:11" ht="16">
      <c r="A1001" s="318" t="s">
        <v>1504</v>
      </c>
      <c r="B1001" s="318" t="s">
        <v>2841</v>
      </c>
      <c r="C1001" s="319">
        <v>20250007</v>
      </c>
      <c r="D1001" s="320">
        <f>IFERROR(INDEX([2]banka!A$1:A$65536, MATCH(B1001, [2]banka!L$1:L$65536, 0)), "")</f>
        <v>45854</v>
      </c>
      <c r="E1001" s="318"/>
      <c r="F1001" s="318" t="s">
        <v>2837</v>
      </c>
      <c r="G1001" s="318">
        <v>35367903</v>
      </c>
      <c r="H1001" s="318" t="s">
        <v>2788</v>
      </c>
      <c r="I1001" s="321">
        <v>1450</v>
      </c>
      <c r="J1001" s="319" t="s">
        <v>182</v>
      </c>
      <c r="K1001" s="92"/>
    </row>
    <row r="1002" spans="1:11" ht="16">
      <c r="A1002" s="318" t="s">
        <v>1504</v>
      </c>
      <c r="B1002" s="318" t="s">
        <v>2842</v>
      </c>
      <c r="C1002" s="319">
        <v>45809</v>
      </c>
      <c r="D1002" s="320">
        <f>IFERROR(INDEX([2]banka!A$1:A$65536, MATCH(B1002, [2]banka!L$1:L$65536, 0)), "")</f>
        <v>45819</v>
      </c>
      <c r="E1002" s="330"/>
      <c r="F1002" s="318" t="s">
        <v>2843</v>
      </c>
      <c r="G1002" s="318">
        <v>30080762</v>
      </c>
      <c r="H1002" s="318" t="s">
        <v>2779</v>
      </c>
      <c r="I1002" s="321">
        <v>1450</v>
      </c>
      <c r="J1002" s="319" t="s">
        <v>182</v>
      </c>
      <c r="K1002" s="92"/>
    </row>
    <row r="1003" spans="1:11" ht="16">
      <c r="A1003" s="318" t="s">
        <v>1504</v>
      </c>
      <c r="B1003" s="318" t="s">
        <v>2844</v>
      </c>
      <c r="C1003" s="319">
        <v>45717</v>
      </c>
      <c r="D1003" s="320">
        <f>IFERROR(INDEX([2]banka!A$1:A$65536, MATCH(B1003, [2]banka!L$1:L$65536, 0)), "")</f>
        <v>45832</v>
      </c>
      <c r="E1003" s="330"/>
      <c r="F1003" s="318" t="s">
        <v>2843</v>
      </c>
      <c r="G1003" s="318">
        <v>22642510</v>
      </c>
      <c r="H1003" s="318" t="s">
        <v>2820</v>
      </c>
      <c r="I1003" s="321">
        <v>1450</v>
      </c>
      <c r="J1003" s="319" t="s">
        <v>182</v>
      </c>
      <c r="K1003" s="92"/>
    </row>
    <row r="1004" spans="1:11" ht="16">
      <c r="A1004" s="318" t="s">
        <v>1504</v>
      </c>
      <c r="B1004" s="318" t="s">
        <v>2845</v>
      </c>
      <c r="C1004" s="319" t="s">
        <v>2846</v>
      </c>
      <c r="D1004" s="320">
        <f>IFERROR(INDEX([2]banka!A$1:A$65536, MATCH(B1004, [2]banka!L$1:L$65536, 0)), "")</f>
        <v>45853</v>
      </c>
      <c r="E1004" s="318"/>
      <c r="F1004" s="318" t="s">
        <v>2847</v>
      </c>
      <c r="G1004" s="318">
        <v>46909885</v>
      </c>
      <c r="H1004" s="318" t="s">
        <v>2783</v>
      </c>
      <c r="I1004" s="321">
        <v>1600</v>
      </c>
      <c r="J1004" s="319" t="s">
        <v>182</v>
      </c>
      <c r="K1004" s="92"/>
    </row>
    <row r="1005" spans="1:11" ht="16">
      <c r="A1005" s="318" t="s">
        <v>1504</v>
      </c>
      <c r="B1005" s="318" t="s">
        <v>2848</v>
      </c>
      <c r="C1005" s="319" t="s">
        <v>2848</v>
      </c>
      <c r="D1005" s="320">
        <f>IFERROR(INDEX([2]banka!A$1:A$65536, MATCH(B1005, [2]banka!L$1:L$65536, 0)), "")</f>
        <v>45813</v>
      </c>
      <c r="E1005" s="318"/>
      <c r="F1005" s="318" t="s">
        <v>2849</v>
      </c>
      <c r="G1005" s="318"/>
      <c r="H1005" s="318" t="s">
        <v>2850</v>
      </c>
      <c r="I1005" s="321">
        <v>720</v>
      </c>
      <c r="J1005" s="319" t="s">
        <v>182</v>
      </c>
      <c r="K1005" s="92"/>
    </row>
    <row r="1006" spans="1:11" ht="16">
      <c r="A1006" s="318" t="s">
        <v>1504</v>
      </c>
      <c r="B1006" s="318" t="s">
        <v>2851</v>
      </c>
      <c r="C1006" s="319">
        <v>14250148</v>
      </c>
      <c r="D1006" s="320">
        <f>IFERROR(INDEX([2]banka!A$1:A$65536, MATCH(B1006, [2]banka!L$1:L$65536, 0)), "")</f>
        <v>45798</v>
      </c>
      <c r="E1006" s="318"/>
      <c r="F1006" s="318" t="s">
        <v>2852</v>
      </c>
      <c r="G1006" s="318">
        <v>31391621</v>
      </c>
      <c r="H1006" s="318" t="s">
        <v>2853</v>
      </c>
      <c r="I1006" s="321">
        <v>9054</v>
      </c>
      <c r="J1006" s="319" t="s">
        <v>182</v>
      </c>
      <c r="K1006" s="92"/>
    </row>
    <row r="1007" spans="1:11" ht="16">
      <c r="A1007" s="318" t="s">
        <v>1504</v>
      </c>
      <c r="B1007" s="318" t="s">
        <v>2854</v>
      </c>
      <c r="C1007" s="319">
        <v>24250407</v>
      </c>
      <c r="D1007" s="320">
        <f>IFERROR(INDEX([2]banka!A$1:A$65536, MATCH(B1007, [2]banka!L$1:L$65536, 0)), "")</f>
        <v>45814</v>
      </c>
      <c r="E1007" s="318"/>
      <c r="F1007" s="318" t="s">
        <v>2855</v>
      </c>
      <c r="G1007" s="318">
        <v>31391621</v>
      </c>
      <c r="H1007" s="318" t="s">
        <v>2853</v>
      </c>
      <c r="I1007" s="321">
        <v>-784</v>
      </c>
      <c r="J1007" s="319" t="s">
        <v>182</v>
      </c>
      <c r="K1007" s="92"/>
    </row>
    <row r="1008" spans="1:11" ht="16">
      <c r="A1008" s="318" t="s">
        <v>1504</v>
      </c>
      <c r="B1008" s="318" t="s">
        <v>2856</v>
      </c>
      <c r="C1008" s="319">
        <v>250100009</v>
      </c>
      <c r="D1008" s="320">
        <f>IFERROR(INDEX([2]banka!A$1:A$65536, MATCH(B1008, [2]banka!L$1:L$65536, 0)), "")</f>
        <v>45819</v>
      </c>
      <c r="E1008" s="318"/>
      <c r="F1008" s="318" t="s">
        <v>2857</v>
      </c>
      <c r="G1008" s="318">
        <v>50379321</v>
      </c>
      <c r="H1008" s="318" t="s">
        <v>2858</v>
      </c>
      <c r="I1008" s="321">
        <v>1800</v>
      </c>
      <c r="J1008" s="319" t="s">
        <v>182</v>
      </c>
      <c r="K1008" s="92"/>
    </row>
    <row r="1009" spans="1:11" ht="16">
      <c r="A1009" s="318" t="s">
        <v>1504</v>
      </c>
      <c r="B1009" s="318" t="s">
        <v>2859</v>
      </c>
      <c r="C1009" s="319">
        <v>2025060007</v>
      </c>
      <c r="D1009" s="320">
        <f>IFERROR(INDEX([2]banka!A$1:A$65536, MATCH(B1009, [2]banka!L$1:L$65536, 0)), "")</f>
        <v>45854</v>
      </c>
      <c r="E1009" s="318"/>
      <c r="F1009" s="318" t="s">
        <v>2860</v>
      </c>
      <c r="G1009" s="318">
        <v>51458845</v>
      </c>
      <c r="H1009" s="318" t="s">
        <v>2861</v>
      </c>
      <c r="I1009" s="321">
        <v>420</v>
      </c>
      <c r="J1009" s="319" t="s">
        <v>182</v>
      </c>
      <c r="K1009" s="92"/>
    </row>
    <row r="1010" spans="1:11" ht="16">
      <c r="A1010" s="318" t="s">
        <v>1504</v>
      </c>
      <c r="B1010" s="318" t="s">
        <v>2862</v>
      </c>
      <c r="C1010" s="319">
        <v>3250002235</v>
      </c>
      <c r="D1010" s="320">
        <f>IFERROR(INDEX([2]banka!A$1:A$65536, MATCH(B1010, [2]banka!L$1:L$65536, 0)), "")</f>
        <v>45790</v>
      </c>
      <c r="E1010" s="318"/>
      <c r="F1010" s="318" t="s">
        <v>2863</v>
      </c>
      <c r="G1010" s="318">
        <v>397865</v>
      </c>
      <c r="H1010" s="318" t="s">
        <v>2864</v>
      </c>
      <c r="I1010" s="321">
        <v>400</v>
      </c>
      <c r="J1010" s="319" t="s">
        <v>182</v>
      </c>
      <c r="K1010" s="92"/>
    </row>
    <row r="1011" spans="1:11" ht="16">
      <c r="A1011" s="318" t="s">
        <v>1504</v>
      </c>
      <c r="B1011" s="318" t="s">
        <v>2361</v>
      </c>
      <c r="C1011" s="319">
        <v>5822365448</v>
      </c>
      <c r="D1011" s="320">
        <f>IFERROR(INDEX([2]banka!A$1:A$65536, MATCH(B1011, [2]banka!L$1:L$65536, 0)), "")</f>
        <v>45684</v>
      </c>
      <c r="E1011" s="318"/>
      <c r="F1011" s="318" t="s">
        <v>2865</v>
      </c>
      <c r="G1011" s="318">
        <v>35697270</v>
      </c>
      <c r="H1011" s="318" t="s">
        <v>1766</v>
      </c>
      <c r="I1011" s="321">
        <v>6.02</v>
      </c>
      <c r="J1011" s="319" t="s">
        <v>182</v>
      </c>
      <c r="K1011" s="92"/>
    </row>
    <row r="1012" spans="1:11" ht="16">
      <c r="A1012" s="318" t="s">
        <v>1504</v>
      </c>
      <c r="B1012" s="318" t="s">
        <v>2866</v>
      </c>
      <c r="C1012" s="319">
        <v>2510000087</v>
      </c>
      <c r="D1012" s="320">
        <f>IFERROR(INDEX([2]banka!A$1:A$65536, MATCH(B1012, [2]banka!L$1:L$65536, 0)), "")</f>
        <v>45695</v>
      </c>
      <c r="E1012" s="318"/>
      <c r="F1012" s="318" t="s">
        <v>2867</v>
      </c>
      <c r="G1012" s="318">
        <v>48232271</v>
      </c>
      <c r="H1012" s="318" t="s">
        <v>2868</v>
      </c>
      <c r="I1012" s="321">
        <v>5338</v>
      </c>
      <c r="J1012" s="319" t="s">
        <v>182</v>
      </c>
      <c r="K1012" s="92"/>
    </row>
    <row r="1013" spans="1:11" ht="16">
      <c r="A1013" s="318" t="s">
        <v>1504</v>
      </c>
      <c r="B1013" s="318" t="s">
        <v>2363</v>
      </c>
      <c r="C1013" s="319">
        <v>5826964112</v>
      </c>
      <c r="D1013" s="320">
        <f>IFERROR(INDEX([2]banka!A$1:A$65536, MATCH(B1013, [2]banka!L$1:L$65536, 0)), "")</f>
        <v>45709</v>
      </c>
      <c r="E1013" s="318"/>
      <c r="F1013" s="318" t="s">
        <v>2364</v>
      </c>
      <c r="G1013" s="318">
        <v>35697270</v>
      </c>
      <c r="H1013" s="318" t="s">
        <v>1766</v>
      </c>
      <c r="I1013" s="321">
        <v>6.02</v>
      </c>
      <c r="J1013" s="319" t="s">
        <v>182</v>
      </c>
      <c r="K1013" s="92"/>
    </row>
    <row r="1014" spans="1:11" ht="16">
      <c r="A1014" s="318" t="s">
        <v>1504</v>
      </c>
      <c r="B1014" s="318" t="s">
        <v>2869</v>
      </c>
      <c r="C1014" s="319">
        <v>1701171738</v>
      </c>
      <c r="D1014" s="320">
        <f>IFERROR(INDEX([2]banka!A$1:A$65536, MATCH(B1014, [2]banka!L$1:L$65536, 0)), "")</f>
        <v>45709</v>
      </c>
      <c r="E1014" s="318"/>
      <c r="F1014" s="318" t="s">
        <v>2870</v>
      </c>
      <c r="G1014" s="318">
        <v>31361081</v>
      </c>
      <c r="H1014" s="318" t="s">
        <v>2871</v>
      </c>
      <c r="I1014" s="321">
        <v>120.21</v>
      </c>
      <c r="J1014" s="319" t="s">
        <v>182</v>
      </c>
      <c r="K1014" s="92"/>
    </row>
    <row r="1015" spans="1:11" ht="16">
      <c r="A1015" s="318" t="s">
        <v>1504</v>
      </c>
      <c r="B1015" s="318" t="s">
        <v>2872</v>
      </c>
      <c r="C1015" s="319" t="s">
        <v>2873</v>
      </c>
      <c r="D1015" s="320">
        <f>IFERROR(INDEX([2]banka!A$1:A$65536, MATCH(B1015, [2]banka!L$1:L$65536, 0)), "")</f>
        <v>45777</v>
      </c>
      <c r="E1015" s="318"/>
      <c r="F1015" s="318" t="s">
        <v>2874</v>
      </c>
      <c r="G1015" s="318">
        <v>56554346</v>
      </c>
      <c r="H1015" s="318" t="s">
        <v>2875</v>
      </c>
      <c r="I1015" s="321">
        <v>459.2</v>
      </c>
      <c r="J1015" s="319" t="s">
        <v>182</v>
      </c>
      <c r="K1015" s="92"/>
    </row>
    <row r="1016" spans="1:11" ht="16">
      <c r="A1016" s="318" t="s">
        <v>1504</v>
      </c>
      <c r="B1016" s="318" t="s">
        <v>2876</v>
      </c>
      <c r="C1016" s="319" t="s">
        <v>2877</v>
      </c>
      <c r="D1016" s="320">
        <f>IFERROR(INDEX([2]banka!A$1:A$65536, MATCH(B1016, [2]banka!L$1:L$65536, 0)), "")</f>
        <v>45790</v>
      </c>
      <c r="E1016" s="318"/>
      <c r="F1016" s="318" t="s">
        <v>2878</v>
      </c>
      <c r="G1016" s="318">
        <v>609153</v>
      </c>
      <c r="H1016" s="318" t="s">
        <v>2879</v>
      </c>
      <c r="I1016" s="321">
        <v>600</v>
      </c>
      <c r="J1016" s="319" t="s">
        <v>182</v>
      </c>
      <c r="K1016" s="92"/>
    </row>
    <row r="1017" spans="1:11" ht="16">
      <c r="A1017" s="318" t="s">
        <v>1504</v>
      </c>
      <c r="B1017" s="318" t="s">
        <v>2880</v>
      </c>
      <c r="C1017" s="319">
        <v>25023</v>
      </c>
      <c r="D1017" s="320">
        <f>IFERROR(INDEX([2]banka!A$1:A$65536, MATCH(B1017, [2]banka!L$1:L$65536, 0)), "")</f>
        <v>45777</v>
      </c>
      <c r="E1017" s="318"/>
      <c r="F1017" s="318" t="s">
        <v>2881</v>
      </c>
      <c r="G1017" s="318">
        <v>50755455</v>
      </c>
      <c r="H1017" s="318" t="s">
        <v>2882</v>
      </c>
      <c r="I1017" s="321">
        <v>1242</v>
      </c>
      <c r="J1017" s="319" t="s">
        <v>182</v>
      </c>
      <c r="K1017" s="92"/>
    </row>
    <row r="1018" spans="1:11" ht="16">
      <c r="A1018" s="318" t="s">
        <v>1504</v>
      </c>
      <c r="B1018" s="318" t="s">
        <v>2883</v>
      </c>
      <c r="C1018" s="319">
        <v>1701160927</v>
      </c>
      <c r="D1018" s="320">
        <f>IFERROR(INDEX([2]banka!A$1:A$65536, MATCH(B1018, [2]banka!L$1:L$65536, 0)), "")</f>
        <v>45681</v>
      </c>
      <c r="E1018" s="318"/>
      <c r="F1018" s="318" t="s">
        <v>2884</v>
      </c>
      <c r="G1018" s="318">
        <v>31361081</v>
      </c>
      <c r="H1018" s="318" t="s">
        <v>2871</v>
      </c>
      <c r="I1018" s="321">
        <v>193.5</v>
      </c>
      <c r="J1018" s="319" t="s">
        <v>182</v>
      </c>
      <c r="K1018" s="92"/>
    </row>
    <row r="1019" spans="1:11" ht="16">
      <c r="A1019" s="318" t="s">
        <v>1504</v>
      </c>
      <c r="B1019" s="318" t="s">
        <v>2885</v>
      </c>
      <c r="C1019" s="319">
        <v>325</v>
      </c>
      <c r="D1019" s="320">
        <f>IFERROR(INDEX([2]banka!A$1:A$65536, MATCH(B1019, [2]banka!L$1:L$65536, 0)), "")</f>
        <v>45730</v>
      </c>
      <c r="E1019" s="318"/>
      <c r="F1019" s="318" t="s">
        <v>2886</v>
      </c>
      <c r="G1019" s="318">
        <v>44004753</v>
      </c>
      <c r="H1019" s="318" t="s">
        <v>2887</v>
      </c>
      <c r="I1019" s="321">
        <v>500</v>
      </c>
      <c r="J1019" s="319" t="s">
        <v>182</v>
      </c>
      <c r="K1019" s="92"/>
    </row>
    <row r="1020" spans="1:11" ht="16">
      <c r="A1020" s="318" t="s">
        <v>1504</v>
      </c>
      <c r="B1020" s="318" t="s">
        <v>2888</v>
      </c>
      <c r="C1020" s="319">
        <v>325</v>
      </c>
      <c r="D1020" s="320">
        <f>IFERROR(INDEX([2]banka!A$1:A$65536, MATCH(B1020, [2]banka!L$1:L$65536, 0)), "")</f>
        <v>45706</v>
      </c>
      <c r="E1020" s="318"/>
      <c r="F1020" s="318" t="s">
        <v>2889</v>
      </c>
      <c r="G1020" s="318">
        <v>44004753</v>
      </c>
      <c r="H1020" s="318" t="s">
        <v>2887</v>
      </c>
      <c r="I1020" s="321">
        <v>500</v>
      </c>
      <c r="J1020" s="319" t="s">
        <v>182</v>
      </c>
      <c r="K1020" s="92"/>
    </row>
    <row r="1021" spans="1:11" ht="16">
      <c r="A1021" s="318" t="s">
        <v>1504</v>
      </c>
      <c r="B1021" s="318" t="s">
        <v>2365</v>
      </c>
      <c r="C1021" s="319">
        <v>5831593173</v>
      </c>
      <c r="D1021" s="320">
        <f>IFERROR(INDEX([2]banka!A$1:A$65536, MATCH(B1021, [2]banka!L$1:L$65536, 0)), "")</f>
        <v>45747</v>
      </c>
      <c r="E1021" s="318"/>
      <c r="F1021" s="318" t="s">
        <v>2890</v>
      </c>
      <c r="G1021" s="318">
        <v>35697270</v>
      </c>
      <c r="H1021" s="318" t="s">
        <v>1766</v>
      </c>
      <c r="I1021" s="321">
        <v>47.07</v>
      </c>
      <c r="J1021" s="319" t="s">
        <v>182</v>
      </c>
      <c r="K1021" s="92"/>
    </row>
    <row r="1022" spans="1:11" ht="16">
      <c r="A1022" s="318" t="s">
        <v>1504</v>
      </c>
      <c r="B1022" s="318" t="s">
        <v>2891</v>
      </c>
      <c r="C1022" s="319">
        <v>625</v>
      </c>
      <c r="D1022" s="320">
        <f>IFERROR(INDEX([2]banka!A$1:A$65536, MATCH(B1022, [2]banka!L$1:L$65536, 0)), "")</f>
        <v>45749</v>
      </c>
      <c r="E1022" s="318"/>
      <c r="F1022" s="318" t="s">
        <v>2892</v>
      </c>
      <c r="G1022" s="318">
        <v>44004753</v>
      </c>
      <c r="H1022" s="318" t="s">
        <v>2887</v>
      </c>
      <c r="I1022" s="321">
        <v>500</v>
      </c>
      <c r="J1022" s="319" t="s">
        <v>182</v>
      </c>
      <c r="K1022" s="92"/>
    </row>
    <row r="1023" spans="1:11" ht="16">
      <c r="A1023" s="318" t="s">
        <v>1504</v>
      </c>
      <c r="B1023" s="318" t="s">
        <v>2893</v>
      </c>
      <c r="C1023" s="319">
        <v>1701192440</v>
      </c>
      <c r="D1023" s="320">
        <f>IFERROR(INDEX([2]banka!A$1:A$65536, MATCH(B1023, [2]banka!L$1:L$65536, 0)), "")</f>
        <v>45771</v>
      </c>
      <c r="E1023" s="318"/>
      <c r="F1023" s="318" t="s">
        <v>2894</v>
      </c>
      <c r="G1023" s="318">
        <v>31361081</v>
      </c>
      <c r="H1023" s="318" t="s">
        <v>2871</v>
      </c>
      <c r="I1023" s="321">
        <v>50.84</v>
      </c>
      <c r="J1023" s="319" t="s">
        <v>182</v>
      </c>
      <c r="K1023" s="92"/>
    </row>
    <row r="1024" spans="1:11" ht="16">
      <c r="A1024" s="318" t="s">
        <v>1504</v>
      </c>
      <c r="B1024" s="318" t="s">
        <v>2893</v>
      </c>
      <c r="C1024" s="319">
        <v>1701192440</v>
      </c>
      <c r="D1024" s="320">
        <f>IFERROR(INDEX([2]banka!A$1:A$65536, MATCH(B1024, [2]banka!L$1:L$65536, 0)), "")</f>
        <v>45771</v>
      </c>
      <c r="E1024" s="318"/>
      <c r="F1024" s="318" t="s">
        <v>2894</v>
      </c>
      <c r="G1024" s="318">
        <v>31361081</v>
      </c>
      <c r="H1024" s="318" t="s">
        <v>2871</v>
      </c>
      <c r="I1024" s="321">
        <v>179.38</v>
      </c>
      <c r="J1024" s="319" t="s">
        <v>182</v>
      </c>
      <c r="K1024" s="92"/>
    </row>
    <row r="1025" spans="1:11" ht="16">
      <c r="A1025" s="318" t="s">
        <v>1504</v>
      </c>
      <c r="B1025" s="318" t="s">
        <v>2367</v>
      </c>
      <c r="C1025" s="319">
        <v>301846671</v>
      </c>
      <c r="D1025" s="320">
        <f>IFERROR(INDEX([2]banka!A$1:A$65536, MATCH(B1025, [2]banka!L$1:L$65536, 0)), "")</f>
        <v>45782</v>
      </c>
      <c r="E1025" s="318"/>
      <c r="F1025" s="318" t="s">
        <v>2368</v>
      </c>
      <c r="G1025" s="318">
        <v>35697270</v>
      </c>
      <c r="H1025" s="318" t="s">
        <v>1766</v>
      </c>
      <c r="I1025" s="321">
        <v>40.92</v>
      </c>
      <c r="J1025" s="319" t="s">
        <v>182</v>
      </c>
      <c r="K1025" s="92"/>
    </row>
    <row r="1026" spans="1:11" ht="16">
      <c r="A1026" s="318" t="s">
        <v>1504</v>
      </c>
      <c r="B1026" s="318" t="s">
        <v>2895</v>
      </c>
      <c r="C1026" s="319">
        <v>1701195632</v>
      </c>
      <c r="D1026" s="320">
        <f>IFERROR(INDEX([2]banka!A$1:A$65536, MATCH(B1026, [2]banka!L$1:L$65536, 0)), "")</f>
        <v>45783</v>
      </c>
      <c r="E1026" s="318"/>
      <c r="F1026" s="318" t="s">
        <v>2894</v>
      </c>
      <c r="G1026" s="318">
        <v>31361081</v>
      </c>
      <c r="H1026" s="318" t="s">
        <v>2871</v>
      </c>
      <c r="I1026" s="321">
        <v>23.7</v>
      </c>
      <c r="J1026" s="319" t="s">
        <v>182</v>
      </c>
      <c r="K1026" s="92"/>
    </row>
    <row r="1027" spans="1:11" ht="16">
      <c r="A1027" s="318" t="s">
        <v>1504</v>
      </c>
      <c r="B1027" s="318" t="s">
        <v>2896</v>
      </c>
      <c r="C1027" s="319">
        <v>925</v>
      </c>
      <c r="D1027" s="320">
        <f>IFERROR(INDEX([2]banka!A$1:A$65536, MATCH(B1027, [2]banka!L$1:L$65536, 0)), "")</f>
        <v>45799</v>
      </c>
      <c r="E1027" s="318"/>
      <c r="F1027" s="318" t="s">
        <v>2897</v>
      </c>
      <c r="G1027" s="318">
        <v>44004753</v>
      </c>
      <c r="H1027" s="318" t="s">
        <v>2887</v>
      </c>
      <c r="I1027" s="321">
        <v>500</v>
      </c>
      <c r="J1027" s="319" t="s">
        <v>182</v>
      </c>
      <c r="K1027" s="92"/>
    </row>
    <row r="1028" spans="1:11" ht="16">
      <c r="A1028" s="318" t="s">
        <v>1504</v>
      </c>
      <c r="B1028" s="318" t="s">
        <v>2369</v>
      </c>
      <c r="C1028" s="319">
        <v>5840783464</v>
      </c>
      <c r="D1028" s="320">
        <f>IFERROR(INDEX([2]banka!A$1:A$65536, MATCH(B1028, [2]banka!L$1:L$65536, 0)), "")</f>
        <v>45804</v>
      </c>
      <c r="E1028" s="318"/>
      <c r="F1028" s="318" t="s">
        <v>2370</v>
      </c>
      <c r="G1028" s="318">
        <v>35697270</v>
      </c>
      <c r="H1028" s="318" t="s">
        <v>1766</v>
      </c>
      <c r="I1028" s="321">
        <v>37.92</v>
      </c>
      <c r="J1028" s="319" t="s">
        <v>182</v>
      </c>
      <c r="K1028" s="92"/>
    </row>
    <row r="1029" spans="1:11" ht="16">
      <c r="A1029" s="318" t="s">
        <v>1504</v>
      </c>
      <c r="B1029" s="318" t="s">
        <v>2898</v>
      </c>
      <c r="C1029" s="319" t="s">
        <v>2899</v>
      </c>
      <c r="D1029" s="320">
        <f>IFERROR(INDEX([2]banka!A$1:A$65536, MATCH(B1029, [2]banka!L$1:L$65536, 0)), "")</f>
        <v>45796</v>
      </c>
      <c r="E1029" s="318"/>
      <c r="F1029" s="318" t="s">
        <v>2900</v>
      </c>
      <c r="G1029" s="318">
        <v>9626905</v>
      </c>
      <c r="H1029" s="318" t="s">
        <v>2901</v>
      </c>
      <c r="I1029" s="321">
        <f>2734.02-400</f>
        <v>2334.02</v>
      </c>
      <c r="J1029" s="319" t="s">
        <v>182</v>
      </c>
      <c r="K1029" s="92"/>
    </row>
    <row r="1030" spans="1:11" ht="16">
      <c r="A1030" s="318" t="s">
        <v>1504</v>
      </c>
      <c r="B1030" s="318" t="s">
        <v>2902</v>
      </c>
      <c r="C1030" s="319">
        <v>1701201853</v>
      </c>
      <c r="D1030" s="320">
        <f>IFERROR(INDEX([2]banka!A$1:A$65536, MATCH(B1030, [2]banka!L$1:L$65536, 0)), "")</f>
        <v>45800</v>
      </c>
      <c r="E1030" s="318"/>
      <c r="F1030" s="318" t="s">
        <v>2903</v>
      </c>
      <c r="G1030" s="318">
        <v>31361081</v>
      </c>
      <c r="H1030" s="318" t="s">
        <v>2871</v>
      </c>
      <c r="I1030" s="321">
        <v>90.54</v>
      </c>
      <c r="J1030" s="319" t="s">
        <v>182</v>
      </c>
      <c r="K1030" s="92"/>
    </row>
    <row r="1031" spans="1:11" ht="16">
      <c r="A1031" s="318" t="s">
        <v>1504</v>
      </c>
      <c r="B1031" s="318" t="s">
        <v>2904</v>
      </c>
      <c r="C1031" s="319">
        <v>1616740272</v>
      </c>
      <c r="D1031" s="320">
        <f>IFERROR(INDEX([2]banka!A$1:A$65536, MATCH(B1031, [2]banka!L$1:L$65536, 0)), "")</f>
        <v>45811</v>
      </c>
      <c r="E1031" s="318"/>
      <c r="F1031" s="318" t="s">
        <v>2903</v>
      </c>
      <c r="G1031" s="318">
        <v>31361081</v>
      </c>
      <c r="H1031" s="318" t="s">
        <v>2871</v>
      </c>
      <c r="I1031" s="321">
        <v>199.62</v>
      </c>
      <c r="J1031" s="319" t="s">
        <v>182</v>
      </c>
      <c r="K1031" s="92"/>
    </row>
    <row r="1032" spans="1:11" ht="16">
      <c r="A1032" s="318" t="s">
        <v>1504</v>
      </c>
      <c r="B1032" s="318" t="s">
        <v>2905</v>
      </c>
      <c r="C1032" s="319">
        <v>1225</v>
      </c>
      <c r="D1032" s="320">
        <f>IFERROR(INDEX([2]banka!A$1:A$65536, MATCH(B1032, [2]banka!L$1:L$65536, 0)), "")</f>
        <v>45839</v>
      </c>
      <c r="E1032" s="318"/>
      <c r="F1032" s="318" t="s">
        <v>2906</v>
      </c>
      <c r="G1032" s="318">
        <v>44004753</v>
      </c>
      <c r="H1032" s="318" t="s">
        <v>2887</v>
      </c>
      <c r="I1032" s="321">
        <v>500</v>
      </c>
      <c r="J1032" s="319" t="s">
        <v>182</v>
      </c>
      <c r="K1032" s="92"/>
    </row>
    <row r="1033" spans="1:11" ht="16">
      <c r="A1033" s="318" t="s">
        <v>1504</v>
      </c>
      <c r="B1033" s="318" t="s">
        <v>2907</v>
      </c>
      <c r="C1033" s="319">
        <v>2505158</v>
      </c>
      <c r="D1033" s="320">
        <f>IFERROR(INDEX([2]banka!A$1:A$65536, MATCH(B1033, [2]banka!L$1:L$65536, 0)), "")</f>
        <v>45825</v>
      </c>
      <c r="E1033" s="318"/>
      <c r="F1033" s="318" t="s">
        <v>2908</v>
      </c>
      <c r="G1033" s="318"/>
      <c r="H1033" s="318" t="s">
        <v>2909</v>
      </c>
      <c r="I1033" s="321">
        <v>813.17</v>
      </c>
      <c r="J1033" s="319" t="s">
        <v>182</v>
      </c>
      <c r="K1033" s="92"/>
    </row>
    <row r="1034" spans="1:11" ht="16">
      <c r="A1034" s="318" t="s">
        <v>1504</v>
      </c>
      <c r="B1034" s="318" t="s">
        <v>2371</v>
      </c>
      <c r="C1034" s="319">
        <v>5845290324</v>
      </c>
      <c r="D1034" s="320">
        <f>IFERROR(INDEX([2]banka!A$1:A$65536, MATCH(B1034, [2]banka!L$1:L$65536, 0)), "")</f>
        <v>45832</v>
      </c>
      <c r="E1034" s="318"/>
      <c r="F1034" s="318" t="s">
        <v>2372</v>
      </c>
      <c r="G1034" s="318">
        <v>35697270</v>
      </c>
      <c r="H1034" s="318" t="s">
        <v>1766</v>
      </c>
      <c r="I1034" s="321">
        <v>41.81</v>
      </c>
      <c r="J1034" s="319" t="s">
        <v>182</v>
      </c>
      <c r="K1034" s="92"/>
    </row>
    <row r="1035" spans="1:11" ht="16">
      <c r="A1035" s="318" t="s">
        <v>1504</v>
      </c>
      <c r="B1035" s="318" t="s">
        <v>2910</v>
      </c>
      <c r="C1035" s="319">
        <v>1616750926</v>
      </c>
      <c r="D1035" s="320">
        <f>IFERROR(INDEX([2]banka!A$1:A$65536, MATCH(B1035, [2]banka!L$1:L$65536, 0)), "")</f>
        <v>45831</v>
      </c>
      <c r="E1035" s="318"/>
      <c r="F1035" s="318" t="s">
        <v>2911</v>
      </c>
      <c r="G1035" s="318">
        <v>31361081</v>
      </c>
      <c r="H1035" s="318" t="s">
        <v>2871</v>
      </c>
      <c r="I1035" s="321">
        <v>84.77</v>
      </c>
      <c r="J1035" s="319" t="s">
        <v>182</v>
      </c>
      <c r="K1035" s="92"/>
    </row>
    <row r="1036" spans="1:11" ht="16">
      <c r="A1036" s="318" t="s">
        <v>1504</v>
      </c>
      <c r="B1036" s="318" t="s">
        <v>2910</v>
      </c>
      <c r="C1036" s="319">
        <v>1616750926</v>
      </c>
      <c r="D1036" s="320">
        <f>IFERROR(INDEX([2]banka!A$1:A$65536, MATCH(B1036, [2]banka!L$1:L$65536, 0)), "")</f>
        <v>45831</v>
      </c>
      <c r="E1036" s="318"/>
      <c r="F1036" s="318" t="s">
        <v>2911</v>
      </c>
      <c r="G1036" s="318">
        <v>31361081</v>
      </c>
      <c r="H1036" s="318" t="s">
        <v>2871</v>
      </c>
      <c r="I1036" s="321">
        <v>51.76</v>
      </c>
      <c r="J1036" s="319" t="s">
        <v>182</v>
      </c>
      <c r="K1036" s="92"/>
    </row>
    <row r="1037" spans="1:11" ht="16">
      <c r="A1037" s="318" t="s">
        <v>1504</v>
      </c>
      <c r="B1037" s="318" t="s">
        <v>2910</v>
      </c>
      <c r="C1037" s="319">
        <v>1616750926</v>
      </c>
      <c r="D1037" s="320">
        <f>IFERROR(INDEX([2]banka!A$1:A$65536, MATCH(B1037, [2]banka!L$1:L$65536, 0)), "")</f>
        <v>45831</v>
      </c>
      <c r="E1037" s="318"/>
      <c r="F1037" s="318" t="s">
        <v>2911</v>
      </c>
      <c r="G1037" s="318">
        <v>31361081</v>
      </c>
      <c r="H1037" s="318" t="s">
        <v>2871</v>
      </c>
      <c r="I1037" s="321">
        <v>43.98</v>
      </c>
      <c r="J1037" s="319" t="s">
        <v>182</v>
      </c>
      <c r="K1037" s="92"/>
    </row>
    <row r="1038" spans="1:11" ht="16">
      <c r="A1038" s="318" t="s">
        <v>1504</v>
      </c>
      <c r="B1038" s="318" t="s">
        <v>2912</v>
      </c>
      <c r="C1038" s="319">
        <v>1701211344</v>
      </c>
      <c r="D1038" s="320">
        <f>IFERROR(INDEX([2]banka!A$1:A$65536, MATCH(B1038, [2]banka!L$1:L$65536, 0)), "")</f>
        <v>45831</v>
      </c>
      <c r="E1038" s="318"/>
      <c r="F1038" s="318" t="s">
        <v>2911</v>
      </c>
      <c r="G1038" s="318">
        <v>31361081</v>
      </c>
      <c r="H1038" s="318" t="s">
        <v>2871</v>
      </c>
      <c r="I1038" s="321">
        <v>78.08</v>
      </c>
      <c r="J1038" s="319" t="s">
        <v>182</v>
      </c>
      <c r="K1038" s="92"/>
    </row>
    <row r="1039" spans="1:11" ht="16">
      <c r="A1039" s="318" t="s">
        <v>1504</v>
      </c>
      <c r="B1039" s="318" t="s">
        <v>2913</v>
      </c>
      <c r="C1039" s="319" t="s">
        <v>2913</v>
      </c>
      <c r="D1039" s="320">
        <f>IFERROR(INDEX([2]banka!A$1:A$65536, MATCH(B1039, [2]banka!L$1:L$65536, 0)), "")</f>
        <v>45687</v>
      </c>
      <c r="E1039" s="318"/>
      <c r="F1039" s="318" t="s">
        <v>2914</v>
      </c>
      <c r="G1039" s="318"/>
      <c r="H1039" s="318" t="s">
        <v>2915</v>
      </c>
      <c r="I1039" s="321">
        <v>98</v>
      </c>
      <c r="J1039" s="319" t="s">
        <v>182</v>
      </c>
      <c r="K1039" s="92"/>
    </row>
    <row r="1040" spans="1:11" ht="16">
      <c r="A1040" s="318" t="s">
        <v>1504</v>
      </c>
      <c r="B1040" s="318" t="s">
        <v>2913</v>
      </c>
      <c r="C1040" s="319" t="s">
        <v>2913</v>
      </c>
      <c r="D1040" s="320">
        <f>IFERROR(INDEX([2]banka!A$1:A$65536, MATCH(B1040, [2]banka!L$1:L$65536, 0)), "")</f>
        <v>45687</v>
      </c>
      <c r="E1040" s="318"/>
      <c r="F1040" s="318" t="s">
        <v>2916</v>
      </c>
      <c r="G1040" s="318"/>
      <c r="H1040" s="318" t="s">
        <v>2915</v>
      </c>
      <c r="I1040" s="321">
        <v>5</v>
      </c>
      <c r="J1040" s="319" t="s">
        <v>182</v>
      </c>
      <c r="K1040" s="92"/>
    </row>
    <row r="1041" spans="1:11" ht="16">
      <c r="A1041" s="318" t="s">
        <v>1504</v>
      </c>
      <c r="B1041" s="318" t="s">
        <v>2913</v>
      </c>
      <c r="C1041" s="319" t="s">
        <v>2913</v>
      </c>
      <c r="D1041" s="320">
        <f>IFERROR(INDEX([2]banka!A$1:A$65536, MATCH(B1041, [2]banka!L$1:L$65536, 0)), "")</f>
        <v>45687</v>
      </c>
      <c r="E1041" s="318"/>
      <c r="F1041" s="318" t="s">
        <v>2917</v>
      </c>
      <c r="G1041" s="318"/>
      <c r="H1041" s="318" t="s">
        <v>2915</v>
      </c>
      <c r="I1041" s="321">
        <v>304</v>
      </c>
      <c r="J1041" s="319" t="s">
        <v>182</v>
      </c>
      <c r="K1041" s="92"/>
    </row>
    <row r="1042" spans="1:11" ht="16">
      <c r="A1042" s="318" t="s">
        <v>1504</v>
      </c>
      <c r="B1042" s="318" t="s">
        <v>2913</v>
      </c>
      <c r="C1042" s="319" t="s">
        <v>2913</v>
      </c>
      <c r="D1042" s="320">
        <f>IFERROR(INDEX([2]banka!A$1:A$65536, MATCH(B1042, [2]banka!L$1:L$65536, 0)), "")</f>
        <v>45687</v>
      </c>
      <c r="E1042" s="318"/>
      <c r="F1042" s="318" t="s">
        <v>2918</v>
      </c>
      <c r="G1042" s="318"/>
      <c r="H1042" s="318" t="s">
        <v>2915</v>
      </c>
      <c r="I1042" s="321">
        <v>16.399999999999999</v>
      </c>
      <c r="J1042" s="319" t="s">
        <v>182</v>
      </c>
      <c r="K1042" s="92"/>
    </row>
    <row r="1043" spans="1:11" ht="16">
      <c r="A1043" s="318" t="s">
        <v>1504</v>
      </c>
      <c r="B1043" s="318" t="s">
        <v>2919</v>
      </c>
      <c r="C1043" s="319" t="s">
        <v>2919</v>
      </c>
      <c r="D1043" s="320">
        <f>IFERROR(INDEX([2]banka!A$1:A$65536, MATCH(B1043, [2]banka!L$1:L$65536, 0)), "")</f>
        <v>45757</v>
      </c>
      <c r="E1043" s="318"/>
      <c r="F1043" s="318" t="s">
        <v>2920</v>
      </c>
      <c r="G1043" s="318"/>
      <c r="H1043" s="318" t="s">
        <v>2915</v>
      </c>
      <c r="I1043" s="321">
        <v>9.59</v>
      </c>
      <c r="J1043" s="319" t="s">
        <v>182</v>
      </c>
      <c r="K1043" s="92"/>
    </row>
    <row r="1044" spans="1:11" ht="16">
      <c r="A1044" s="318" t="s">
        <v>1504</v>
      </c>
      <c r="B1044" s="318" t="s">
        <v>2919</v>
      </c>
      <c r="C1044" s="319" t="s">
        <v>2919</v>
      </c>
      <c r="D1044" s="320">
        <f>IFERROR(INDEX([2]banka!A$1:A$65536, MATCH(B1044, [2]banka!L$1:L$65536, 0)), "")</f>
        <v>45757</v>
      </c>
      <c r="E1044" s="318"/>
      <c r="F1044" s="318" t="s">
        <v>2920</v>
      </c>
      <c r="G1044" s="318"/>
      <c r="H1044" s="318" t="s">
        <v>2915</v>
      </c>
      <c r="I1044" s="321">
        <v>123.76</v>
      </c>
      <c r="J1044" s="319" t="s">
        <v>182</v>
      </c>
      <c r="K1044" s="92"/>
    </row>
    <row r="1045" spans="1:11" ht="16">
      <c r="A1045" s="318" t="s">
        <v>1504</v>
      </c>
      <c r="B1045" s="318" t="s">
        <v>2921</v>
      </c>
      <c r="C1045" s="319" t="s">
        <v>2921</v>
      </c>
      <c r="D1045" s="320">
        <f>IFERROR(INDEX([2]banka!A$1:A$65536, MATCH(B1045, [2]banka!L$1:L$65536, 0)), "")</f>
        <v>45805</v>
      </c>
      <c r="E1045" s="318"/>
      <c r="F1045" s="318" t="s">
        <v>2922</v>
      </c>
      <c r="G1045" s="318"/>
      <c r="H1045" s="318" t="s">
        <v>2785</v>
      </c>
      <c r="I1045" s="321">
        <v>24.29</v>
      </c>
      <c r="J1045" s="319" t="s">
        <v>182</v>
      </c>
      <c r="K1045" s="92"/>
    </row>
    <row r="1046" spans="1:11" ht="16">
      <c r="A1046" s="318" t="s">
        <v>1504</v>
      </c>
      <c r="B1046" s="318" t="s">
        <v>2921</v>
      </c>
      <c r="C1046" s="319" t="s">
        <v>2921</v>
      </c>
      <c r="D1046" s="320">
        <f>IFERROR(INDEX([2]banka!A$1:A$65536, MATCH(B1046, [2]banka!L$1:L$65536, 0)), "")</f>
        <v>45805</v>
      </c>
      <c r="E1046" s="318"/>
      <c r="F1046" s="318" t="s">
        <v>2923</v>
      </c>
      <c r="G1046" s="318"/>
      <c r="H1046" s="318" t="s">
        <v>2785</v>
      </c>
      <c r="I1046" s="321">
        <v>9.94</v>
      </c>
      <c r="J1046" s="319" t="s">
        <v>182</v>
      </c>
      <c r="K1046" s="92"/>
    </row>
    <row r="1047" spans="1:11" ht="16">
      <c r="A1047" s="318" t="s">
        <v>1504</v>
      </c>
      <c r="B1047" s="318" t="s">
        <v>2921</v>
      </c>
      <c r="C1047" s="319" t="s">
        <v>2921</v>
      </c>
      <c r="D1047" s="320">
        <f>IFERROR(INDEX([2]banka!A$1:A$65536, MATCH(B1047, [2]banka!L$1:L$65536, 0)), "")</f>
        <v>45805</v>
      </c>
      <c r="E1047" s="318"/>
      <c r="F1047" s="318" t="s">
        <v>2924</v>
      </c>
      <c r="G1047" s="318"/>
      <c r="H1047" s="318" t="s">
        <v>2785</v>
      </c>
      <c r="I1047" s="321">
        <v>0.82</v>
      </c>
      <c r="J1047" s="319" t="s">
        <v>182</v>
      </c>
      <c r="K1047" s="92"/>
    </row>
    <row r="1048" spans="1:11" ht="16">
      <c r="A1048" s="318" t="s">
        <v>1504</v>
      </c>
      <c r="B1048" s="318" t="s">
        <v>2921</v>
      </c>
      <c r="C1048" s="319" t="s">
        <v>2921</v>
      </c>
      <c r="D1048" s="320">
        <f>IFERROR(INDEX([2]banka!A$1:A$65536, MATCH(B1048, [2]banka!L$1:L$65536, 0)), "")</f>
        <v>45805</v>
      </c>
      <c r="E1048" s="318"/>
      <c r="F1048" s="318" t="s">
        <v>2924</v>
      </c>
      <c r="G1048" s="318"/>
      <c r="H1048" s="318" t="s">
        <v>2785</v>
      </c>
      <c r="I1048" s="321">
        <v>0.82</v>
      </c>
      <c r="J1048" s="319" t="s">
        <v>182</v>
      </c>
      <c r="K1048" s="92"/>
    </row>
    <row r="1049" spans="1:11" ht="16">
      <c r="A1049" s="318" t="s">
        <v>1504</v>
      </c>
      <c r="B1049" s="318" t="s">
        <v>2921</v>
      </c>
      <c r="C1049" s="319" t="s">
        <v>2921</v>
      </c>
      <c r="D1049" s="320">
        <f>IFERROR(INDEX([2]banka!A$1:A$65536, MATCH(B1049, [2]banka!L$1:L$65536, 0)), "")</f>
        <v>45805</v>
      </c>
      <c r="E1049" s="318"/>
      <c r="F1049" s="318" t="s">
        <v>2925</v>
      </c>
      <c r="G1049" s="318"/>
      <c r="H1049" s="318" t="s">
        <v>2785</v>
      </c>
      <c r="I1049" s="321">
        <v>28.47</v>
      </c>
      <c r="J1049" s="319" t="s">
        <v>182</v>
      </c>
      <c r="K1049" s="92"/>
    </row>
    <row r="1050" spans="1:11" ht="16">
      <c r="A1050" s="318" t="s">
        <v>1504</v>
      </c>
      <c r="B1050" s="318" t="s">
        <v>2921</v>
      </c>
      <c r="C1050" s="319" t="s">
        <v>2921</v>
      </c>
      <c r="D1050" s="320">
        <f>IFERROR(INDEX([2]banka!A$1:A$65536, MATCH(B1050, [2]banka!L$1:L$65536, 0)), "")</f>
        <v>45805</v>
      </c>
      <c r="E1050" s="318"/>
      <c r="F1050" s="318" t="s">
        <v>2926</v>
      </c>
      <c r="G1050" s="318"/>
      <c r="H1050" s="318" t="s">
        <v>2785</v>
      </c>
      <c r="I1050" s="321">
        <v>0.82</v>
      </c>
      <c r="J1050" s="319" t="s">
        <v>182</v>
      </c>
      <c r="K1050" s="92"/>
    </row>
    <row r="1051" spans="1:11" ht="16">
      <c r="A1051" s="318" t="s">
        <v>1504</v>
      </c>
      <c r="B1051" s="318" t="s">
        <v>2921</v>
      </c>
      <c r="C1051" s="319" t="s">
        <v>2921</v>
      </c>
      <c r="D1051" s="320">
        <f>IFERROR(INDEX([2]banka!A$1:A$65536, MATCH(B1051, [2]banka!L$1:L$65536, 0)), "")</f>
        <v>45805</v>
      </c>
      <c r="E1051" s="318"/>
      <c r="F1051" s="318" t="s">
        <v>2927</v>
      </c>
      <c r="G1051" s="318"/>
      <c r="H1051" s="318" t="s">
        <v>2785</v>
      </c>
      <c r="I1051" s="321">
        <v>12.87</v>
      </c>
      <c r="J1051" s="319" t="s">
        <v>182</v>
      </c>
      <c r="K1051" s="92"/>
    </row>
    <row r="1052" spans="1:11" ht="16">
      <c r="A1052" s="318" t="s">
        <v>1504</v>
      </c>
      <c r="B1052" s="318" t="s">
        <v>2921</v>
      </c>
      <c r="C1052" s="319" t="s">
        <v>2921</v>
      </c>
      <c r="D1052" s="320">
        <f>IFERROR(INDEX([2]banka!A$1:A$65536, MATCH(B1052, [2]banka!L$1:L$65536, 0)), "")</f>
        <v>45805</v>
      </c>
      <c r="E1052" s="318"/>
      <c r="F1052" s="318" t="s">
        <v>2928</v>
      </c>
      <c r="G1052" s="318"/>
      <c r="H1052" s="318" t="s">
        <v>2785</v>
      </c>
      <c r="I1052" s="321">
        <v>8.52</v>
      </c>
      <c r="J1052" s="319" t="s">
        <v>182</v>
      </c>
      <c r="K1052" s="92"/>
    </row>
    <row r="1053" spans="1:11" ht="16">
      <c r="A1053" s="318" t="s">
        <v>1504</v>
      </c>
      <c r="B1053" s="318" t="s">
        <v>2921</v>
      </c>
      <c r="C1053" s="319" t="s">
        <v>2921</v>
      </c>
      <c r="D1053" s="320">
        <f>IFERROR(INDEX([2]banka!A$1:A$65536, MATCH(B1053, [2]banka!L$1:L$65536, 0)), "")</f>
        <v>45805</v>
      </c>
      <c r="E1053" s="318"/>
      <c r="F1053" s="318" t="s">
        <v>2929</v>
      </c>
      <c r="G1053" s="318"/>
      <c r="H1053" s="318" t="s">
        <v>2785</v>
      </c>
      <c r="I1053" s="321">
        <v>41.5</v>
      </c>
      <c r="J1053" s="319" t="s">
        <v>182</v>
      </c>
      <c r="K1053" s="92"/>
    </row>
    <row r="1054" spans="1:11" ht="16">
      <c r="A1054" s="318" t="s">
        <v>1504</v>
      </c>
      <c r="B1054" s="318" t="s">
        <v>2921</v>
      </c>
      <c r="C1054" s="319" t="s">
        <v>2921</v>
      </c>
      <c r="D1054" s="320">
        <f>IFERROR(INDEX([2]banka!A$1:A$65536, MATCH(B1054, [2]banka!L$1:L$65536, 0)), "")</f>
        <v>45805</v>
      </c>
      <c r="E1054" s="318"/>
      <c r="F1054" s="318" t="s">
        <v>2928</v>
      </c>
      <c r="G1054" s="318"/>
      <c r="H1054" s="318" t="s">
        <v>2785</v>
      </c>
      <c r="I1054" s="321">
        <v>49.33</v>
      </c>
      <c r="J1054" s="319" t="s">
        <v>182</v>
      </c>
      <c r="K1054" s="92"/>
    </row>
    <row r="1055" spans="1:11" ht="16">
      <c r="A1055" s="318" t="s">
        <v>1504</v>
      </c>
      <c r="B1055" s="318" t="s">
        <v>2921</v>
      </c>
      <c r="C1055" s="319" t="s">
        <v>2921</v>
      </c>
      <c r="D1055" s="320">
        <f>IFERROR(INDEX([2]banka!A$1:A$65536, MATCH(B1055, [2]banka!L$1:L$65536, 0)), "")</f>
        <v>45805</v>
      </c>
      <c r="E1055" s="318"/>
      <c r="F1055" s="318" t="s">
        <v>2930</v>
      </c>
      <c r="G1055" s="318"/>
      <c r="H1055" s="318" t="s">
        <v>2785</v>
      </c>
      <c r="I1055" s="321">
        <v>11.66</v>
      </c>
      <c r="J1055" s="319" t="s">
        <v>182</v>
      </c>
      <c r="K1055" s="92"/>
    </row>
    <row r="1056" spans="1:11" ht="16">
      <c r="A1056" s="318" t="s">
        <v>1504</v>
      </c>
      <c r="B1056" s="318" t="s">
        <v>2921</v>
      </c>
      <c r="C1056" s="319" t="s">
        <v>2921</v>
      </c>
      <c r="D1056" s="320">
        <f>IFERROR(INDEX([2]banka!A$1:A$65536, MATCH(B1056, [2]banka!L$1:L$65536, 0)), "")</f>
        <v>45805</v>
      </c>
      <c r="E1056" s="318"/>
      <c r="F1056" s="318" t="s">
        <v>2931</v>
      </c>
      <c r="G1056" s="318"/>
      <c r="H1056" s="318" t="s">
        <v>2785</v>
      </c>
      <c r="I1056" s="321">
        <v>11.66</v>
      </c>
      <c r="J1056" s="319" t="s">
        <v>182</v>
      </c>
      <c r="K1056" s="92"/>
    </row>
    <row r="1057" spans="1:11" ht="16">
      <c r="A1057" s="318" t="s">
        <v>1504</v>
      </c>
      <c r="B1057" s="318" t="s">
        <v>2921</v>
      </c>
      <c r="C1057" s="319" t="s">
        <v>2921</v>
      </c>
      <c r="D1057" s="320">
        <f>IFERROR(INDEX([2]banka!A$1:A$65536, MATCH(B1057, [2]banka!L$1:L$65536, 0)), "")</f>
        <v>45805</v>
      </c>
      <c r="E1057" s="318"/>
      <c r="F1057" s="318" t="s">
        <v>2928</v>
      </c>
      <c r="G1057" s="318"/>
      <c r="H1057" s="318" t="s">
        <v>2785</v>
      </c>
      <c r="I1057" s="321">
        <v>41.05</v>
      </c>
      <c r="J1057" s="319" t="s">
        <v>182</v>
      </c>
      <c r="K1057" s="92"/>
    </row>
    <row r="1058" spans="1:11" ht="16">
      <c r="A1058" s="318" t="s">
        <v>1504</v>
      </c>
      <c r="B1058" s="318" t="s">
        <v>2921</v>
      </c>
      <c r="C1058" s="319" t="s">
        <v>2921</v>
      </c>
      <c r="D1058" s="320">
        <f>IFERROR(INDEX([2]banka!A$1:A$65536, MATCH(B1058, [2]banka!L$1:L$65536, 0)), "")</f>
        <v>45805</v>
      </c>
      <c r="E1058" s="318"/>
      <c r="F1058" s="318" t="s">
        <v>2928</v>
      </c>
      <c r="G1058" s="318"/>
      <c r="H1058" s="318" t="s">
        <v>2785</v>
      </c>
      <c r="I1058" s="321">
        <v>54.5</v>
      </c>
      <c r="J1058" s="319" t="s">
        <v>182</v>
      </c>
      <c r="K1058" s="92"/>
    </row>
    <row r="1059" spans="1:11" ht="16">
      <c r="A1059" s="318" t="s">
        <v>1504</v>
      </c>
      <c r="B1059" s="318" t="s">
        <v>2921</v>
      </c>
      <c r="C1059" s="319" t="s">
        <v>2921</v>
      </c>
      <c r="D1059" s="320">
        <f>IFERROR(INDEX([2]banka!A$1:A$65536, MATCH(B1059, [2]banka!L$1:L$65536, 0)), "")</f>
        <v>45805</v>
      </c>
      <c r="E1059" s="318"/>
      <c r="F1059" s="318" t="s">
        <v>2932</v>
      </c>
      <c r="G1059" s="318"/>
      <c r="H1059" s="318" t="s">
        <v>2785</v>
      </c>
      <c r="I1059" s="321">
        <v>69.400000000000006</v>
      </c>
      <c r="J1059" s="319" t="s">
        <v>182</v>
      </c>
      <c r="K1059" s="92"/>
    </row>
    <row r="1060" spans="1:11" ht="16">
      <c r="A1060" s="318" t="s">
        <v>1504</v>
      </c>
      <c r="B1060" s="318" t="s">
        <v>2921</v>
      </c>
      <c r="C1060" s="319" t="s">
        <v>2921</v>
      </c>
      <c r="D1060" s="320">
        <f>IFERROR(INDEX([2]banka!A$1:A$65536, MATCH(B1060, [2]banka!L$1:L$65536, 0)), "")</f>
        <v>45805</v>
      </c>
      <c r="E1060" s="318"/>
      <c r="F1060" s="318" t="s">
        <v>2933</v>
      </c>
      <c r="G1060" s="318"/>
      <c r="H1060" s="318" t="s">
        <v>2785</v>
      </c>
      <c r="I1060" s="321">
        <v>9.23</v>
      </c>
      <c r="J1060" s="319" t="s">
        <v>182</v>
      </c>
      <c r="K1060" s="92"/>
    </row>
    <row r="1061" spans="1:11" ht="16">
      <c r="A1061" s="318" t="s">
        <v>1504</v>
      </c>
      <c r="B1061" s="318" t="s">
        <v>2921</v>
      </c>
      <c r="C1061" s="319" t="s">
        <v>2921</v>
      </c>
      <c r="D1061" s="320">
        <f>IFERROR(INDEX([2]banka!A$1:A$65536, MATCH(B1061, [2]banka!L$1:L$65536, 0)), "")</f>
        <v>45805</v>
      </c>
      <c r="E1061" s="318"/>
      <c r="F1061" s="318" t="s">
        <v>2933</v>
      </c>
      <c r="G1061" s="318"/>
      <c r="H1061" s="318" t="s">
        <v>2785</v>
      </c>
      <c r="I1061" s="321">
        <v>185.28</v>
      </c>
      <c r="J1061" s="319" t="s">
        <v>182</v>
      </c>
      <c r="K1061" s="92"/>
    </row>
    <row r="1062" spans="1:11" ht="16">
      <c r="A1062" s="318" t="s">
        <v>1504</v>
      </c>
      <c r="B1062" s="318" t="s">
        <v>2921</v>
      </c>
      <c r="C1062" s="319" t="s">
        <v>2921</v>
      </c>
      <c r="D1062" s="320">
        <f>IFERROR(INDEX([2]banka!A$1:A$65536, MATCH(B1062, [2]banka!L$1:L$65536, 0)), "")</f>
        <v>45805</v>
      </c>
      <c r="E1062" s="318"/>
      <c r="F1062" s="318" t="s">
        <v>2934</v>
      </c>
      <c r="G1062" s="318"/>
      <c r="H1062" s="318" t="s">
        <v>2785</v>
      </c>
      <c r="I1062" s="321">
        <v>11.66</v>
      </c>
      <c r="J1062" s="319" t="s">
        <v>182</v>
      </c>
      <c r="K1062" s="92"/>
    </row>
    <row r="1063" spans="1:11" ht="16">
      <c r="A1063" s="318" t="s">
        <v>1504</v>
      </c>
      <c r="B1063" s="318" t="s">
        <v>2935</v>
      </c>
      <c r="C1063" s="319" t="s">
        <v>2935</v>
      </c>
      <c r="D1063" s="320">
        <f>IFERROR(INDEX([2]banka!A$1:A$65536, MATCH(B1063, [2]banka!L$1:L$65536, 0)), "")</f>
        <v>45812</v>
      </c>
      <c r="E1063" s="318"/>
      <c r="F1063" s="318" t="s">
        <v>2936</v>
      </c>
      <c r="G1063" s="318"/>
      <c r="H1063" s="318" t="s">
        <v>2915</v>
      </c>
      <c r="I1063" s="321">
        <v>1569.4</v>
      </c>
      <c r="J1063" s="319" t="s">
        <v>182</v>
      </c>
      <c r="K1063" s="92"/>
    </row>
    <row r="1064" spans="1:11" ht="16">
      <c r="A1064" s="318" t="s">
        <v>1504</v>
      </c>
      <c r="B1064" s="318" t="s">
        <v>2935</v>
      </c>
      <c r="C1064" s="319" t="s">
        <v>2935</v>
      </c>
      <c r="D1064" s="320">
        <f>IFERROR(INDEX([2]banka!A$1:A$65536, MATCH(B1064, [2]banka!L$1:L$65536, 0)), "")</f>
        <v>45812</v>
      </c>
      <c r="E1064" s="318"/>
      <c r="F1064" s="318" t="s">
        <v>2937</v>
      </c>
      <c r="G1064" s="318"/>
      <c r="H1064" s="318" t="s">
        <v>2915</v>
      </c>
      <c r="I1064" s="321">
        <v>11.7</v>
      </c>
      <c r="J1064" s="319" t="s">
        <v>182</v>
      </c>
      <c r="K1064" s="92"/>
    </row>
    <row r="1065" spans="1:11" ht="16">
      <c r="A1065" s="318" t="s">
        <v>1504</v>
      </c>
      <c r="B1065" s="318" t="s">
        <v>2935</v>
      </c>
      <c r="C1065" s="319" t="s">
        <v>2935</v>
      </c>
      <c r="D1065" s="320">
        <f>IFERROR(INDEX([2]banka!A$1:A$65536, MATCH(B1065, [2]banka!L$1:L$65536, 0)), "")</f>
        <v>45812</v>
      </c>
      <c r="E1065" s="318"/>
      <c r="F1065" s="318" t="s">
        <v>2938</v>
      </c>
      <c r="G1065" s="318"/>
      <c r="H1065" s="318" t="s">
        <v>2915</v>
      </c>
      <c r="I1065" s="321">
        <v>5</v>
      </c>
      <c r="J1065" s="319" t="s">
        <v>182</v>
      </c>
      <c r="K1065" s="92"/>
    </row>
    <row r="1066" spans="1:11" ht="16">
      <c r="A1066" s="318" t="s">
        <v>1504</v>
      </c>
      <c r="B1066" s="318" t="s">
        <v>2935</v>
      </c>
      <c r="C1066" s="319" t="s">
        <v>2935</v>
      </c>
      <c r="D1066" s="320">
        <f>IFERROR(INDEX([2]banka!A$1:A$65536, MATCH(B1066, [2]banka!L$1:L$65536, 0)), "")</f>
        <v>45812</v>
      </c>
      <c r="E1066" s="318"/>
      <c r="F1066" s="318" t="s">
        <v>2939</v>
      </c>
      <c r="G1066" s="318"/>
      <c r="H1066" s="318" t="s">
        <v>2915</v>
      </c>
      <c r="I1066" s="321">
        <v>5</v>
      </c>
      <c r="J1066" s="319" t="s">
        <v>182</v>
      </c>
      <c r="K1066" s="92"/>
    </row>
    <row r="1067" spans="1:11" ht="16">
      <c r="A1067" s="318" t="s">
        <v>1504</v>
      </c>
      <c r="B1067" s="318" t="s">
        <v>2940</v>
      </c>
      <c r="C1067" s="319" t="s">
        <v>2940</v>
      </c>
      <c r="D1067" s="320">
        <f>IFERROR(INDEX([2]banka!A$1:A$65536, MATCH(B1067, [2]banka!L$1:L$65536, 0)), "")</f>
        <v>45832</v>
      </c>
      <c r="E1067" s="318"/>
      <c r="F1067" s="318" t="s">
        <v>2941</v>
      </c>
      <c r="G1067" s="318"/>
      <c r="H1067" s="318" t="s">
        <v>2915</v>
      </c>
      <c r="I1067" s="321">
        <v>72.67</v>
      </c>
      <c r="J1067" s="319" t="s">
        <v>182</v>
      </c>
      <c r="K1067" s="92"/>
    </row>
    <row r="1068" spans="1:11" ht="16">
      <c r="A1068" s="318" t="s">
        <v>1504</v>
      </c>
      <c r="B1068" s="318" t="s">
        <v>2940</v>
      </c>
      <c r="C1068" s="319" t="s">
        <v>2940</v>
      </c>
      <c r="D1068" s="320">
        <f>IFERROR(INDEX([2]banka!A$1:A$65536, MATCH(B1068, [2]banka!L$1:L$65536, 0)), "")</f>
        <v>45832</v>
      </c>
      <c r="E1068" s="318"/>
      <c r="F1068" s="318" t="s">
        <v>2942</v>
      </c>
      <c r="G1068" s="318"/>
      <c r="H1068" s="318" t="s">
        <v>2915</v>
      </c>
      <c r="I1068" s="321">
        <v>225.27</v>
      </c>
      <c r="J1068" s="319" t="s">
        <v>182</v>
      </c>
      <c r="K1068" s="92"/>
    </row>
    <row r="1069" spans="1:11" ht="16">
      <c r="A1069" s="318" t="s">
        <v>1504</v>
      </c>
      <c r="B1069" s="318" t="s">
        <v>2940</v>
      </c>
      <c r="C1069" s="319" t="s">
        <v>2940</v>
      </c>
      <c r="D1069" s="320">
        <f>IFERROR(INDEX([2]banka!A$1:A$65536, MATCH(B1069, [2]banka!L$1:L$65536, 0)), "")</f>
        <v>45832</v>
      </c>
      <c r="E1069" s="318"/>
      <c r="F1069" s="318" t="s">
        <v>2943</v>
      </c>
      <c r="G1069" s="318"/>
      <c r="H1069" s="318" t="s">
        <v>2915</v>
      </c>
      <c r="I1069" s="321">
        <v>181.67</v>
      </c>
      <c r="J1069" s="319" t="s">
        <v>182</v>
      </c>
      <c r="K1069" s="92"/>
    </row>
    <row r="1070" spans="1:11" ht="16">
      <c r="A1070" s="318" t="s">
        <v>1504</v>
      </c>
      <c r="B1070" s="318" t="s">
        <v>2940</v>
      </c>
      <c r="C1070" s="319" t="s">
        <v>2940</v>
      </c>
      <c r="D1070" s="320">
        <f>IFERROR(INDEX([2]banka!A$1:A$65536, MATCH(B1070, [2]banka!L$1:L$65536, 0)), "")</f>
        <v>45832</v>
      </c>
      <c r="E1070" s="318"/>
      <c r="F1070" s="318" t="s">
        <v>2944</v>
      </c>
      <c r="G1070" s="318"/>
      <c r="H1070" s="318" t="s">
        <v>2915</v>
      </c>
      <c r="I1070" s="321">
        <v>191.17</v>
      </c>
      <c r="J1070" s="319" t="s">
        <v>182</v>
      </c>
      <c r="K1070" s="92"/>
    </row>
    <row r="1071" spans="1:11" ht="16">
      <c r="A1071" s="318" t="s">
        <v>1504</v>
      </c>
      <c r="B1071" s="318" t="s">
        <v>2945</v>
      </c>
      <c r="C1071" s="319" t="s">
        <v>2945</v>
      </c>
      <c r="D1071" s="320">
        <f>IFERROR(INDEX([2]banka!A$1:A$65536, MATCH(B1071, [2]banka!L$1:L$65536, 0)), "")</f>
        <v>45811</v>
      </c>
      <c r="E1071" s="318"/>
      <c r="F1071" s="318" t="s">
        <v>2946</v>
      </c>
      <c r="G1071" s="318"/>
      <c r="H1071" s="318" t="s">
        <v>2947</v>
      </c>
      <c r="I1071" s="321">
        <v>240</v>
      </c>
      <c r="J1071" s="319" t="s">
        <v>182</v>
      </c>
      <c r="K1071" s="92"/>
    </row>
    <row r="1072" spans="1:11" ht="16">
      <c r="A1072" s="318" t="s">
        <v>1504</v>
      </c>
      <c r="B1072" s="318" t="s">
        <v>2948</v>
      </c>
      <c r="C1072" s="319" t="s">
        <v>2948</v>
      </c>
      <c r="D1072" s="320">
        <v>45787</v>
      </c>
      <c r="E1072" s="318"/>
      <c r="F1072" s="329" t="s">
        <v>2097</v>
      </c>
      <c r="G1072" s="318"/>
      <c r="H1072" s="318" t="s">
        <v>2949</v>
      </c>
      <c r="I1072" s="321">
        <v>22</v>
      </c>
      <c r="J1072" s="319" t="s">
        <v>182</v>
      </c>
      <c r="K1072" s="92"/>
    </row>
    <row r="1073" spans="1:11" ht="16">
      <c r="A1073" s="318" t="s">
        <v>1504</v>
      </c>
      <c r="B1073" s="318" t="s">
        <v>2950</v>
      </c>
      <c r="C1073" s="319" t="s">
        <v>2950</v>
      </c>
      <c r="D1073" s="320">
        <f>IFERROR(INDEX([2]banka!A$1:A$65536, MATCH(B1073, [2]banka!L$1:L$65536, 0)), "")</f>
        <v>45854</v>
      </c>
      <c r="E1073" s="318"/>
      <c r="F1073" s="318" t="s">
        <v>2951</v>
      </c>
      <c r="G1073" s="318"/>
      <c r="H1073" s="318" t="s">
        <v>2952</v>
      </c>
      <c r="I1073" s="321">
        <v>257.89999999999998</v>
      </c>
      <c r="J1073" s="319" t="s">
        <v>182</v>
      </c>
      <c r="K1073" s="92"/>
    </row>
    <row r="1074" spans="1:11" ht="16">
      <c r="A1074" s="318" t="s">
        <v>1504</v>
      </c>
      <c r="B1074" s="318" t="s">
        <v>2953</v>
      </c>
      <c r="C1074" s="319">
        <v>225601</v>
      </c>
      <c r="D1074" s="320">
        <f>IFERROR(INDEX([2]banka!A$1:A$65536, MATCH(B1074, [2]banka!L$1:L$65536, 0)), "")</f>
        <v>45763</v>
      </c>
      <c r="E1074" s="318"/>
      <c r="F1074" s="318" t="s">
        <v>2954</v>
      </c>
      <c r="G1074" s="318">
        <v>6957471</v>
      </c>
      <c r="H1074" s="318" t="s">
        <v>2955</v>
      </c>
      <c r="I1074" s="321">
        <v>1800</v>
      </c>
      <c r="J1074" s="319" t="s">
        <v>182</v>
      </c>
      <c r="K1074" s="92"/>
    </row>
    <row r="1075" spans="1:11" ht="16">
      <c r="A1075" s="318" t="s">
        <v>1504</v>
      </c>
      <c r="B1075" s="318" t="s">
        <v>2956</v>
      </c>
      <c r="C1075" s="319">
        <v>25000062</v>
      </c>
      <c r="D1075" s="320">
        <f>IFERROR(INDEX([2]banka!A$1:A$65536, MATCH(B1075, [2]banka!L$1:L$65536, 0)), "")</f>
        <v>45792</v>
      </c>
      <c r="E1075" s="318"/>
      <c r="F1075" s="318" t="s">
        <v>2957</v>
      </c>
      <c r="G1075" s="318">
        <v>34217746</v>
      </c>
      <c r="H1075" s="318" t="s">
        <v>2958</v>
      </c>
      <c r="I1075" s="321">
        <v>626.5</v>
      </c>
      <c r="J1075" s="319" t="s">
        <v>182</v>
      </c>
      <c r="K1075" s="92"/>
    </row>
    <row r="1076" spans="1:11" ht="16">
      <c r="A1076" s="318" t="s">
        <v>1504</v>
      </c>
      <c r="B1076" s="318" t="s">
        <v>2959</v>
      </c>
      <c r="C1076" s="319">
        <v>10010225023222</v>
      </c>
      <c r="D1076" s="320">
        <f>IFERROR(INDEX([2]banka!A$1:A$65536, MATCH(B1076, [2]banka!L$1:L$65536, 0)), "")</f>
        <v>45803</v>
      </c>
      <c r="E1076" s="318"/>
      <c r="F1076" s="318" t="s">
        <v>2960</v>
      </c>
      <c r="G1076" s="318" t="s">
        <v>2961</v>
      </c>
      <c r="H1076" s="318" t="s">
        <v>2962</v>
      </c>
      <c r="I1076" s="321">
        <v>65.599999999999994</v>
      </c>
      <c r="J1076" s="319" t="s">
        <v>182</v>
      </c>
      <c r="K1076" s="92"/>
    </row>
    <row r="1077" spans="1:11" ht="16">
      <c r="A1077" s="318" t="s">
        <v>1504</v>
      </c>
      <c r="B1077" s="318" t="s">
        <v>2963</v>
      </c>
      <c r="C1077" s="319">
        <v>2025143</v>
      </c>
      <c r="D1077" s="320">
        <f>IFERROR(INDEX([2]banka!A$1:A$65536, MATCH(B1077, [2]banka!L$1:L$65536, 0)), "")</f>
        <v>45798</v>
      </c>
      <c r="E1077" s="318"/>
      <c r="F1077" s="318" t="s">
        <v>2964</v>
      </c>
      <c r="G1077" s="318">
        <v>36747599</v>
      </c>
      <c r="H1077" s="318" t="s">
        <v>2965</v>
      </c>
      <c r="I1077" s="321">
        <v>85.49</v>
      </c>
      <c r="J1077" s="319" t="s">
        <v>182</v>
      </c>
      <c r="K1077" s="92"/>
    </row>
    <row r="1078" spans="1:11" ht="16">
      <c r="A1078" s="318" t="s">
        <v>1504</v>
      </c>
      <c r="B1078" s="318" t="s">
        <v>2966</v>
      </c>
      <c r="C1078" s="319">
        <v>939250254</v>
      </c>
      <c r="D1078" s="320">
        <f>IFERROR(INDEX([2]banka!A$1:A$65536, MATCH(B1078, [2]banka!L$1:L$65536, 0)), "")</f>
        <v>45798</v>
      </c>
      <c r="E1078" s="318"/>
      <c r="F1078" s="318" t="s">
        <v>2967</v>
      </c>
      <c r="G1078" s="318">
        <v>36383074</v>
      </c>
      <c r="H1078" s="318" t="s">
        <v>2968</v>
      </c>
      <c r="I1078" s="321">
        <v>1110.44</v>
      </c>
      <c r="J1078" s="319" t="s">
        <v>182</v>
      </c>
      <c r="K1078" s="92"/>
    </row>
    <row r="1079" spans="1:11" ht="16">
      <c r="A1079" s="318" t="s">
        <v>1504</v>
      </c>
      <c r="B1079" s="318" t="s">
        <v>2969</v>
      </c>
      <c r="C1079" s="319">
        <v>2025179</v>
      </c>
      <c r="D1079" s="320">
        <f>IFERROR(INDEX([2]banka!A$1:A$65536, MATCH(B1079, [2]banka!L$1:L$65536, 0)), "")</f>
        <v>45810</v>
      </c>
      <c r="E1079" s="318"/>
      <c r="F1079" s="318" t="s">
        <v>2970</v>
      </c>
      <c r="G1079" s="318">
        <v>36747599</v>
      </c>
      <c r="H1079" s="318" t="s">
        <v>2965</v>
      </c>
      <c r="I1079" s="321">
        <v>380.99</v>
      </c>
      <c r="J1079" s="319" t="s">
        <v>182</v>
      </c>
      <c r="K1079" s="92"/>
    </row>
    <row r="1080" spans="1:11" ht="16">
      <c r="A1080" s="318" t="s">
        <v>1504</v>
      </c>
      <c r="B1080" s="318" t="s">
        <v>2971</v>
      </c>
      <c r="C1080" s="319">
        <v>2025184</v>
      </c>
      <c r="D1080" s="320">
        <f>IFERROR(INDEX([2]banka!A$1:A$65536, MATCH(B1080, [2]banka!L$1:L$65536, 0)), "")</f>
        <v>45810</v>
      </c>
      <c r="E1080" s="318"/>
      <c r="F1080" s="318" t="s">
        <v>2972</v>
      </c>
      <c r="G1080" s="318">
        <v>36747599</v>
      </c>
      <c r="H1080" s="318" t="s">
        <v>2965</v>
      </c>
      <c r="I1080" s="321">
        <v>184.11</v>
      </c>
      <c r="J1080" s="319" t="s">
        <v>182</v>
      </c>
      <c r="K1080" s="92"/>
    </row>
    <row r="1081" spans="1:11" ht="16">
      <c r="A1081" s="318" t="s">
        <v>1504</v>
      </c>
      <c r="B1081" s="318" t="s">
        <v>2973</v>
      </c>
      <c r="C1081" s="319">
        <v>54411150332</v>
      </c>
      <c r="D1081" s="320">
        <f>IFERROR(INDEX([2]banka!A$1:A$65536, MATCH(B1081, [2]banka!L$1:L$65536, 0)), "")</f>
        <v>45800</v>
      </c>
      <c r="E1081" s="318"/>
      <c r="F1081" s="318" t="s">
        <v>2974</v>
      </c>
      <c r="G1081" s="318">
        <v>36562939</v>
      </c>
      <c r="H1081" s="318" t="s">
        <v>1737</v>
      </c>
      <c r="I1081" s="321">
        <v>193.2</v>
      </c>
      <c r="J1081" s="319" t="s">
        <v>182</v>
      </c>
      <c r="K1081" s="92"/>
    </row>
    <row r="1082" spans="1:11" ht="16">
      <c r="A1082" s="318" t="s">
        <v>1504</v>
      </c>
      <c r="B1082" s="318" t="s">
        <v>2975</v>
      </c>
      <c r="C1082" s="319">
        <v>2025005</v>
      </c>
      <c r="D1082" s="320">
        <f>IFERROR(INDEX([2]banka!A$1:A$65536, MATCH(B1082, [2]banka!L$1:L$65536, 0)), "")</f>
        <v>45810</v>
      </c>
      <c r="E1082" s="318"/>
      <c r="F1082" s="318" t="s">
        <v>2976</v>
      </c>
      <c r="G1082" s="318">
        <v>44803664</v>
      </c>
      <c r="H1082" s="318" t="s">
        <v>2977</v>
      </c>
      <c r="I1082" s="321">
        <v>350</v>
      </c>
      <c r="J1082" s="319" t="s">
        <v>182</v>
      </c>
      <c r="K1082" s="92"/>
    </row>
    <row r="1083" spans="1:11" ht="16">
      <c r="A1083" s="318" t="s">
        <v>1504</v>
      </c>
      <c r="B1083" s="318" t="s">
        <v>2978</v>
      </c>
      <c r="C1083" s="319">
        <v>925002</v>
      </c>
      <c r="D1083" s="320">
        <f>IFERROR(INDEX([2]banka!A$1:A$65536, MATCH(B1083, [2]banka!L$1:L$65536, 0)), "")</f>
        <v>45810</v>
      </c>
      <c r="E1083" s="318"/>
      <c r="F1083" s="318" t="s">
        <v>2979</v>
      </c>
      <c r="G1083" s="318">
        <v>54536545</v>
      </c>
      <c r="H1083" s="318" t="s">
        <v>2980</v>
      </c>
      <c r="I1083" s="321">
        <v>605</v>
      </c>
      <c r="J1083" s="319" t="s">
        <v>182</v>
      </c>
      <c r="K1083" s="92"/>
    </row>
    <row r="1084" spans="1:11" ht="16">
      <c r="A1084" s="318" t="s">
        <v>1504</v>
      </c>
      <c r="B1084" s="318" t="s">
        <v>2981</v>
      </c>
      <c r="C1084" s="319">
        <v>45870</v>
      </c>
      <c r="D1084" s="320">
        <f>IFERROR(INDEX([2]banka!A$1:A$65536, MATCH(B1084, [2]banka!L$1:L$65536, 0)), "")</f>
        <v>45810</v>
      </c>
      <c r="E1084" s="330"/>
      <c r="F1084" s="318" t="s">
        <v>2982</v>
      </c>
      <c r="G1084" s="318">
        <v>52769275</v>
      </c>
      <c r="H1084" s="318" t="s">
        <v>2983</v>
      </c>
      <c r="I1084" s="321">
        <v>625</v>
      </c>
      <c r="J1084" s="319" t="s">
        <v>182</v>
      </c>
      <c r="K1084" s="92"/>
    </row>
    <row r="1085" spans="1:11" ht="16">
      <c r="A1085" s="318" t="s">
        <v>1504</v>
      </c>
      <c r="B1085" s="318" t="s">
        <v>2984</v>
      </c>
      <c r="C1085" s="319">
        <v>1025048</v>
      </c>
      <c r="D1085" s="320">
        <f>IFERROR(INDEX([2]banka!A$1:A$65536, MATCH(B1085, [2]banka!L$1:L$65536, 0)), "")</f>
        <v>45810</v>
      </c>
      <c r="E1085" s="318"/>
      <c r="F1085" s="318" t="s">
        <v>2985</v>
      </c>
      <c r="G1085" s="318">
        <v>35725222</v>
      </c>
      <c r="H1085" s="318" t="s">
        <v>2986</v>
      </c>
      <c r="I1085" s="321">
        <v>7397.6</v>
      </c>
      <c r="J1085" s="319" t="s">
        <v>182</v>
      </c>
      <c r="K1085" s="92"/>
    </row>
    <row r="1086" spans="1:11" ht="16">
      <c r="A1086" s="318" t="s">
        <v>1504</v>
      </c>
      <c r="B1086" s="318" t="s">
        <v>2987</v>
      </c>
      <c r="C1086" s="319" t="s">
        <v>2988</v>
      </c>
      <c r="D1086" s="320">
        <f>IFERROR(INDEX([2]banka!A$1:A$65536, MATCH(B1086, [2]banka!L$1:L$65536, 0)), "")</f>
        <v>45811</v>
      </c>
      <c r="E1086" s="318"/>
      <c r="F1086" s="318" t="s">
        <v>2989</v>
      </c>
      <c r="G1086" s="318" t="s">
        <v>2990</v>
      </c>
      <c r="H1086" s="318" t="s">
        <v>2991</v>
      </c>
      <c r="I1086" s="321">
        <v>4810</v>
      </c>
      <c r="J1086" s="319" t="s">
        <v>182</v>
      </c>
      <c r="K1086" s="92"/>
    </row>
    <row r="1087" spans="1:11" ht="16">
      <c r="A1087" s="318" t="s">
        <v>1504</v>
      </c>
      <c r="B1087" s="318" t="s">
        <v>2992</v>
      </c>
      <c r="C1087" s="319">
        <v>2025505132</v>
      </c>
      <c r="D1087" s="320">
        <f>IFERROR(INDEX([2]banka!A$1:A$65536, MATCH(B1087, [2]banka!L$1:L$65536, 0)), "")</f>
        <v>45810</v>
      </c>
      <c r="E1087" s="318"/>
      <c r="F1087" s="318" t="s">
        <v>2993</v>
      </c>
      <c r="G1087" s="318">
        <v>44667345</v>
      </c>
      <c r="H1087" s="318" t="s">
        <v>2994</v>
      </c>
      <c r="I1087" s="321">
        <v>5475</v>
      </c>
      <c r="J1087" s="319" t="s">
        <v>182</v>
      </c>
      <c r="K1087" s="92"/>
    </row>
    <row r="1088" spans="1:11" ht="16">
      <c r="A1088" s="318" t="s">
        <v>1504</v>
      </c>
      <c r="B1088" s="318" t="s">
        <v>2856</v>
      </c>
      <c r="C1088" s="319">
        <v>250100009</v>
      </c>
      <c r="D1088" s="320">
        <f>IFERROR(INDEX([2]banka!A$1:A$65536, MATCH(B1088, [2]banka!L$1:L$65536, 0)), "")</f>
        <v>45819</v>
      </c>
      <c r="E1088" s="318"/>
      <c r="F1088" s="318" t="s">
        <v>2995</v>
      </c>
      <c r="G1088" s="318">
        <v>50379321</v>
      </c>
      <c r="H1088" s="318" t="s">
        <v>2858</v>
      </c>
      <c r="I1088" s="321">
        <v>2007</v>
      </c>
      <c r="J1088" s="319" t="s">
        <v>182</v>
      </c>
      <c r="K1088" s="92"/>
    </row>
    <row r="1089" spans="1:11" ht="16">
      <c r="A1089" s="318" t="s">
        <v>1504</v>
      </c>
      <c r="B1089" s="318" t="s">
        <v>2996</v>
      </c>
      <c r="C1089" s="319">
        <v>251400211</v>
      </c>
      <c r="D1089" s="320">
        <f>IFERROR(INDEX([2]banka!A$1:A$65536, MATCH(B1089, [2]banka!L$1:L$65536, 0)), "")</f>
        <v>45832</v>
      </c>
      <c r="E1089" s="318"/>
      <c r="F1089" s="318" t="s">
        <v>2997</v>
      </c>
      <c r="G1089" s="318">
        <v>56163371</v>
      </c>
      <c r="H1089" s="318" t="s">
        <v>2998</v>
      </c>
      <c r="I1089" s="321">
        <v>527.44000000000005</v>
      </c>
      <c r="J1089" s="319" t="s">
        <v>182</v>
      </c>
      <c r="K1089" s="92"/>
    </row>
    <row r="1090" spans="1:11" ht="16">
      <c r="A1090" s="318" t="s">
        <v>1504</v>
      </c>
      <c r="B1090" s="318" t="s">
        <v>2999</v>
      </c>
      <c r="C1090" s="319">
        <v>45962</v>
      </c>
      <c r="D1090" s="320">
        <f>IFERROR(INDEX([2]banka!A$1:A$65536, MATCH(B1090, [2]banka!L$1:L$65536, 0)), "")</f>
        <v>45832</v>
      </c>
      <c r="E1090" s="330"/>
      <c r="F1090" s="318" t="s">
        <v>3000</v>
      </c>
      <c r="G1090" s="318">
        <v>52769275</v>
      </c>
      <c r="H1090" s="318" t="s">
        <v>2983</v>
      </c>
      <c r="I1090" s="321">
        <v>868</v>
      </c>
      <c r="J1090" s="319" t="s">
        <v>182</v>
      </c>
      <c r="K1090" s="92"/>
    </row>
    <row r="1091" spans="1:11" ht="16">
      <c r="A1091" s="318" t="s">
        <v>1504</v>
      </c>
      <c r="B1091" s="318" t="s">
        <v>3001</v>
      </c>
      <c r="C1091" s="319">
        <v>10010225046093</v>
      </c>
      <c r="D1091" s="320">
        <f>IFERROR(INDEX([2]banka!A$1:A$65536, MATCH(B1091, [2]banka!L$1:L$65536, 0)), "")</f>
        <v>45838</v>
      </c>
      <c r="E1091" s="318"/>
      <c r="F1091" s="318" t="s">
        <v>3002</v>
      </c>
      <c r="G1091" s="318" t="s">
        <v>2961</v>
      </c>
      <c r="H1091" s="318" t="s">
        <v>2962</v>
      </c>
      <c r="I1091" s="321">
        <v>1728</v>
      </c>
      <c r="J1091" s="319" t="s">
        <v>182</v>
      </c>
      <c r="K1091" s="92"/>
    </row>
    <row r="1092" spans="1:11" ht="16">
      <c r="A1092" s="318" t="s">
        <v>1504</v>
      </c>
      <c r="B1092" s="318" t="s">
        <v>3003</v>
      </c>
      <c r="C1092" s="319">
        <v>65</v>
      </c>
      <c r="D1092" s="320">
        <f>IFERROR(INDEX([2]banka!A$1:A$65536, MATCH(B1092, [2]banka!L$1:L$65536, 0)), "")</f>
        <v>45832</v>
      </c>
      <c r="E1092" s="318"/>
      <c r="F1092" s="318" t="s">
        <v>3004</v>
      </c>
      <c r="G1092" s="318">
        <v>45478171</v>
      </c>
      <c r="H1092" s="318" t="s">
        <v>3005</v>
      </c>
      <c r="I1092" s="321">
        <v>340</v>
      </c>
      <c r="J1092" s="319" t="s">
        <v>182</v>
      </c>
      <c r="K1092" s="92"/>
    </row>
    <row r="1093" spans="1:11" ht="16">
      <c r="A1093" s="318" t="s">
        <v>1504</v>
      </c>
      <c r="B1093" s="318" t="s">
        <v>3006</v>
      </c>
      <c r="C1093" s="319">
        <v>2025003</v>
      </c>
      <c r="D1093" s="320">
        <f>IFERROR(INDEX([2]banka!A$1:A$65536, MATCH(B1093, [2]banka!L$1:L$65536, 0)), "")</f>
        <v>45855</v>
      </c>
      <c r="E1093" s="318"/>
      <c r="F1093" s="318" t="s">
        <v>2847</v>
      </c>
      <c r="G1093" s="318">
        <v>43956351</v>
      </c>
      <c r="H1093" s="318" t="s">
        <v>2834</v>
      </c>
      <c r="I1093" s="321">
        <v>165</v>
      </c>
      <c r="J1093" s="319" t="s">
        <v>182</v>
      </c>
      <c r="K1093" s="92"/>
    </row>
    <row r="1094" spans="1:11" ht="16">
      <c r="A1094" s="318" t="s">
        <v>1504</v>
      </c>
      <c r="B1094" s="318" t="s">
        <v>3007</v>
      </c>
      <c r="C1094" s="319" t="s">
        <v>3007</v>
      </c>
      <c r="D1094" s="320">
        <f>IFERROR(INDEX([2]banka!A$1:A$65536, MATCH(B1094, [2]banka!L$1:L$65536, 0)), "")</f>
        <v>45776</v>
      </c>
      <c r="E1094" s="318"/>
      <c r="F1094" s="318" t="s">
        <v>3008</v>
      </c>
      <c r="G1094" s="318"/>
      <c r="H1094" s="318" t="s">
        <v>2952</v>
      </c>
      <c r="I1094" s="321">
        <v>62.05</v>
      </c>
      <c r="J1094" s="319" t="s">
        <v>182</v>
      </c>
      <c r="K1094" s="92"/>
    </row>
    <row r="1095" spans="1:11" ht="16">
      <c r="A1095" s="318" t="s">
        <v>1504</v>
      </c>
      <c r="B1095" s="318" t="s">
        <v>3009</v>
      </c>
      <c r="C1095" s="319" t="s">
        <v>3009</v>
      </c>
      <c r="D1095" s="320">
        <f>IFERROR(INDEX([2]banka!A$1:A$65536, MATCH(B1095, [2]banka!L$1:L$65536, 0)), "")</f>
        <v>45791</v>
      </c>
      <c r="E1095" s="318"/>
      <c r="F1095" s="318" t="s">
        <v>3010</v>
      </c>
      <c r="G1095" s="318">
        <v>14532901</v>
      </c>
      <c r="H1095" s="318" t="s">
        <v>3011</v>
      </c>
      <c r="I1095" s="321">
        <v>37.299999999999997</v>
      </c>
      <c r="J1095" s="319" t="s">
        <v>182</v>
      </c>
      <c r="K1095" s="92"/>
    </row>
    <row r="1096" spans="1:11" ht="16">
      <c r="A1096" s="318" t="s">
        <v>1504</v>
      </c>
      <c r="B1096" s="318" t="s">
        <v>3012</v>
      </c>
      <c r="C1096" s="319" t="s">
        <v>3012</v>
      </c>
      <c r="D1096" s="320">
        <f>IFERROR(INDEX([2]banka!A$1:A$65536, MATCH(B1096, [2]banka!L$1:L$65536, 0)), "")</f>
        <v>45791</v>
      </c>
      <c r="E1096" s="318"/>
      <c r="F1096" s="318" t="s">
        <v>2255</v>
      </c>
      <c r="G1096" s="318">
        <v>31321828</v>
      </c>
      <c r="H1096" s="318" t="s">
        <v>3013</v>
      </c>
      <c r="I1096" s="321">
        <v>759.98</v>
      </c>
      <c r="J1096" s="319" t="s">
        <v>182</v>
      </c>
      <c r="K1096" s="92"/>
    </row>
    <row r="1097" spans="1:11" ht="16">
      <c r="A1097" s="318" t="s">
        <v>1504</v>
      </c>
      <c r="B1097" s="318" t="s">
        <v>3014</v>
      </c>
      <c r="C1097" s="319" t="s">
        <v>3014</v>
      </c>
      <c r="D1097" s="320">
        <f>IFERROR(INDEX([2]banka!A$1:A$65536, MATCH(B1097, [2]banka!L$1:L$65536, 0)), "")</f>
        <v>45791</v>
      </c>
      <c r="E1097" s="318"/>
      <c r="F1097" s="318" t="s">
        <v>2255</v>
      </c>
      <c r="G1097" s="318">
        <v>35793783</v>
      </c>
      <c r="H1097" s="318" t="s">
        <v>1750</v>
      </c>
      <c r="I1097" s="321">
        <v>280.60000000000002</v>
      </c>
      <c r="J1097" s="319" t="s">
        <v>182</v>
      </c>
      <c r="K1097" s="92"/>
    </row>
    <row r="1098" spans="1:11" ht="16">
      <c r="A1098" s="318" t="s">
        <v>1504</v>
      </c>
      <c r="B1098" s="318" t="s">
        <v>3015</v>
      </c>
      <c r="C1098" s="319" t="s">
        <v>3015</v>
      </c>
      <c r="D1098" s="320">
        <f>IFERROR(INDEX([2]banka!A$1:A$65536, MATCH(B1098, [2]banka!L$1:L$65536, 0)), "")</f>
        <v>45802</v>
      </c>
      <c r="E1098" s="318"/>
      <c r="F1098" s="318" t="s">
        <v>2255</v>
      </c>
      <c r="G1098" s="318">
        <v>35790164</v>
      </c>
      <c r="H1098" s="318" t="s">
        <v>3016</v>
      </c>
      <c r="I1098" s="321">
        <v>45.42</v>
      </c>
      <c r="J1098" s="319" t="s">
        <v>182</v>
      </c>
      <c r="K1098" s="92"/>
    </row>
    <row r="1099" spans="1:11" ht="16">
      <c r="A1099" s="318" t="s">
        <v>1504</v>
      </c>
      <c r="B1099" s="318" t="s">
        <v>3017</v>
      </c>
      <c r="C1099" s="319" t="s">
        <v>3017</v>
      </c>
      <c r="D1099" s="320">
        <f>IFERROR(INDEX([2]banka!A$1:A$65536, MATCH(B1099, [2]banka!L$1:L$65536, 0)), "")</f>
        <v>45802</v>
      </c>
      <c r="E1099" s="318"/>
      <c r="F1099" s="318" t="s">
        <v>3018</v>
      </c>
      <c r="G1099" s="318">
        <v>54527571</v>
      </c>
      <c r="H1099" s="318" t="s">
        <v>3019</v>
      </c>
      <c r="I1099" s="321">
        <v>5.12</v>
      </c>
      <c r="J1099" s="319" t="s">
        <v>182</v>
      </c>
      <c r="K1099" s="92"/>
    </row>
    <row r="1100" spans="1:11" ht="16">
      <c r="A1100" s="318" t="s">
        <v>1504</v>
      </c>
      <c r="B1100" s="318" t="s">
        <v>3020</v>
      </c>
      <c r="C1100" s="319" t="s">
        <v>3020</v>
      </c>
      <c r="D1100" s="320">
        <f>IFERROR(INDEX([2]banka!A$1:A$65536, MATCH(B1100, [2]banka!L$1:L$65536, 0)), "")</f>
        <v>45802</v>
      </c>
      <c r="E1100" s="318"/>
      <c r="F1100" s="318" t="s">
        <v>3021</v>
      </c>
      <c r="G1100" s="318">
        <v>48258946</v>
      </c>
      <c r="H1100" s="318" t="s">
        <v>1784</v>
      </c>
      <c r="I1100" s="321">
        <v>153.15</v>
      </c>
      <c r="J1100" s="319" t="s">
        <v>182</v>
      </c>
      <c r="K1100" s="92"/>
    </row>
    <row r="1101" spans="1:11" ht="16">
      <c r="A1101" s="318" t="s">
        <v>1504</v>
      </c>
      <c r="B1101" s="318" t="s">
        <v>3022</v>
      </c>
      <c r="C1101" s="319" t="s">
        <v>3022</v>
      </c>
      <c r="D1101" s="320">
        <f>IFERROR(INDEX([2]banka!A$1:A$65536, MATCH(B1101, [2]banka!L$1:L$65536, 0)), "")</f>
        <v>45796</v>
      </c>
      <c r="E1101" s="318"/>
      <c r="F1101" s="318" t="s">
        <v>3023</v>
      </c>
      <c r="G1101" s="318">
        <v>35790164</v>
      </c>
      <c r="H1101" s="318" t="s">
        <v>3016</v>
      </c>
      <c r="I1101" s="321">
        <v>24.72</v>
      </c>
      <c r="J1101" s="319" t="s">
        <v>182</v>
      </c>
      <c r="K1101" s="92"/>
    </row>
    <row r="1102" spans="1:11" ht="16">
      <c r="A1102" s="318" t="s">
        <v>1504</v>
      </c>
      <c r="B1102" s="318" t="s">
        <v>3024</v>
      </c>
      <c r="C1102" s="319" t="s">
        <v>3024</v>
      </c>
      <c r="D1102" s="320">
        <f>IFERROR(INDEX([2]banka!A$1:A$65536, MATCH(B1102, [2]banka!L$1:L$65536, 0)), "")</f>
        <v>45796</v>
      </c>
      <c r="E1102" s="318"/>
      <c r="F1102" s="318" t="s">
        <v>3025</v>
      </c>
      <c r="G1102" s="318">
        <v>54527571</v>
      </c>
      <c r="H1102" s="318" t="s">
        <v>3019</v>
      </c>
      <c r="I1102" s="321">
        <v>28.75</v>
      </c>
      <c r="J1102" s="319" t="s">
        <v>182</v>
      </c>
      <c r="K1102" s="92"/>
    </row>
    <row r="1103" spans="1:11" ht="16">
      <c r="A1103" s="318" t="s">
        <v>1504</v>
      </c>
      <c r="B1103" s="318" t="s">
        <v>3026</v>
      </c>
      <c r="C1103" s="319" t="s">
        <v>3026</v>
      </c>
      <c r="D1103" s="320">
        <f>IFERROR(INDEX([2]banka!A$1:A$65536, MATCH(B1103, [2]banka!L$1:L$65536, 0)), "")</f>
        <v>45796</v>
      </c>
      <c r="E1103" s="318"/>
      <c r="F1103" s="318" t="s">
        <v>3027</v>
      </c>
      <c r="G1103" s="318">
        <v>604381</v>
      </c>
      <c r="H1103" s="318" t="s">
        <v>2145</v>
      </c>
      <c r="I1103" s="321">
        <v>229.73</v>
      </c>
      <c r="J1103" s="319" t="s">
        <v>182</v>
      </c>
      <c r="K1103" s="92"/>
    </row>
    <row r="1104" spans="1:11" ht="16">
      <c r="A1104" s="318" t="s">
        <v>1504</v>
      </c>
      <c r="B1104" s="318" t="s">
        <v>3028</v>
      </c>
      <c r="C1104" s="319" t="s">
        <v>3028</v>
      </c>
      <c r="D1104" s="320">
        <f>IFERROR(INDEX([2]banka!A$1:A$65536, MATCH(B1104, [2]banka!L$1:L$65536, 0)), "")</f>
        <v>45796</v>
      </c>
      <c r="E1104" s="318"/>
      <c r="F1104" s="318" t="s">
        <v>3029</v>
      </c>
      <c r="G1104" s="318">
        <v>35838949</v>
      </c>
      <c r="H1104" s="318" t="s">
        <v>3030</v>
      </c>
      <c r="I1104" s="321">
        <v>265.08999999999997</v>
      </c>
      <c r="J1104" s="319" t="s">
        <v>182</v>
      </c>
      <c r="K1104" s="92"/>
    </row>
    <row r="1105" spans="1:11" ht="16">
      <c r="A1105" s="318" t="s">
        <v>1504</v>
      </c>
      <c r="B1105" s="318" t="s">
        <v>3031</v>
      </c>
      <c r="C1105" s="319" t="s">
        <v>3031</v>
      </c>
      <c r="D1105" s="320">
        <f>IFERROR(INDEX([2]banka!A$1:A$65536, MATCH(B1105, [2]banka!L$1:L$65536, 0)), "")</f>
        <v>45810</v>
      </c>
      <c r="E1105" s="318"/>
      <c r="F1105" s="318" t="s">
        <v>3027</v>
      </c>
      <c r="G1105" s="318">
        <v>47726253</v>
      </c>
      <c r="H1105" s="318" t="s">
        <v>3032</v>
      </c>
      <c r="I1105" s="321">
        <v>165.21</v>
      </c>
      <c r="J1105" s="319" t="s">
        <v>182</v>
      </c>
      <c r="K1105" s="92"/>
    </row>
    <row r="1106" spans="1:11" ht="16">
      <c r="A1106" s="318" t="s">
        <v>1504</v>
      </c>
      <c r="B1106" s="318" t="s">
        <v>3033</v>
      </c>
      <c r="C1106" s="319" t="s">
        <v>3033</v>
      </c>
      <c r="D1106" s="320">
        <f>IFERROR(INDEX([2]banka!A$1:A$65536, MATCH(B1106, [2]banka!L$1:L$65536, 0)), "")</f>
        <v>45810</v>
      </c>
      <c r="E1106" s="318"/>
      <c r="F1106" s="318" t="s">
        <v>3034</v>
      </c>
      <c r="G1106" s="318"/>
      <c r="H1106" s="318"/>
      <c r="I1106" s="321">
        <v>8.5500000000000007</v>
      </c>
      <c r="J1106" s="319" t="s">
        <v>182</v>
      </c>
      <c r="K1106" s="92"/>
    </row>
    <row r="1107" spans="1:11" ht="16">
      <c r="A1107" s="318" t="s">
        <v>1504</v>
      </c>
      <c r="B1107" s="318" t="s">
        <v>3035</v>
      </c>
      <c r="C1107" s="319" t="s">
        <v>3035</v>
      </c>
      <c r="D1107" s="320">
        <f>IFERROR(INDEX([2]banka!A$1:A$65536, MATCH(B1107, [2]banka!L$1:L$65536, 0)), "")</f>
        <v>45801</v>
      </c>
      <c r="E1107" s="318"/>
      <c r="F1107" s="318" t="s">
        <v>3036</v>
      </c>
      <c r="G1107" s="318">
        <v>36762946</v>
      </c>
      <c r="H1107" s="318" t="s">
        <v>3037</v>
      </c>
      <c r="I1107" s="321">
        <v>9</v>
      </c>
      <c r="J1107" s="319" t="s">
        <v>182</v>
      </c>
      <c r="K1107" s="92"/>
    </row>
    <row r="1108" spans="1:11" ht="16">
      <c r="A1108" s="318" t="s">
        <v>1504</v>
      </c>
      <c r="B1108" s="318" t="s">
        <v>3035</v>
      </c>
      <c r="C1108" s="319" t="s">
        <v>3035</v>
      </c>
      <c r="D1108" s="320">
        <f>IFERROR(INDEX([2]banka!A$1:A$65536, MATCH(B1108, [2]banka!L$1:L$65536, 0)), "")</f>
        <v>45801</v>
      </c>
      <c r="E1108" s="318"/>
      <c r="F1108" s="318" t="s">
        <v>1963</v>
      </c>
      <c r="G1108" s="318">
        <v>36762946</v>
      </c>
      <c r="H1108" s="318" t="s">
        <v>3037</v>
      </c>
      <c r="I1108" s="321">
        <v>140</v>
      </c>
      <c r="J1108" s="319" t="s">
        <v>182</v>
      </c>
      <c r="K1108" s="92"/>
    </row>
    <row r="1109" spans="1:11" ht="16">
      <c r="A1109" s="318" t="s">
        <v>1504</v>
      </c>
      <c r="B1109" s="318" t="s">
        <v>3038</v>
      </c>
      <c r="C1109" s="319" t="s">
        <v>3038</v>
      </c>
      <c r="D1109" s="320">
        <f>IFERROR(INDEX([2]banka!A$1:A$65536, MATCH(B1109, [2]banka!L$1:L$65536, 0)), "")</f>
        <v>45810</v>
      </c>
      <c r="E1109" s="318"/>
      <c r="F1109" s="318" t="s">
        <v>3010</v>
      </c>
      <c r="G1109" s="318"/>
      <c r="H1109" s="318"/>
      <c r="I1109" s="321">
        <v>6.6</v>
      </c>
      <c r="J1109" s="319" t="s">
        <v>182</v>
      </c>
      <c r="K1109" s="92"/>
    </row>
    <row r="1110" spans="1:11" ht="16">
      <c r="A1110" s="318" t="s">
        <v>1504</v>
      </c>
      <c r="B1110" s="318" t="s">
        <v>3039</v>
      </c>
      <c r="C1110" s="319" t="s">
        <v>3039</v>
      </c>
      <c r="D1110" s="320">
        <f>IFERROR(INDEX([2]banka!A$1:A$65536, MATCH(B1110, [2]banka!L$1:L$65536, 0)), "")</f>
        <v>45800</v>
      </c>
      <c r="E1110" s="318"/>
      <c r="F1110" s="318" t="s">
        <v>3040</v>
      </c>
      <c r="G1110" s="318">
        <v>35692715</v>
      </c>
      <c r="H1110" s="318" t="s">
        <v>3041</v>
      </c>
      <c r="I1110" s="321">
        <v>0.01</v>
      </c>
      <c r="J1110" s="319" t="s">
        <v>182</v>
      </c>
      <c r="K1110" s="92"/>
    </row>
    <row r="1111" spans="1:11" ht="16">
      <c r="A1111" s="318" t="s">
        <v>1504</v>
      </c>
      <c r="B1111" s="318" t="s">
        <v>3039</v>
      </c>
      <c r="C1111" s="319" t="s">
        <v>3039</v>
      </c>
      <c r="D1111" s="320">
        <f>IFERROR(INDEX([2]banka!A$1:A$65536, MATCH(B1111, [2]banka!L$1:L$65536, 0)), "")</f>
        <v>45800</v>
      </c>
      <c r="E1111" s="318"/>
      <c r="F1111" s="318" t="s">
        <v>3042</v>
      </c>
      <c r="G1111" s="318">
        <v>35692715</v>
      </c>
      <c r="H1111" s="318" t="s">
        <v>3041</v>
      </c>
      <c r="I1111" s="321">
        <v>218.69</v>
      </c>
      <c r="J1111" s="319" t="s">
        <v>182</v>
      </c>
      <c r="K1111" s="92"/>
    </row>
    <row r="1112" spans="1:11" ht="16">
      <c r="A1112" s="318" t="s">
        <v>1504</v>
      </c>
      <c r="B1112" s="318" t="s">
        <v>3043</v>
      </c>
      <c r="C1112" s="319" t="s">
        <v>3043</v>
      </c>
      <c r="D1112" s="320">
        <f>IFERROR(INDEX([2]banka!A$1:A$65536, MATCH(B1112, [2]banka!L$1:L$65536, 0)), "")</f>
        <v>45838</v>
      </c>
      <c r="E1112" s="318"/>
      <c r="F1112" s="318" t="s">
        <v>3044</v>
      </c>
      <c r="G1112" s="318">
        <v>31321828</v>
      </c>
      <c r="H1112" s="318" t="s">
        <v>3013</v>
      </c>
      <c r="I1112" s="321">
        <v>122</v>
      </c>
      <c r="J1112" s="319" t="s">
        <v>182</v>
      </c>
      <c r="K1112" s="92"/>
    </row>
    <row r="1113" spans="1:11" ht="16">
      <c r="A1113" s="318" t="s">
        <v>1504</v>
      </c>
      <c r="B1113" s="318" t="s">
        <v>3045</v>
      </c>
      <c r="C1113" s="319" t="s">
        <v>3045</v>
      </c>
      <c r="D1113" s="320">
        <f>IFERROR(INDEX([2]banka!A$1:A$65536, MATCH(B1113, [2]banka!L$1:L$65536, 0)), "")</f>
        <v>45674</v>
      </c>
      <c r="E1113" s="318"/>
      <c r="F1113" s="318" t="s">
        <v>3046</v>
      </c>
      <c r="G1113" s="318"/>
      <c r="H1113" s="318" t="s">
        <v>3047</v>
      </c>
      <c r="I1113" s="321">
        <v>604</v>
      </c>
      <c r="J1113" s="319" t="s">
        <v>182</v>
      </c>
      <c r="K1113" s="92"/>
    </row>
    <row r="1114" spans="1:11" ht="16">
      <c r="A1114" s="318" t="s">
        <v>1504</v>
      </c>
      <c r="B1114" s="318" t="s">
        <v>3048</v>
      </c>
      <c r="C1114" s="319" t="s">
        <v>3048</v>
      </c>
      <c r="D1114" s="320">
        <f>IFERROR(INDEX([2]banka!A$1:A$65536, MATCH(B1114, [2]banka!L$1:L$65536, 0)), "")</f>
        <v>45805</v>
      </c>
      <c r="E1114" s="318"/>
      <c r="F1114" s="318" t="s">
        <v>3049</v>
      </c>
      <c r="G1114" s="318"/>
      <c r="H1114" s="318" t="s">
        <v>3050</v>
      </c>
      <c r="I1114" s="321">
        <v>85</v>
      </c>
      <c r="J1114" s="319" t="s">
        <v>182</v>
      </c>
      <c r="K1114" s="92"/>
    </row>
    <row r="1115" spans="1:11" ht="16">
      <c r="A1115" s="318" t="s">
        <v>1504</v>
      </c>
      <c r="B1115" s="318" t="s">
        <v>3048</v>
      </c>
      <c r="C1115" s="319" t="s">
        <v>3048</v>
      </c>
      <c r="D1115" s="320">
        <f>IFERROR(INDEX([2]banka!A$1:A$65536, MATCH(B1115, [2]banka!L$1:L$65536, 0)), "")</f>
        <v>45805</v>
      </c>
      <c r="E1115" s="318"/>
      <c r="F1115" s="318" t="s">
        <v>3051</v>
      </c>
      <c r="G1115" s="318"/>
      <c r="H1115" s="318" t="s">
        <v>3050</v>
      </c>
      <c r="I1115" s="321">
        <v>115</v>
      </c>
      <c r="J1115" s="319" t="s">
        <v>182</v>
      </c>
      <c r="K1115" s="92"/>
    </row>
    <row r="1116" spans="1:11" ht="16">
      <c r="A1116" s="318" t="s">
        <v>1504</v>
      </c>
      <c r="B1116" s="318" t="s">
        <v>3048</v>
      </c>
      <c r="C1116" s="319" t="s">
        <v>3048</v>
      </c>
      <c r="D1116" s="320">
        <f>IFERROR(INDEX([2]banka!A$1:A$65536, MATCH(B1116, [2]banka!L$1:L$65536, 0)), "")</f>
        <v>45805</v>
      </c>
      <c r="E1116" s="318"/>
      <c r="F1116" s="318" t="s">
        <v>3052</v>
      </c>
      <c r="G1116" s="318"/>
      <c r="H1116" s="318" t="s">
        <v>3050</v>
      </c>
      <c r="I1116" s="321">
        <v>75</v>
      </c>
      <c r="J1116" s="319" t="s">
        <v>182</v>
      </c>
      <c r="K1116" s="92"/>
    </row>
    <row r="1117" spans="1:11" ht="16">
      <c r="A1117" s="318" t="s">
        <v>1504</v>
      </c>
      <c r="B1117" s="318" t="s">
        <v>3053</v>
      </c>
      <c r="C1117" s="319" t="s">
        <v>3053</v>
      </c>
      <c r="D1117" s="320">
        <f>IFERROR(INDEX([2]banka!A$1:A$65536, MATCH(B1117, [2]banka!L$1:L$65536, 0)), "")</f>
        <v>45805</v>
      </c>
      <c r="E1117" s="318"/>
      <c r="F1117" s="318" t="s">
        <v>3054</v>
      </c>
      <c r="G1117" s="318"/>
      <c r="H1117" s="318" t="s">
        <v>3055</v>
      </c>
      <c r="I1117" s="321">
        <v>267.2</v>
      </c>
      <c r="J1117" s="319" t="s">
        <v>182</v>
      </c>
      <c r="K1117" s="92"/>
    </row>
    <row r="1118" spans="1:11" ht="16">
      <c r="A1118" s="318" t="s">
        <v>1504</v>
      </c>
      <c r="B1118" s="318" t="s">
        <v>3053</v>
      </c>
      <c r="C1118" s="319" t="s">
        <v>3053</v>
      </c>
      <c r="D1118" s="320">
        <f>IFERROR(INDEX([2]banka!A$1:A$65536, MATCH(B1118, [2]banka!L$1:L$65536, 0)), "")</f>
        <v>45805</v>
      </c>
      <c r="E1118" s="318"/>
      <c r="F1118" s="318" t="s">
        <v>3056</v>
      </c>
      <c r="G1118" s="318"/>
      <c r="H1118" s="318" t="s">
        <v>3055</v>
      </c>
      <c r="I1118" s="321">
        <v>364.44</v>
      </c>
      <c r="J1118" s="319" t="s">
        <v>182</v>
      </c>
      <c r="K1118" s="92"/>
    </row>
    <row r="1119" spans="1:11" ht="16">
      <c r="A1119" s="318" t="s">
        <v>1504</v>
      </c>
      <c r="B1119" s="318" t="s">
        <v>3053</v>
      </c>
      <c r="C1119" s="319" t="s">
        <v>3053</v>
      </c>
      <c r="D1119" s="320">
        <f>IFERROR(INDEX([2]banka!A$1:A$65536, MATCH(B1119, [2]banka!L$1:L$65536, 0)), "")</f>
        <v>45805</v>
      </c>
      <c r="E1119" s="318"/>
      <c r="F1119" s="318" t="s">
        <v>3057</v>
      </c>
      <c r="G1119" s="318"/>
      <c r="H1119" s="318" t="s">
        <v>3055</v>
      </c>
      <c r="I1119" s="321">
        <v>263.16000000000003</v>
      </c>
      <c r="J1119" s="319" t="s">
        <v>182</v>
      </c>
      <c r="K1119" s="92"/>
    </row>
    <row r="1120" spans="1:11" ht="16">
      <c r="A1120" s="318" t="s">
        <v>1504</v>
      </c>
      <c r="B1120" s="318" t="s">
        <v>3053</v>
      </c>
      <c r="C1120" s="319" t="s">
        <v>3053</v>
      </c>
      <c r="D1120" s="320">
        <f>IFERROR(INDEX([2]banka!A$1:A$65536, MATCH(B1120, [2]banka!L$1:L$65536, 0)), "")</f>
        <v>45805</v>
      </c>
      <c r="E1120" s="318"/>
      <c r="F1120" s="318" t="s">
        <v>3058</v>
      </c>
      <c r="G1120" s="318"/>
      <c r="H1120" s="318" t="s">
        <v>3055</v>
      </c>
      <c r="I1120" s="321">
        <v>264.44</v>
      </c>
      <c r="J1120" s="319" t="s">
        <v>182</v>
      </c>
      <c r="K1120" s="92"/>
    </row>
    <row r="1121" spans="1:11" ht="16">
      <c r="A1121" s="318" t="s">
        <v>1504</v>
      </c>
      <c r="B1121" s="318" t="s">
        <v>3053</v>
      </c>
      <c r="C1121" s="319" t="s">
        <v>3053</v>
      </c>
      <c r="D1121" s="320">
        <f>IFERROR(INDEX([2]banka!A$1:A$65536, MATCH(B1121, [2]banka!L$1:L$65536, 0)), "")</f>
        <v>45805</v>
      </c>
      <c r="E1121" s="318"/>
      <c r="F1121" s="318" t="s">
        <v>3059</v>
      </c>
      <c r="G1121" s="318"/>
      <c r="H1121" s="318" t="s">
        <v>3055</v>
      </c>
      <c r="I1121" s="321">
        <v>164.44</v>
      </c>
      <c r="J1121" s="319" t="s">
        <v>182</v>
      </c>
      <c r="K1121" s="92"/>
    </row>
    <row r="1122" spans="1:11" ht="16">
      <c r="A1122" s="318" t="s">
        <v>1504</v>
      </c>
      <c r="B1122" s="318" t="s">
        <v>3053</v>
      </c>
      <c r="C1122" s="319" t="s">
        <v>3053</v>
      </c>
      <c r="D1122" s="320">
        <f>IFERROR(INDEX([2]banka!A$1:A$65536, MATCH(B1122, [2]banka!L$1:L$65536, 0)), "")</f>
        <v>45805</v>
      </c>
      <c r="E1122" s="318"/>
      <c r="F1122" s="318" t="s">
        <v>3060</v>
      </c>
      <c r="G1122" s="318"/>
      <c r="H1122" s="318" t="s">
        <v>3055</v>
      </c>
      <c r="I1122" s="321">
        <v>264.44</v>
      </c>
      <c r="J1122" s="319" t="s">
        <v>182</v>
      </c>
      <c r="K1122" s="92"/>
    </row>
    <row r="1123" spans="1:11" ht="16">
      <c r="A1123" s="318" t="s">
        <v>1504</v>
      </c>
      <c r="B1123" s="318" t="s">
        <v>3053</v>
      </c>
      <c r="C1123" s="319" t="s">
        <v>3053</v>
      </c>
      <c r="D1123" s="320">
        <f>IFERROR(INDEX([2]banka!A$1:A$65536, MATCH(B1123, [2]banka!L$1:L$65536, 0)), "")</f>
        <v>45805</v>
      </c>
      <c r="E1123" s="318"/>
      <c r="F1123" s="318" t="s">
        <v>3061</v>
      </c>
      <c r="G1123" s="318"/>
      <c r="H1123" s="318" t="s">
        <v>3055</v>
      </c>
      <c r="I1123" s="321">
        <v>164.44</v>
      </c>
      <c r="J1123" s="319" t="s">
        <v>182</v>
      </c>
      <c r="K1123" s="92"/>
    </row>
    <row r="1124" spans="1:11" ht="16">
      <c r="A1124" s="318" t="s">
        <v>1504</v>
      </c>
      <c r="B1124" s="318" t="s">
        <v>3053</v>
      </c>
      <c r="C1124" s="319" t="s">
        <v>3053</v>
      </c>
      <c r="D1124" s="320">
        <f>IFERROR(INDEX([2]banka!A$1:A$65536, MATCH(B1124, [2]banka!L$1:L$65536, 0)), "")</f>
        <v>45805</v>
      </c>
      <c r="E1124" s="318"/>
      <c r="F1124" s="318" t="s">
        <v>3062</v>
      </c>
      <c r="G1124" s="318"/>
      <c r="H1124" s="318" t="s">
        <v>3055</v>
      </c>
      <c r="I1124" s="321">
        <v>269</v>
      </c>
      <c r="J1124" s="319" t="s">
        <v>182</v>
      </c>
      <c r="K1124" s="92"/>
    </row>
    <row r="1125" spans="1:11" ht="16">
      <c r="A1125" s="318" t="s">
        <v>1504</v>
      </c>
      <c r="B1125" s="318" t="s">
        <v>3063</v>
      </c>
      <c r="C1125" s="319" t="s">
        <v>3063</v>
      </c>
      <c r="D1125" s="320">
        <f>IFERROR(INDEX([2]banka!A$1:A$65536, MATCH(B1125, [2]banka!L$1:L$65536, 0)), "")</f>
        <v>45784</v>
      </c>
      <c r="E1125" s="318"/>
      <c r="F1125" s="318" t="s">
        <v>3064</v>
      </c>
      <c r="G1125" s="318"/>
      <c r="H1125" s="318" t="s">
        <v>3065</v>
      </c>
      <c r="I1125" s="321">
        <v>65</v>
      </c>
      <c r="J1125" s="319" t="s">
        <v>182</v>
      </c>
      <c r="K1125" s="92"/>
    </row>
    <row r="1126" spans="1:11" ht="16">
      <c r="A1126" s="318" t="s">
        <v>1504</v>
      </c>
      <c r="B1126" s="318" t="s">
        <v>3066</v>
      </c>
      <c r="C1126" s="319" t="s">
        <v>3066</v>
      </c>
      <c r="D1126" s="320">
        <f>IFERROR(INDEX([2]banka!A$1:A$65536, MATCH(B1126, [2]banka!L$1:L$65536, 0)), "")</f>
        <v>45784</v>
      </c>
      <c r="E1126" s="318"/>
      <c r="F1126" s="318" t="s">
        <v>3067</v>
      </c>
      <c r="G1126" s="318"/>
      <c r="H1126" s="318" t="s">
        <v>3068</v>
      </c>
      <c r="I1126" s="321">
        <v>65</v>
      </c>
      <c r="J1126" s="319" t="s">
        <v>182</v>
      </c>
      <c r="K1126" s="92"/>
    </row>
    <row r="1127" spans="1:11" ht="16">
      <c r="A1127" s="318" t="s">
        <v>1504</v>
      </c>
      <c r="B1127" s="318" t="s">
        <v>3066</v>
      </c>
      <c r="C1127" s="319" t="s">
        <v>3066</v>
      </c>
      <c r="D1127" s="320">
        <f>IFERROR(INDEX([2]banka!A$1:A$65536, MATCH(B1127, [2]banka!L$1:L$65536, 0)), "")</f>
        <v>45784</v>
      </c>
      <c r="E1127" s="318"/>
      <c r="F1127" s="329">
        <v>45855</v>
      </c>
      <c r="G1127" s="318"/>
      <c r="H1127" s="318" t="s">
        <v>3068</v>
      </c>
      <c r="I1127" s="321">
        <v>30</v>
      </c>
      <c r="J1127" s="319" t="s">
        <v>182</v>
      </c>
      <c r="K1127" s="92"/>
    </row>
    <row r="1128" spans="1:11" ht="16">
      <c r="A1128" s="318" t="s">
        <v>1504</v>
      </c>
      <c r="B1128" s="318" t="s">
        <v>3069</v>
      </c>
      <c r="C1128" s="319" t="s">
        <v>3069</v>
      </c>
      <c r="D1128" s="320">
        <f>IFERROR(INDEX([2]banka!A$1:A$65536, MATCH(B1128, [2]banka!L$1:L$65536, 0)), "")</f>
        <v>45805</v>
      </c>
      <c r="E1128" s="318"/>
      <c r="F1128" s="318" t="s">
        <v>3070</v>
      </c>
      <c r="G1128" s="318"/>
      <c r="H1128" s="318" t="s">
        <v>3071</v>
      </c>
      <c r="I1128" s="321">
        <v>75</v>
      </c>
      <c r="J1128" s="319" t="s">
        <v>182</v>
      </c>
      <c r="K1128" s="92"/>
    </row>
    <row r="1129" spans="1:11" ht="16">
      <c r="A1129" s="318" t="s">
        <v>1504</v>
      </c>
      <c r="B1129" s="318" t="s">
        <v>3069</v>
      </c>
      <c r="C1129" s="319" t="s">
        <v>3069</v>
      </c>
      <c r="D1129" s="320">
        <f>IFERROR(INDEX([2]banka!A$1:A$65536, MATCH(B1129, [2]banka!L$1:L$65536, 0)), "")</f>
        <v>45805</v>
      </c>
      <c r="E1129" s="318"/>
      <c r="F1129" s="318" t="s">
        <v>3072</v>
      </c>
      <c r="G1129" s="318"/>
      <c r="H1129" s="318" t="s">
        <v>3071</v>
      </c>
      <c r="I1129" s="321">
        <v>75</v>
      </c>
      <c r="J1129" s="319" t="s">
        <v>182</v>
      </c>
      <c r="K1129" s="92"/>
    </row>
    <row r="1130" spans="1:11" ht="16">
      <c r="A1130" s="318" t="s">
        <v>1504</v>
      </c>
      <c r="B1130" s="318" t="s">
        <v>3069</v>
      </c>
      <c r="C1130" s="319" t="s">
        <v>3069</v>
      </c>
      <c r="D1130" s="320">
        <f>IFERROR(INDEX([2]banka!A$1:A$65536, MATCH(B1130, [2]banka!L$1:L$65536, 0)), "")</f>
        <v>45805</v>
      </c>
      <c r="E1130" s="318"/>
      <c r="F1130" s="329">
        <v>45855</v>
      </c>
      <c r="G1130" s="318"/>
      <c r="H1130" s="318" t="s">
        <v>3071</v>
      </c>
      <c r="I1130" s="321">
        <v>35</v>
      </c>
      <c r="J1130" s="319" t="s">
        <v>182</v>
      </c>
      <c r="K1130" s="92"/>
    </row>
    <row r="1131" spans="1:11" ht="16">
      <c r="A1131" s="318" t="s">
        <v>1504</v>
      </c>
      <c r="B1131" s="318" t="s">
        <v>3073</v>
      </c>
      <c r="C1131" s="319" t="s">
        <v>3073</v>
      </c>
      <c r="D1131" s="320">
        <f>IFERROR(INDEX([2]banka!A$1:A$65536, MATCH(B1131, [2]banka!L$1:L$65536, 0)), "")</f>
        <v>45805</v>
      </c>
      <c r="E1131" s="318"/>
      <c r="F1131" s="318" t="s">
        <v>3067</v>
      </c>
      <c r="G1131" s="318"/>
      <c r="H1131" s="318" t="s">
        <v>3074</v>
      </c>
      <c r="I1131" s="321">
        <v>65</v>
      </c>
      <c r="J1131" s="319" t="s">
        <v>182</v>
      </c>
      <c r="K1131" s="92"/>
    </row>
    <row r="1132" spans="1:11" ht="16">
      <c r="A1132" s="318" t="s">
        <v>1504</v>
      </c>
      <c r="B1132" s="318" t="s">
        <v>3075</v>
      </c>
      <c r="C1132" s="319" t="s">
        <v>3075</v>
      </c>
      <c r="D1132" s="320">
        <f>IFERROR(INDEX([2]banka!A$1:A$65536, MATCH(B1132, [2]banka!L$1:L$65536, 0)), "")</f>
        <v>45805</v>
      </c>
      <c r="E1132" s="318"/>
      <c r="F1132" s="318" t="s">
        <v>3076</v>
      </c>
      <c r="G1132" s="318"/>
      <c r="H1132" s="318" t="s">
        <v>3077</v>
      </c>
      <c r="I1132" s="321">
        <v>115</v>
      </c>
      <c r="J1132" s="319" t="s">
        <v>182</v>
      </c>
      <c r="K1132" s="92"/>
    </row>
    <row r="1133" spans="1:11" ht="16">
      <c r="A1133" s="318" t="s">
        <v>1504</v>
      </c>
      <c r="B1133" s="318" t="s">
        <v>3075</v>
      </c>
      <c r="C1133" s="319" t="s">
        <v>3075</v>
      </c>
      <c r="D1133" s="320">
        <f>IFERROR(INDEX([2]banka!A$1:A$65536, MATCH(B1133, [2]banka!L$1:L$65536, 0)), "")</f>
        <v>45805</v>
      </c>
      <c r="E1133" s="318"/>
      <c r="F1133" s="318" t="s">
        <v>3078</v>
      </c>
      <c r="G1133" s="318"/>
      <c r="H1133" s="318" t="s">
        <v>3077</v>
      </c>
      <c r="I1133" s="321">
        <v>75</v>
      </c>
      <c r="J1133" s="319" t="s">
        <v>182</v>
      </c>
      <c r="K1133" s="92"/>
    </row>
    <row r="1134" spans="1:11" ht="16">
      <c r="A1134" s="318" t="s">
        <v>1504</v>
      </c>
      <c r="B1134" s="318" t="s">
        <v>3075</v>
      </c>
      <c r="C1134" s="319" t="s">
        <v>3075</v>
      </c>
      <c r="D1134" s="320">
        <f>IFERROR(INDEX([2]banka!A$1:A$65536, MATCH(B1134, [2]banka!L$1:L$65536, 0)), "")</f>
        <v>45805</v>
      </c>
      <c r="E1134" s="318"/>
      <c r="F1134" s="318" t="s">
        <v>3067</v>
      </c>
      <c r="G1134" s="318"/>
      <c r="H1134" s="318" t="s">
        <v>3077</v>
      </c>
      <c r="I1134" s="321">
        <v>75</v>
      </c>
      <c r="J1134" s="319" t="s">
        <v>182</v>
      </c>
      <c r="K1134" s="92"/>
    </row>
    <row r="1135" spans="1:11" ht="16">
      <c r="A1135" s="318" t="s">
        <v>1504</v>
      </c>
      <c r="B1135" s="318" t="s">
        <v>3075</v>
      </c>
      <c r="C1135" s="319" t="s">
        <v>3075</v>
      </c>
      <c r="D1135" s="320">
        <f>IFERROR(INDEX([2]banka!A$1:A$65536, MATCH(B1135, [2]banka!L$1:L$65536, 0)), "")</f>
        <v>45805</v>
      </c>
      <c r="E1135" s="318"/>
      <c r="F1135" s="318" t="s">
        <v>3079</v>
      </c>
      <c r="G1135" s="318"/>
      <c r="H1135" s="318" t="s">
        <v>3077</v>
      </c>
      <c r="I1135" s="321">
        <v>75</v>
      </c>
      <c r="J1135" s="319" t="s">
        <v>182</v>
      </c>
      <c r="K1135" s="92"/>
    </row>
    <row r="1136" spans="1:11" ht="16">
      <c r="A1136" s="318" t="s">
        <v>1504</v>
      </c>
      <c r="B1136" s="318" t="s">
        <v>3080</v>
      </c>
      <c r="C1136" s="319" t="s">
        <v>3080</v>
      </c>
      <c r="D1136" s="320">
        <f>IFERROR(INDEX([2]banka!A$1:A$65536, MATCH(B1136, [2]banka!L$1:L$65536, 0)), "")</f>
        <v>45793</v>
      </c>
      <c r="E1136" s="318"/>
      <c r="F1136" s="318" t="s">
        <v>3067</v>
      </c>
      <c r="G1136" s="318"/>
      <c r="H1136" s="318" t="s">
        <v>3081</v>
      </c>
      <c r="I1136" s="321">
        <v>120</v>
      </c>
      <c r="J1136" s="319" t="s">
        <v>182</v>
      </c>
      <c r="K1136" s="92"/>
    </row>
    <row r="1137" spans="1:11" ht="16">
      <c r="A1137" s="318" t="s">
        <v>1504</v>
      </c>
      <c r="B1137" s="318" t="s">
        <v>3080</v>
      </c>
      <c r="C1137" s="319" t="s">
        <v>3080</v>
      </c>
      <c r="D1137" s="320">
        <f>IFERROR(INDEX([2]banka!A$1:A$65536, MATCH(B1137, [2]banka!L$1:L$65536, 0)), "")</f>
        <v>45793</v>
      </c>
      <c r="E1137" s="318"/>
      <c r="F1137" s="318" t="s">
        <v>3082</v>
      </c>
      <c r="G1137" s="318"/>
      <c r="H1137" s="318" t="s">
        <v>3081</v>
      </c>
      <c r="I1137" s="321">
        <v>120</v>
      </c>
      <c r="J1137" s="319" t="s">
        <v>182</v>
      </c>
      <c r="K1137" s="92"/>
    </row>
    <row r="1138" spans="1:11" ht="16">
      <c r="A1138" s="318" t="s">
        <v>1504</v>
      </c>
      <c r="B1138" s="318" t="s">
        <v>3080</v>
      </c>
      <c r="C1138" s="319" t="s">
        <v>3080</v>
      </c>
      <c r="D1138" s="320">
        <f>IFERROR(INDEX([2]banka!A$1:A$65536, MATCH(B1138, [2]banka!L$1:L$65536, 0)), "")</f>
        <v>45793</v>
      </c>
      <c r="E1138" s="318"/>
      <c r="F1138" s="318" t="s">
        <v>3083</v>
      </c>
      <c r="G1138" s="318"/>
      <c r="H1138" s="318" t="s">
        <v>3081</v>
      </c>
      <c r="I1138" s="321">
        <v>60</v>
      </c>
      <c r="J1138" s="319" t="s">
        <v>182</v>
      </c>
      <c r="K1138" s="92"/>
    </row>
    <row r="1139" spans="1:11" ht="16">
      <c r="A1139" s="318" t="s">
        <v>1504</v>
      </c>
      <c r="B1139" s="318" t="s">
        <v>3080</v>
      </c>
      <c r="C1139" s="319" t="s">
        <v>3080</v>
      </c>
      <c r="D1139" s="320">
        <f>IFERROR(INDEX([2]banka!A$1:A$65536, MATCH(B1139, [2]banka!L$1:L$65536, 0)), "")</f>
        <v>45793</v>
      </c>
      <c r="E1139" s="318"/>
      <c r="F1139" s="318" t="s">
        <v>3084</v>
      </c>
      <c r="G1139" s="318"/>
      <c r="H1139" s="318" t="s">
        <v>3081</v>
      </c>
      <c r="I1139" s="321">
        <v>60</v>
      </c>
      <c r="J1139" s="319" t="s">
        <v>182</v>
      </c>
      <c r="K1139" s="92"/>
    </row>
    <row r="1140" spans="1:11" ht="16">
      <c r="A1140" s="318" t="s">
        <v>1504</v>
      </c>
      <c r="B1140" s="318" t="s">
        <v>3085</v>
      </c>
      <c r="C1140" s="319" t="s">
        <v>3085</v>
      </c>
      <c r="D1140" s="320">
        <f>IFERROR(INDEX([2]banka!A$1:A$65536, MATCH(B1140, [2]banka!L$1:L$65536, 0)), "")</f>
        <v>45796</v>
      </c>
      <c r="E1140" s="318"/>
      <c r="F1140" s="318" t="s">
        <v>3086</v>
      </c>
      <c r="G1140" s="318"/>
      <c r="H1140" s="318" t="s">
        <v>3087</v>
      </c>
      <c r="I1140" s="321">
        <v>300</v>
      </c>
      <c r="J1140" s="319" t="s">
        <v>182</v>
      </c>
      <c r="K1140" s="92"/>
    </row>
    <row r="1141" spans="1:11" ht="16">
      <c r="A1141" s="318" t="s">
        <v>1504</v>
      </c>
      <c r="B1141" s="318" t="s">
        <v>3088</v>
      </c>
      <c r="C1141" s="319" t="s">
        <v>3088</v>
      </c>
      <c r="D1141" s="320">
        <f>IFERROR(INDEX([2]banka!A$1:A$65536, MATCH(B1141, [2]banka!L$1:L$65536, 0)), "")</f>
        <v>45805</v>
      </c>
      <c r="E1141" s="318"/>
      <c r="F1141" s="318" t="s">
        <v>3076</v>
      </c>
      <c r="G1141" s="318"/>
      <c r="H1141" s="318" t="s">
        <v>3089</v>
      </c>
      <c r="I1141" s="321">
        <v>115</v>
      </c>
      <c r="J1141" s="319" t="s">
        <v>182</v>
      </c>
      <c r="K1141" s="92"/>
    </row>
    <row r="1142" spans="1:11" ht="16">
      <c r="A1142" s="318" t="s">
        <v>1504</v>
      </c>
      <c r="B1142" s="318" t="s">
        <v>3090</v>
      </c>
      <c r="C1142" s="319" t="s">
        <v>3090</v>
      </c>
      <c r="D1142" s="320">
        <f>IFERROR(INDEX([2]banka!A$1:A$65536, MATCH(B1142, [2]banka!L$1:L$65536, 0)), "")</f>
        <v>45805</v>
      </c>
      <c r="E1142" s="318"/>
      <c r="F1142" s="318" t="s">
        <v>3076</v>
      </c>
      <c r="G1142" s="318"/>
      <c r="H1142" s="318" t="s">
        <v>3091</v>
      </c>
      <c r="I1142" s="321">
        <v>116.68</v>
      </c>
      <c r="J1142" s="319" t="s">
        <v>182</v>
      </c>
      <c r="K1142" s="92"/>
    </row>
    <row r="1143" spans="1:11" ht="16">
      <c r="A1143" s="318" t="s">
        <v>1504</v>
      </c>
      <c r="B1143" s="318" t="s">
        <v>3092</v>
      </c>
      <c r="C1143" s="319" t="s">
        <v>3092</v>
      </c>
      <c r="D1143" s="320">
        <f>IFERROR(INDEX([2]banka!A$1:A$65536, MATCH(B1143, [2]banka!L$1:L$65536, 0)), "")</f>
        <v>45805</v>
      </c>
      <c r="E1143" s="318"/>
      <c r="F1143" s="318" t="s">
        <v>3076</v>
      </c>
      <c r="G1143" s="318"/>
      <c r="H1143" s="318" t="s">
        <v>3093</v>
      </c>
      <c r="I1143" s="321">
        <v>129.44</v>
      </c>
      <c r="J1143" s="319" t="s">
        <v>182</v>
      </c>
      <c r="K1143" s="92"/>
    </row>
    <row r="1144" spans="1:11" ht="16">
      <c r="A1144" s="318" t="s">
        <v>1504</v>
      </c>
      <c r="B1144" s="318" t="s">
        <v>3092</v>
      </c>
      <c r="C1144" s="319" t="s">
        <v>3092</v>
      </c>
      <c r="D1144" s="320">
        <f>IFERROR(INDEX([2]banka!A$1:A$65536, MATCH(B1144, [2]banka!L$1:L$65536, 0)), "")</f>
        <v>45805</v>
      </c>
      <c r="E1144" s="318"/>
      <c r="F1144" s="318" t="s">
        <v>3094</v>
      </c>
      <c r="G1144" s="318"/>
      <c r="H1144" s="318" t="s">
        <v>3093</v>
      </c>
      <c r="I1144" s="321">
        <v>36.799999999999997</v>
      </c>
      <c r="J1144" s="319" t="s">
        <v>182</v>
      </c>
      <c r="K1144" s="92"/>
    </row>
    <row r="1145" spans="1:11" ht="16">
      <c r="A1145" s="318" t="s">
        <v>1504</v>
      </c>
      <c r="B1145" s="318" t="s">
        <v>3095</v>
      </c>
      <c r="C1145" s="319" t="s">
        <v>3095</v>
      </c>
      <c r="D1145" s="320">
        <f>IFERROR(INDEX([2]banka!A$1:A$65536, MATCH(B1145, [2]banka!L$1:L$65536, 0)), "")</f>
        <v>45805</v>
      </c>
      <c r="E1145" s="318"/>
      <c r="F1145" s="318" t="s">
        <v>3076</v>
      </c>
      <c r="G1145" s="318"/>
      <c r="H1145" s="318" t="s">
        <v>3096</v>
      </c>
      <c r="I1145" s="321">
        <v>108.6</v>
      </c>
      <c r="J1145" s="319" t="s">
        <v>182</v>
      </c>
      <c r="K1145" s="92"/>
    </row>
    <row r="1146" spans="1:11" ht="16">
      <c r="A1146" s="318" t="s">
        <v>1504</v>
      </c>
      <c r="B1146" s="318" t="s">
        <v>3095</v>
      </c>
      <c r="C1146" s="319" t="s">
        <v>3095</v>
      </c>
      <c r="D1146" s="320">
        <f>IFERROR(INDEX([2]banka!A$1:A$65536, MATCH(B1146, [2]banka!L$1:L$65536, 0)), "")</f>
        <v>45805</v>
      </c>
      <c r="E1146" s="318"/>
      <c r="F1146" s="318" t="s">
        <v>3078</v>
      </c>
      <c r="G1146" s="318"/>
      <c r="H1146" s="318" t="s">
        <v>3096</v>
      </c>
      <c r="I1146" s="321">
        <v>73.599999999999994</v>
      </c>
      <c r="J1146" s="319" t="s">
        <v>182</v>
      </c>
      <c r="K1146" s="92"/>
    </row>
    <row r="1147" spans="1:11" ht="16">
      <c r="A1147" s="318" t="s">
        <v>1504</v>
      </c>
      <c r="B1147" s="318" t="s">
        <v>3097</v>
      </c>
      <c r="C1147" s="319" t="s">
        <v>3097</v>
      </c>
      <c r="D1147" s="320">
        <f>IFERROR(INDEX([2]banka!A$1:A$65536, MATCH(B1147, [2]banka!L$1:L$65536, 0)), "")</f>
        <v>45811</v>
      </c>
      <c r="E1147" s="318"/>
      <c r="F1147" s="318" t="s">
        <v>3098</v>
      </c>
      <c r="G1147" s="318"/>
      <c r="H1147" s="318" t="s">
        <v>2952</v>
      </c>
      <c r="I1147" s="321">
        <v>264.44</v>
      </c>
      <c r="J1147" s="319" t="s">
        <v>182</v>
      </c>
      <c r="K1147" s="92"/>
    </row>
    <row r="1148" spans="1:11" ht="16">
      <c r="A1148" s="318" t="s">
        <v>1504</v>
      </c>
      <c r="B1148" s="318" t="s">
        <v>3099</v>
      </c>
      <c r="C1148" s="319" t="s">
        <v>3099</v>
      </c>
      <c r="D1148" s="320">
        <f>IFERROR(INDEX([2]banka!A$1:A$65536, MATCH(B1148, [2]banka!L$1:L$65536, 0)), "")</f>
        <v>45825</v>
      </c>
      <c r="E1148" s="318"/>
      <c r="F1148" s="318" t="s">
        <v>3078</v>
      </c>
      <c r="G1148" s="318"/>
      <c r="H1148" s="318" t="s">
        <v>3100</v>
      </c>
      <c r="I1148" s="321">
        <v>75</v>
      </c>
      <c r="J1148" s="319" t="s">
        <v>182</v>
      </c>
      <c r="K1148" s="92"/>
    </row>
    <row r="1149" spans="1:11" ht="16">
      <c r="A1149" s="318" t="s">
        <v>1504</v>
      </c>
      <c r="B1149" s="318" t="s">
        <v>3101</v>
      </c>
      <c r="C1149" s="319" t="s">
        <v>3101</v>
      </c>
      <c r="D1149" s="320">
        <v>45695</v>
      </c>
      <c r="E1149" s="318"/>
      <c r="F1149" s="318" t="s">
        <v>1788</v>
      </c>
      <c r="G1149" s="318"/>
      <c r="H1149" s="318"/>
      <c r="I1149" s="321">
        <v>230</v>
      </c>
      <c r="J1149" s="319" t="s">
        <v>182</v>
      </c>
      <c r="K1149" s="92"/>
    </row>
    <row r="1150" spans="1:11" ht="16">
      <c r="A1150" s="318" t="s">
        <v>1504</v>
      </c>
      <c r="B1150" s="318" t="s">
        <v>3101</v>
      </c>
      <c r="C1150" s="319" t="s">
        <v>3101</v>
      </c>
      <c r="D1150" s="320">
        <v>45695</v>
      </c>
      <c r="E1150" s="318"/>
      <c r="F1150" s="318" t="s">
        <v>1786</v>
      </c>
      <c r="G1150" s="318"/>
      <c r="H1150" s="318"/>
      <c r="I1150" s="321">
        <v>57.95</v>
      </c>
      <c r="J1150" s="319" t="s">
        <v>182</v>
      </c>
      <c r="K1150" s="92"/>
    </row>
    <row r="1151" spans="1:11" ht="16">
      <c r="A1151" s="318" t="s">
        <v>1504</v>
      </c>
      <c r="B1151" s="318" t="s">
        <v>3101</v>
      </c>
      <c r="C1151" s="319" t="s">
        <v>3101</v>
      </c>
      <c r="D1151" s="320">
        <v>45695</v>
      </c>
      <c r="E1151" s="318"/>
      <c r="F1151" s="318" t="s">
        <v>1787</v>
      </c>
      <c r="G1151" s="318"/>
      <c r="H1151" s="318"/>
      <c r="I1151" s="321">
        <v>25.3</v>
      </c>
      <c r="J1151" s="319" t="s">
        <v>182</v>
      </c>
      <c r="K1151" s="92"/>
    </row>
    <row r="1152" spans="1:11" ht="16">
      <c r="A1152" s="318" t="s">
        <v>1504</v>
      </c>
      <c r="B1152" s="318" t="s">
        <v>3102</v>
      </c>
      <c r="C1152" s="319" t="s">
        <v>3102</v>
      </c>
      <c r="D1152" s="320">
        <v>45722</v>
      </c>
      <c r="E1152" s="318"/>
      <c r="F1152" s="318" t="s">
        <v>1788</v>
      </c>
      <c r="G1152" s="318"/>
      <c r="H1152" s="318"/>
      <c r="I1152" s="321">
        <v>230</v>
      </c>
      <c r="J1152" s="319" t="s">
        <v>182</v>
      </c>
      <c r="K1152" s="92"/>
    </row>
    <row r="1153" spans="1:11" ht="16">
      <c r="A1153" s="318" t="s">
        <v>1504</v>
      </c>
      <c r="B1153" s="318" t="s">
        <v>3102</v>
      </c>
      <c r="C1153" s="319" t="s">
        <v>3102</v>
      </c>
      <c r="D1153" s="320">
        <v>45722</v>
      </c>
      <c r="E1153" s="318"/>
      <c r="F1153" s="318" t="s">
        <v>1787</v>
      </c>
      <c r="G1153" s="318"/>
      <c r="H1153" s="318"/>
      <c r="I1153" s="321">
        <v>25.3</v>
      </c>
      <c r="J1153" s="319" t="s">
        <v>182</v>
      </c>
      <c r="K1153" s="92"/>
    </row>
    <row r="1154" spans="1:11" ht="16">
      <c r="A1154" s="318" t="s">
        <v>1504</v>
      </c>
      <c r="B1154" s="318" t="s">
        <v>3102</v>
      </c>
      <c r="C1154" s="319" t="s">
        <v>3102</v>
      </c>
      <c r="D1154" s="320">
        <v>45722</v>
      </c>
      <c r="E1154" s="318"/>
      <c r="F1154" s="318" t="s">
        <v>1786</v>
      </c>
      <c r="G1154" s="318"/>
      <c r="H1154" s="318"/>
      <c r="I1154" s="321">
        <v>57.95</v>
      </c>
      <c r="J1154" s="319" t="s">
        <v>182</v>
      </c>
      <c r="K1154" s="92"/>
    </row>
    <row r="1155" spans="1:11" ht="16">
      <c r="A1155" s="318" t="s">
        <v>1504</v>
      </c>
      <c r="B1155" s="318" t="s">
        <v>3103</v>
      </c>
      <c r="C1155" s="319" t="s">
        <v>3103</v>
      </c>
      <c r="D1155" s="320">
        <v>45756</v>
      </c>
      <c r="E1155" s="318"/>
      <c r="F1155" s="318" t="s">
        <v>1786</v>
      </c>
      <c r="G1155" s="318"/>
      <c r="H1155" s="318"/>
      <c r="I1155" s="321">
        <v>57.95</v>
      </c>
      <c r="J1155" s="319" t="s">
        <v>182</v>
      </c>
      <c r="K1155" s="92"/>
    </row>
    <row r="1156" spans="1:11" ht="16">
      <c r="A1156" s="318" t="s">
        <v>1504</v>
      </c>
      <c r="B1156" s="318" t="s">
        <v>3103</v>
      </c>
      <c r="C1156" s="319" t="s">
        <v>3103</v>
      </c>
      <c r="D1156" s="320">
        <v>45756</v>
      </c>
      <c r="E1156" s="318"/>
      <c r="F1156" s="318" t="s">
        <v>1788</v>
      </c>
      <c r="G1156" s="318"/>
      <c r="H1156" s="318"/>
      <c r="I1156" s="321">
        <v>230</v>
      </c>
      <c r="J1156" s="319" t="s">
        <v>182</v>
      </c>
      <c r="K1156" s="92"/>
    </row>
    <row r="1157" spans="1:11" ht="16">
      <c r="A1157" s="318" t="s">
        <v>1504</v>
      </c>
      <c r="B1157" s="318" t="s">
        <v>3103</v>
      </c>
      <c r="C1157" s="319" t="s">
        <v>3103</v>
      </c>
      <c r="D1157" s="320">
        <v>45756</v>
      </c>
      <c r="E1157" s="318"/>
      <c r="F1157" s="318" t="s">
        <v>1787</v>
      </c>
      <c r="G1157" s="318"/>
      <c r="H1157" s="318"/>
      <c r="I1157" s="321">
        <v>25.3</v>
      </c>
      <c r="J1157" s="319" t="s">
        <v>182</v>
      </c>
      <c r="K1157" s="92"/>
    </row>
    <row r="1158" spans="1:11" ht="16">
      <c r="A1158" s="318" t="s">
        <v>1504</v>
      </c>
      <c r="B1158" s="318" t="s">
        <v>3104</v>
      </c>
      <c r="C1158" s="319" t="s">
        <v>3104</v>
      </c>
      <c r="D1158" s="320">
        <v>45783</v>
      </c>
      <c r="E1158" s="318"/>
      <c r="F1158" s="318" t="s">
        <v>1787</v>
      </c>
      <c r="G1158" s="318"/>
      <c r="H1158" s="318"/>
      <c r="I1158" s="321">
        <v>25.3</v>
      </c>
      <c r="J1158" s="319" t="s">
        <v>182</v>
      </c>
      <c r="K1158" s="92"/>
    </row>
    <row r="1159" spans="1:11" ht="16">
      <c r="A1159" s="318" t="s">
        <v>1504</v>
      </c>
      <c r="B1159" s="318" t="s">
        <v>3104</v>
      </c>
      <c r="C1159" s="319" t="s">
        <v>3104</v>
      </c>
      <c r="D1159" s="320">
        <v>45783</v>
      </c>
      <c r="E1159" s="318"/>
      <c r="F1159" s="318" t="s">
        <v>1786</v>
      </c>
      <c r="G1159" s="318"/>
      <c r="H1159" s="318"/>
      <c r="I1159" s="321">
        <v>57.95</v>
      </c>
      <c r="J1159" s="319" t="s">
        <v>182</v>
      </c>
      <c r="K1159" s="92"/>
    </row>
    <row r="1160" spans="1:11" ht="16">
      <c r="A1160" s="318" t="s">
        <v>1504</v>
      </c>
      <c r="B1160" s="318" t="s">
        <v>3104</v>
      </c>
      <c r="C1160" s="319" t="s">
        <v>3104</v>
      </c>
      <c r="D1160" s="320">
        <v>45783</v>
      </c>
      <c r="E1160" s="318"/>
      <c r="F1160" s="318" t="s">
        <v>1788</v>
      </c>
      <c r="G1160" s="318"/>
      <c r="H1160" s="318"/>
      <c r="I1160" s="321">
        <v>230</v>
      </c>
      <c r="J1160" s="319" t="s">
        <v>182</v>
      </c>
      <c r="K1160" s="92"/>
    </row>
    <row r="1161" spans="1:11" ht="16">
      <c r="A1161" s="318" t="s">
        <v>1504</v>
      </c>
      <c r="B1161" s="318" t="s">
        <v>3105</v>
      </c>
      <c r="C1161" s="319" t="s">
        <v>3105</v>
      </c>
      <c r="D1161" s="320">
        <v>45818</v>
      </c>
      <c r="E1161" s="318"/>
      <c r="F1161" s="318" t="s">
        <v>1786</v>
      </c>
      <c r="G1161" s="318"/>
      <c r="H1161" s="318"/>
      <c r="I1161" s="321">
        <v>57.95</v>
      </c>
      <c r="J1161" s="319" t="s">
        <v>182</v>
      </c>
      <c r="K1161" s="92"/>
    </row>
    <row r="1162" spans="1:11" ht="16">
      <c r="A1162" s="318" t="s">
        <v>1504</v>
      </c>
      <c r="B1162" s="318" t="s">
        <v>3105</v>
      </c>
      <c r="C1162" s="319" t="s">
        <v>3105</v>
      </c>
      <c r="D1162" s="320">
        <v>45818</v>
      </c>
      <c r="E1162" s="318"/>
      <c r="F1162" s="318" t="s">
        <v>1787</v>
      </c>
      <c r="G1162" s="318"/>
      <c r="H1162" s="318"/>
      <c r="I1162" s="321">
        <v>25.3</v>
      </c>
      <c r="J1162" s="319" t="s">
        <v>182</v>
      </c>
      <c r="K1162" s="92"/>
    </row>
    <row r="1163" spans="1:11" ht="16">
      <c r="A1163" s="318" t="s">
        <v>1504</v>
      </c>
      <c r="B1163" s="318" t="s">
        <v>3105</v>
      </c>
      <c r="C1163" s="319" t="s">
        <v>3105</v>
      </c>
      <c r="D1163" s="320">
        <v>45818</v>
      </c>
      <c r="E1163" s="318"/>
      <c r="F1163" s="318" t="s">
        <v>1788</v>
      </c>
      <c r="G1163" s="318"/>
      <c r="H1163" s="318"/>
      <c r="I1163" s="321">
        <v>230</v>
      </c>
      <c r="J1163" s="319" t="s">
        <v>182</v>
      </c>
      <c r="K1163" s="92"/>
    </row>
    <row r="1164" spans="1:11" ht="16">
      <c r="A1164" s="318" t="s">
        <v>1504</v>
      </c>
      <c r="B1164" s="318" t="s">
        <v>3106</v>
      </c>
      <c r="C1164" s="319" t="s">
        <v>3106</v>
      </c>
      <c r="D1164" s="320">
        <v>45853</v>
      </c>
      <c r="E1164" s="318"/>
      <c r="F1164" s="318" t="s">
        <v>1786</v>
      </c>
      <c r="G1164" s="318"/>
      <c r="H1164" s="318"/>
      <c r="I1164" s="321">
        <v>57.95</v>
      </c>
      <c r="J1164" s="319" t="s">
        <v>182</v>
      </c>
      <c r="K1164" s="92"/>
    </row>
    <row r="1165" spans="1:11" ht="16">
      <c r="A1165" s="318" t="s">
        <v>1504</v>
      </c>
      <c r="B1165" s="318" t="s">
        <v>3106</v>
      </c>
      <c r="C1165" s="319" t="s">
        <v>3106</v>
      </c>
      <c r="D1165" s="320">
        <v>45853</v>
      </c>
      <c r="E1165" s="318"/>
      <c r="F1165" s="318" t="s">
        <v>1787</v>
      </c>
      <c r="G1165" s="318"/>
      <c r="H1165" s="318"/>
      <c r="I1165" s="321">
        <v>25.3</v>
      </c>
      <c r="J1165" s="319" t="s">
        <v>182</v>
      </c>
      <c r="K1165" s="92"/>
    </row>
    <row r="1166" spans="1:11" ht="16">
      <c r="A1166" s="318" t="s">
        <v>1504</v>
      </c>
      <c r="B1166" s="318" t="s">
        <v>3106</v>
      </c>
      <c r="C1166" s="319" t="s">
        <v>3106</v>
      </c>
      <c r="D1166" s="320">
        <v>45853</v>
      </c>
      <c r="E1166" s="318"/>
      <c r="F1166" s="318" t="s">
        <v>1788</v>
      </c>
      <c r="G1166" s="318"/>
      <c r="H1166" s="318"/>
      <c r="I1166" s="321">
        <v>230</v>
      </c>
      <c r="J1166" s="319" t="s">
        <v>182</v>
      </c>
      <c r="K1166" s="92"/>
    </row>
    <row r="1167" spans="1:11" ht="16">
      <c r="A1167" s="318" t="s">
        <v>1504</v>
      </c>
      <c r="B1167" s="318" t="s">
        <v>3107</v>
      </c>
      <c r="C1167" s="319">
        <v>20250003</v>
      </c>
      <c r="D1167" s="320">
        <f>IFERROR(INDEX([2]banka!A$1:A$65536, MATCH(B1167, [2]banka!L$1:L$65536, 0)), "")</f>
        <v>45688</v>
      </c>
      <c r="E1167" s="318"/>
      <c r="F1167" s="318" t="s">
        <v>3108</v>
      </c>
      <c r="G1167" s="318">
        <v>17337551</v>
      </c>
      <c r="H1167" s="318" t="s">
        <v>3109</v>
      </c>
      <c r="I1167" s="321">
        <v>3365.85</v>
      </c>
      <c r="J1167" s="319" t="s">
        <v>182</v>
      </c>
      <c r="K1167" s="92"/>
    </row>
    <row r="1168" spans="1:11" ht="16">
      <c r="A1168" s="318" t="s">
        <v>1504</v>
      </c>
      <c r="B1168" s="318" t="s">
        <v>3110</v>
      </c>
      <c r="C1168" s="319">
        <v>90250011</v>
      </c>
      <c r="D1168" s="320">
        <f>IFERROR(INDEX([2]banka!A$1:A$65536, MATCH(B1168, [2]banka!L$1:L$65536, 0)), "")</f>
        <v>45699</v>
      </c>
      <c r="E1168" s="318"/>
      <c r="F1168" s="318" t="s">
        <v>3111</v>
      </c>
      <c r="G1168" s="318">
        <v>36552496</v>
      </c>
      <c r="H1168" s="318" t="s">
        <v>3112</v>
      </c>
      <c r="I1168" s="321">
        <v>296.85000000000002</v>
      </c>
      <c r="J1168" s="319" t="s">
        <v>182</v>
      </c>
      <c r="K1168" s="92"/>
    </row>
    <row r="1169" spans="1:11" ht="16">
      <c r="A1169" s="318" t="s">
        <v>1504</v>
      </c>
      <c r="B1169" s="318" t="s">
        <v>3113</v>
      </c>
      <c r="C1169" s="319">
        <v>202510023</v>
      </c>
      <c r="D1169" s="320">
        <f>IFERROR(INDEX([2]banka!A$1:A$65536, MATCH(B1169, [2]banka!L$1:L$65536, 0)), "")</f>
        <v>45700</v>
      </c>
      <c r="E1169" s="318"/>
      <c r="F1169" s="318" t="s">
        <v>3114</v>
      </c>
      <c r="G1169" s="318">
        <v>36317471</v>
      </c>
      <c r="H1169" s="318" t="s">
        <v>3115</v>
      </c>
      <c r="I1169" s="321">
        <v>487.08</v>
      </c>
      <c r="J1169" s="319" t="s">
        <v>182</v>
      </c>
      <c r="K1169" s="92"/>
    </row>
    <row r="1170" spans="1:11" ht="16">
      <c r="A1170" s="318" t="s">
        <v>1504</v>
      </c>
      <c r="B1170" s="318" t="s">
        <v>3116</v>
      </c>
      <c r="C1170" s="319">
        <v>202503121</v>
      </c>
      <c r="D1170" s="320">
        <f>IFERROR(INDEX([2]banka!A$1:A$65536, MATCH(B1170, [2]banka!L$1:L$65536, 0)), "")</f>
        <v>45721</v>
      </c>
      <c r="E1170" s="318"/>
      <c r="F1170" s="318" t="s">
        <v>3117</v>
      </c>
      <c r="G1170" s="318">
        <v>31386946</v>
      </c>
      <c r="H1170" s="318" t="s">
        <v>3118</v>
      </c>
      <c r="I1170" s="321">
        <v>2460</v>
      </c>
      <c r="J1170" s="319" t="s">
        <v>182</v>
      </c>
      <c r="K1170" s="92"/>
    </row>
    <row r="1171" spans="1:11" ht="16">
      <c r="A1171" s="318" t="s">
        <v>1504</v>
      </c>
      <c r="B1171" s="318" t="s">
        <v>2365</v>
      </c>
      <c r="C1171" s="319">
        <v>5831593173</v>
      </c>
      <c r="D1171" s="320">
        <f>IFERROR(INDEX([2]banka!A$1:A$65536, MATCH(B1171, [2]banka!L$1:L$65536, 0)), "")</f>
        <v>45747</v>
      </c>
      <c r="E1171" s="318"/>
      <c r="F1171" s="318" t="s">
        <v>3119</v>
      </c>
      <c r="G1171" s="318">
        <v>35697270</v>
      </c>
      <c r="H1171" s="318" t="s">
        <v>1766</v>
      </c>
      <c r="I1171" s="321">
        <v>6.02</v>
      </c>
      <c r="J1171" s="319" t="s">
        <v>182</v>
      </c>
      <c r="K1171" s="92"/>
    </row>
    <row r="1172" spans="1:11" ht="16">
      <c r="A1172" s="318" t="s">
        <v>1504</v>
      </c>
      <c r="B1172" s="318" t="s">
        <v>3120</v>
      </c>
      <c r="C1172" s="319">
        <v>3701872025</v>
      </c>
      <c r="D1172" s="320">
        <f>IFERROR(INDEX([2]banka!A$1:A$65536, MATCH(B1172, [2]banka!L$1:L$65536, 0)), "")</f>
        <v>45763</v>
      </c>
      <c r="E1172" s="318"/>
      <c r="F1172" s="318" t="s">
        <v>3121</v>
      </c>
      <c r="G1172" s="318">
        <v>35972564</v>
      </c>
      <c r="H1172" s="318" t="s">
        <v>3122</v>
      </c>
      <c r="I1172" s="321">
        <v>671.5</v>
      </c>
      <c r="J1172" s="319" t="s">
        <v>182</v>
      </c>
      <c r="K1172" s="92"/>
    </row>
    <row r="1173" spans="1:11" ht="16">
      <c r="A1173" s="318" t="s">
        <v>1504</v>
      </c>
      <c r="B1173" s="318" t="s">
        <v>3123</v>
      </c>
      <c r="C1173" s="319">
        <v>20250549</v>
      </c>
      <c r="D1173" s="320">
        <f>IFERROR(INDEX([2]banka!A$1:A$65536, MATCH(B1173, [2]banka!L$1:L$65536, 0)), "")</f>
        <v>45763</v>
      </c>
      <c r="E1173" s="318"/>
      <c r="F1173" s="318" t="s">
        <v>3124</v>
      </c>
      <c r="G1173" s="318">
        <v>17337551</v>
      </c>
      <c r="H1173" s="318" t="s">
        <v>3109</v>
      </c>
      <c r="I1173" s="321">
        <v>989.63</v>
      </c>
      <c r="J1173" s="319" t="s">
        <v>182</v>
      </c>
      <c r="K1173" s="92"/>
    </row>
    <row r="1174" spans="1:11" ht="16">
      <c r="A1174" s="318" t="s">
        <v>1504</v>
      </c>
      <c r="B1174" s="318" t="s">
        <v>3125</v>
      </c>
      <c r="C1174" s="319">
        <v>250401002</v>
      </c>
      <c r="D1174" s="320">
        <f>IFERROR(INDEX([2]banka!A$1:A$65536, MATCH(B1174, [2]banka!L$1:L$65536, 0)), "")</f>
        <v>45756</v>
      </c>
      <c r="E1174" s="318"/>
      <c r="F1174" s="318" t="s">
        <v>3126</v>
      </c>
      <c r="G1174" s="318">
        <v>45978301</v>
      </c>
      <c r="H1174" s="318" t="s">
        <v>3127</v>
      </c>
      <c r="I1174" s="321">
        <v>249</v>
      </c>
      <c r="J1174" s="319" t="s">
        <v>182</v>
      </c>
      <c r="K1174" s="92"/>
    </row>
    <row r="1175" spans="1:11" ht="16">
      <c r="A1175" s="318" t="s">
        <v>1504</v>
      </c>
      <c r="B1175" s="318" t="s">
        <v>3128</v>
      </c>
      <c r="C1175" s="319">
        <v>250297</v>
      </c>
      <c r="D1175" s="320">
        <f>IFERROR(INDEX([2]banka!A$1:A$65536, MATCH(B1175, [2]banka!L$1:L$65536, 0)), "")</f>
        <v>45763</v>
      </c>
      <c r="E1175" s="318"/>
      <c r="F1175" s="318" t="s">
        <v>3129</v>
      </c>
      <c r="G1175" s="318">
        <v>36279129</v>
      </c>
      <c r="H1175" s="318" t="s">
        <v>3130</v>
      </c>
      <c r="I1175" s="321">
        <v>15.87</v>
      </c>
      <c r="J1175" s="319" t="s">
        <v>182</v>
      </c>
      <c r="K1175" s="92"/>
    </row>
    <row r="1176" spans="1:11" ht="16">
      <c r="A1176" s="318" t="s">
        <v>1504</v>
      </c>
      <c r="B1176" s="318" t="s">
        <v>3131</v>
      </c>
      <c r="C1176" s="319">
        <v>250298</v>
      </c>
      <c r="D1176" s="320">
        <f>IFERROR(INDEX([2]banka!A$1:A$65536, MATCH(B1176, [2]banka!L$1:L$65536, 0)), "")</f>
        <v>45763</v>
      </c>
      <c r="E1176" s="318"/>
      <c r="F1176" s="318" t="s">
        <v>3132</v>
      </c>
      <c r="G1176" s="318">
        <v>36279129</v>
      </c>
      <c r="H1176" s="318" t="s">
        <v>3130</v>
      </c>
      <c r="I1176" s="321">
        <v>12.29</v>
      </c>
      <c r="J1176" s="319" t="s">
        <v>182</v>
      </c>
      <c r="K1176" s="92"/>
    </row>
    <row r="1177" spans="1:11" ht="16">
      <c r="A1177" s="318" t="s">
        <v>1504</v>
      </c>
      <c r="B1177" s="318" t="s">
        <v>3133</v>
      </c>
      <c r="C1177" s="319" t="s">
        <v>3134</v>
      </c>
      <c r="D1177" s="320">
        <v>45763</v>
      </c>
      <c r="E1177" s="318"/>
      <c r="F1177" s="318" t="s">
        <v>3135</v>
      </c>
      <c r="G1177" s="318">
        <v>36279129</v>
      </c>
      <c r="H1177" s="318" t="s">
        <v>3130</v>
      </c>
      <c r="I1177" s="321">
        <v>-12.29</v>
      </c>
      <c r="J1177" s="319" t="s">
        <v>182</v>
      </c>
      <c r="K1177" s="92"/>
    </row>
    <row r="1178" spans="1:11" ht="16">
      <c r="A1178" s="318" t="s">
        <v>1504</v>
      </c>
      <c r="B1178" s="318" t="s">
        <v>3133</v>
      </c>
      <c r="C1178" s="319" t="s">
        <v>3134</v>
      </c>
      <c r="D1178" s="320">
        <v>45763</v>
      </c>
      <c r="E1178" s="318"/>
      <c r="F1178" s="318" t="s">
        <v>3136</v>
      </c>
      <c r="G1178" s="318">
        <v>36279129</v>
      </c>
      <c r="H1178" s="318" t="s">
        <v>3130</v>
      </c>
      <c r="I1178" s="321">
        <v>12.29</v>
      </c>
      <c r="J1178" s="319" t="s">
        <v>182</v>
      </c>
      <c r="K1178" s="92"/>
    </row>
    <row r="1179" spans="1:11" ht="16">
      <c r="A1179" s="318" t="s">
        <v>1504</v>
      </c>
      <c r="B1179" s="318" t="s">
        <v>3137</v>
      </c>
      <c r="C1179" s="319" t="s">
        <v>3138</v>
      </c>
      <c r="D1179" s="320">
        <v>45763</v>
      </c>
      <c r="E1179" s="318"/>
      <c r="F1179" s="318" t="s">
        <v>3139</v>
      </c>
      <c r="G1179" s="318">
        <v>36279129</v>
      </c>
      <c r="H1179" s="318" t="s">
        <v>3130</v>
      </c>
      <c r="I1179" s="321">
        <v>15.87</v>
      </c>
      <c r="J1179" s="319" t="s">
        <v>182</v>
      </c>
      <c r="K1179" s="92"/>
    </row>
    <row r="1180" spans="1:11" ht="16">
      <c r="A1180" s="318" t="s">
        <v>1504</v>
      </c>
      <c r="B1180" s="318" t="s">
        <v>3137</v>
      </c>
      <c r="C1180" s="319" t="s">
        <v>3138</v>
      </c>
      <c r="D1180" s="320">
        <v>45763</v>
      </c>
      <c r="E1180" s="318"/>
      <c r="F1180" s="318" t="s">
        <v>3139</v>
      </c>
      <c r="G1180" s="318">
        <v>36279129</v>
      </c>
      <c r="H1180" s="318" t="s">
        <v>3130</v>
      </c>
      <c r="I1180" s="321">
        <v>-15.87</v>
      </c>
      <c r="J1180" s="319" t="s">
        <v>182</v>
      </c>
      <c r="K1180" s="92"/>
    </row>
    <row r="1181" spans="1:11" ht="16">
      <c r="A1181" s="318" t="s">
        <v>1504</v>
      </c>
      <c r="B1181" s="318" t="s">
        <v>2367</v>
      </c>
      <c r="C1181" s="319">
        <v>301846671</v>
      </c>
      <c r="D1181" s="320">
        <f>IFERROR(INDEX([2]banka!A$1:A$65536, MATCH(B1181, [2]banka!L$1:L$65536, 0)), "")</f>
        <v>45782</v>
      </c>
      <c r="E1181" s="318"/>
      <c r="F1181" s="318" t="s">
        <v>2368</v>
      </c>
      <c r="G1181" s="318">
        <v>35697270</v>
      </c>
      <c r="H1181" s="318" t="s">
        <v>1766</v>
      </c>
      <c r="I1181" s="321">
        <v>7.26</v>
      </c>
      <c r="J1181" s="319" t="s">
        <v>182</v>
      </c>
      <c r="K1181" s="92"/>
    </row>
    <row r="1182" spans="1:11" ht="16">
      <c r="A1182" s="318" t="s">
        <v>1504</v>
      </c>
      <c r="B1182" s="318" t="s">
        <v>3140</v>
      </c>
      <c r="C1182" s="319">
        <v>202506943</v>
      </c>
      <c r="D1182" s="320">
        <f>IFERROR(INDEX([2]banka!A$1:A$65536, MATCH(B1182, [2]banka!L$1:L$65536, 0)), "")</f>
        <v>45790</v>
      </c>
      <c r="E1182" s="318"/>
      <c r="F1182" s="318" t="s">
        <v>3141</v>
      </c>
      <c r="G1182" s="318">
        <v>31386946</v>
      </c>
      <c r="H1182" s="318" t="s">
        <v>3118</v>
      </c>
      <c r="I1182" s="321">
        <v>2460</v>
      </c>
      <c r="J1182" s="319" t="s">
        <v>182</v>
      </c>
      <c r="K1182" s="92"/>
    </row>
    <row r="1183" spans="1:11" ht="16">
      <c r="A1183" s="318" t="s">
        <v>1504</v>
      </c>
      <c r="B1183" s="318" t="s">
        <v>3142</v>
      </c>
      <c r="C1183" s="319">
        <v>925001</v>
      </c>
      <c r="D1183" s="320">
        <f>IFERROR(INDEX([2]banka!A$1:A$65536, MATCH(B1183, [2]banka!L$1:L$65536, 0)), "")</f>
        <v>45790</v>
      </c>
      <c r="E1183" s="318"/>
      <c r="F1183" s="318" t="s">
        <v>3143</v>
      </c>
      <c r="G1183" s="318">
        <v>54536545</v>
      </c>
      <c r="H1183" s="318" t="s">
        <v>2980</v>
      </c>
      <c r="I1183" s="321">
        <v>600</v>
      </c>
      <c r="J1183" s="319" t="s">
        <v>182</v>
      </c>
      <c r="K1183" s="92"/>
    </row>
    <row r="1184" spans="1:11" ht="16">
      <c r="A1184" s="318" t="s">
        <v>1504</v>
      </c>
      <c r="B1184" s="318" t="s">
        <v>3144</v>
      </c>
      <c r="C1184" s="319">
        <v>5410680526</v>
      </c>
      <c r="D1184" s="320">
        <f>IFERROR(INDEX([2]banka!A$1:A$65536, MATCH(B1184, [2]banka!L$1:L$65536, 0)), "")</f>
        <v>45784</v>
      </c>
      <c r="E1184" s="318"/>
      <c r="F1184" s="318" t="s">
        <v>3145</v>
      </c>
      <c r="G1184" s="318">
        <v>36562939</v>
      </c>
      <c r="H1184" s="318" t="s">
        <v>1737</v>
      </c>
      <c r="I1184" s="321">
        <v>110.82</v>
      </c>
      <c r="J1184" s="319" t="s">
        <v>182</v>
      </c>
      <c r="K1184" s="92"/>
    </row>
    <row r="1185" spans="1:11" ht="16">
      <c r="A1185" s="318" t="s">
        <v>1504</v>
      </c>
      <c r="B1185" s="318" t="s">
        <v>3146</v>
      </c>
      <c r="C1185" s="319">
        <v>45748</v>
      </c>
      <c r="D1185" s="320">
        <f>IFERROR(INDEX([2]banka!A$1:A$65536, MATCH(B1185, [2]banka!L$1:L$65536, 0)), "")</f>
        <v>45784</v>
      </c>
      <c r="E1185" s="330"/>
      <c r="F1185" s="318" t="s">
        <v>3147</v>
      </c>
      <c r="G1185" s="318">
        <v>52769275</v>
      </c>
      <c r="H1185" s="318" t="s">
        <v>2983</v>
      </c>
      <c r="I1185" s="321">
        <v>928</v>
      </c>
      <c r="J1185" s="319" t="s">
        <v>182</v>
      </c>
      <c r="K1185" s="92"/>
    </row>
    <row r="1186" spans="1:11" ht="16">
      <c r="A1186" s="318" t="s">
        <v>1504</v>
      </c>
      <c r="B1186" s="318" t="s">
        <v>3148</v>
      </c>
      <c r="C1186" s="319">
        <v>2501278</v>
      </c>
      <c r="D1186" s="320">
        <f>IFERROR(INDEX([2]banka!A$1:A$65536, MATCH(B1186, [2]banka!L$1:L$65536, 0)), "")</f>
        <v>45798</v>
      </c>
      <c r="E1186" s="318"/>
      <c r="F1186" s="318" t="s">
        <v>3149</v>
      </c>
      <c r="G1186" s="318">
        <v>46158766</v>
      </c>
      <c r="H1186" s="318" t="s">
        <v>3150</v>
      </c>
      <c r="I1186" s="321">
        <v>123</v>
      </c>
      <c r="J1186" s="319" t="s">
        <v>182</v>
      </c>
      <c r="K1186" s="92"/>
    </row>
    <row r="1187" spans="1:11" ht="16">
      <c r="A1187" s="318" t="s">
        <v>1504</v>
      </c>
      <c r="B1187" s="318" t="s">
        <v>3151</v>
      </c>
      <c r="C1187" s="319">
        <v>202504426</v>
      </c>
      <c r="D1187" s="320">
        <f>IFERROR(INDEX([2]banka!A$1:A$65536, MATCH(B1187, [2]banka!L$1:L$65536, 0)), "")</f>
        <v>45828</v>
      </c>
      <c r="E1187" s="318"/>
      <c r="F1187" s="318" t="s">
        <v>3152</v>
      </c>
      <c r="G1187" s="318">
        <v>35801948</v>
      </c>
      <c r="H1187" s="318" t="s">
        <v>3153</v>
      </c>
      <c r="I1187" s="321">
        <v>-708</v>
      </c>
      <c r="J1187" s="319" t="s">
        <v>182</v>
      </c>
      <c r="K1187" s="92"/>
    </row>
    <row r="1188" spans="1:11" ht="16">
      <c r="A1188" s="318" t="s">
        <v>1504</v>
      </c>
      <c r="B1188" s="318" t="s">
        <v>3154</v>
      </c>
      <c r="C1188" s="319">
        <v>202504427</v>
      </c>
      <c r="D1188" s="320">
        <v>45828</v>
      </c>
      <c r="E1188" s="318"/>
      <c r="F1188" s="318" t="s">
        <v>3155</v>
      </c>
      <c r="G1188" s="318">
        <v>35801948</v>
      </c>
      <c r="H1188" s="318" t="s">
        <v>3153</v>
      </c>
      <c r="I1188" s="321">
        <v>246</v>
      </c>
      <c r="J1188" s="319" t="s">
        <v>182</v>
      </c>
      <c r="K1188" s="92"/>
    </row>
    <row r="1189" spans="1:11" ht="16">
      <c r="A1189" s="318" t="s">
        <v>1504</v>
      </c>
      <c r="B1189" s="318" t="s">
        <v>2369</v>
      </c>
      <c r="C1189" s="319">
        <v>5840783464</v>
      </c>
      <c r="D1189" s="320">
        <f>IFERROR(INDEX([2]banka!A$1:A$65536, MATCH(B1189, [2]banka!L$1:L$65536, 0)), "")</f>
        <v>45804</v>
      </c>
      <c r="E1189" s="318"/>
      <c r="F1189" s="318" t="s">
        <v>2370</v>
      </c>
      <c r="G1189" s="318">
        <v>35697270</v>
      </c>
      <c r="H1189" s="318" t="s">
        <v>1766</v>
      </c>
      <c r="I1189" s="321">
        <v>12.43</v>
      </c>
      <c r="J1189" s="319" t="s">
        <v>182</v>
      </c>
      <c r="K1189" s="92"/>
    </row>
    <row r="1190" spans="1:11" ht="16">
      <c r="A1190" s="318" t="s">
        <v>1504</v>
      </c>
      <c r="B1190" s="318" t="s">
        <v>3156</v>
      </c>
      <c r="C1190" s="319">
        <v>45689</v>
      </c>
      <c r="D1190" s="320">
        <f>IFERROR(INDEX([2]banka!A$1:A$65536, MATCH(B1190, [2]banka!L$1:L$65536, 0)), "")</f>
        <v>45810</v>
      </c>
      <c r="E1190" s="330"/>
      <c r="F1190" s="318" t="s">
        <v>3157</v>
      </c>
      <c r="G1190" s="318">
        <v>34000381</v>
      </c>
      <c r="H1190" s="318" t="s">
        <v>3158</v>
      </c>
      <c r="I1190" s="321">
        <v>723.5</v>
      </c>
      <c r="J1190" s="319" t="s">
        <v>182</v>
      </c>
      <c r="K1190" s="92"/>
    </row>
    <row r="1191" spans="1:11" ht="16">
      <c r="A1191" s="318" t="s">
        <v>1504</v>
      </c>
      <c r="B1191" s="318" t="s">
        <v>3159</v>
      </c>
      <c r="C1191" s="319">
        <v>202507786</v>
      </c>
      <c r="D1191" s="320">
        <f>IFERROR(INDEX([2]banka!A$1:A$65536, MATCH(B1191, [2]banka!L$1:L$65536, 0)), "")</f>
        <v>45810</v>
      </c>
      <c r="E1191" s="318"/>
      <c r="F1191" s="318" t="s">
        <v>3160</v>
      </c>
      <c r="G1191" s="318">
        <v>31386946</v>
      </c>
      <c r="H1191" s="318" t="s">
        <v>3118</v>
      </c>
      <c r="I1191" s="321">
        <v>710.94</v>
      </c>
      <c r="J1191" s="319" t="s">
        <v>182</v>
      </c>
      <c r="K1191" s="92"/>
    </row>
    <row r="1192" spans="1:11" ht="16">
      <c r="A1192" s="318" t="s">
        <v>1504</v>
      </c>
      <c r="B1192" s="318" t="s">
        <v>3161</v>
      </c>
      <c r="C1192" s="319">
        <v>250200016</v>
      </c>
      <c r="D1192" s="320">
        <f>IFERROR(INDEX([2]banka!A$1:A$65536, MATCH(B1192, [2]banka!L$1:L$65536, 0)), "")</f>
        <v>45799</v>
      </c>
      <c r="E1192" s="318"/>
      <c r="F1192" s="318" t="s">
        <v>3162</v>
      </c>
      <c r="G1192" s="318">
        <v>35884088</v>
      </c>
      <c r="H1192" s="318" t="s">
        <v>3163</v>
      </c>
      <c r="I1192" s="321">
        <v>344.51</v>
      </c>
      <c r="J1192" s="319" t="s">
        <v>182</v>
      </c>
      <c r="K1192" s="92"/>
    </row>
    <row r="1193" spans="1:11" ht="16">
      <c r="A1193" s="318" t="s">
        <v>1504</v>
      </c>
      <c r="B1193" s="318" t="s">
        <v>3164</v>
      </c>
      <c r="C1193" s="319">
        <v>2025004</v>
      </c>
      <c r="D1193" s="320">
        <f>IFERROR(INDEX([2]banka!A$1:A$65536, MATCH(B1193, [2]banka!L$1:L$65536, 0)), "")</f>
        <v>45810</v>
      </c>
      <c r="E1193" s="318"/>
      <c r="F1193" s="318" t="s">
        <v>3165</v>
      </c>
      <c r="G1193" s="318">
        <v>628093</v>
      </c>
      <c r="H1193" s="318" t="s">
        <v>3166</v>
      </c>
      <c r="I1193" s="321">
        <v>301.3</v>
      </c>
      <c r="J1193" s="319" t="s">
        <v>182</v>
      </c>
      <c r="K1193" s="92"/>
    </row>
    <row r="1194" spans="1:11" ht="16">
      <c r="A1194" s="318" t="s">
        <v>1504</v>
      </c>
      <c r="B1194" s="318" t="s">
        <v>3167</v>
      </c>
      <c r="C1194" s="319">
        <v>5411129520</v>
      </c>
      <c r="D1194" s="320">
        <f>IFERROR(INDEX([2]banka!A$1:A$65536, MATCH(B1194, [2]banka!L$1:L$65536, 0)), "")</f>
        <v>45799</v>
      </c>
      <c r="E1194" s="318"/>
      <c r="F1194" s="318" t="s">
        <v>3168</v>
      </c>
      <c r="G1194" s="318">
        <v>36562939</v>
      </c>
      <c r="H1194" s="318" t="s">
        <v>1737</v>
      </c>
      <c r="I1194" s="321">
        <v>87.84</v>
      </c>
      <c r="J1194" s="319" t="s">
        <v>182</v>
      </c>
      <c r="K1194" s="92"/>
    </row>
    <row r="1195" spans="1:11" ht="16">
      <c r="A1195" s="318" t="s">
        <v>1504</v>
      </c>
      <c r="B1195" s="318" t="s">
        <v>3169</v>
      </c>
      <c r="C1195" s="319">
        <v>202507848</v>
      </c>
      <c r="D1195" s="320">
        <f>IFERROR(INDEX([2]banka!A$1:A$65536, MATCH(B1195, [2]banka!L$1:L$65536, 0)), "")</f>
        <v>45813</v>
      </c>
      <c r="E1195" s="318"/>
      <c r="F1195" s="318" t="s">
        <v>3170</v>
      </c>
      <c r="G1195" s="318">
        <v>31386946</v>
      </c>
      <c r="H1195" s="318" t="s">
        <v>3118</v>
      </c>
      <c r="I1195" s="321">
        <v>2460</v>
      </c>
      <c r="J1195" s="319" t="s">
        <v>182</v>
      </c>
      <c r="K1195" s="92"/>
    </row>
    <row r="1196" spans="1:11" ht="16">
      <c r="A1196" s="318" t="s">
        <v>1504</v>
      </c>
      <c r="B1196" s="318" t="s">
        <v>3171</v>
      </c>
      <c r="C1196" s="319">
        <v>20250022</v>
      </c>
      <c r="D1196" s="320">
        <f>IFERROR(INDEX([2]banka!A$1:A$65536, MATCH(B1196, [2]banka!L$1:L$65536, 0)), "")</f>
        <v>45813</v>
      </c>
      <c r="E1196" s="318"/>
      <c r="F1196" s="318" t="s">
        <v>3172</v>
      </c>
      <c r="G1196" s="318">
        <v>35875780</v>
      </c>
      <c r="H1196" s="318" t="s">
        <v>3173</v>
      </c>
      <c r="I1196" s="321">
        <v>92</v>
      </c>
      <c r="J1196" s="319" t="s">
        <v>182</v>
      </c>
      <c r="K1196" s="92"/>
    </row>
    <row r="1197" spans="1:11" ht="16">
      <c r="A1197" s="318" t="s">
        <v>1504</v>
      </c>
      <c r="B1197" s="318" t="s">
        <v>3174</v>
      </c>
      <c r="C1197" s="319">
        <v>20250006</v>
      </c>
      <c r="D1197" s="320">
        <f>IFERROR(INDEX([2]banka!A$1:A$65536, MATCH(B1197, [2]banka!L$1:L$65536, 0)), "")</f>
        <v>45817</v>
      </c>
      <c r="E1197" s="318"/>
      <c r="F1197" s="318" t="s">
        <v>3175</v>
      </c>
      <c r="G1197" s="318">
        <v>52057577</v>
      </c>
      <c r="H1197" s="318" t="s">
        <v>3176</v>
      </c>
      <c r="I1197" s="321">
        <v>205</v>
      </c>
      <c r="J1197" s="319" t="s">
        <v>182</v>
      </c>
      <c r="K1197" s="92"/>
    </row>
    <row r="1198" spans="1:11" ht="16">
      <c r="A1198" s="318" t="s">
        <v>1504</v>
      </c>
      <c r="B1198" s="318" t="s">
        <v>3177</v>
      </c>
      <c r="C1198" s="319" t="s">
        <v>3178</v>
      </c>
      <c r="D1198" s="320">
        <f>IFERROR(INDEX([2]banka!A$1:A$65536, MATCH(B1198, [2]banka!L$1:L$65536, 0)), "")</f>
        <v>45817</v>
      </c>
      <c r="E1198" s="318"/>
      <c r="F1198" s="318" t="s">
        <v>3179</v>
      </c>
      <c r="G1198" s="318">
        <v>55323952</v>
      </c>
      <c r="H1198" s="318" t="s">
        <v>3180</v>
      </c>
      <c r="I1198" s="321">
        <v>129.15</v>
      </c>
      <c r="J1198" s="319" t="s">
        <v>182</v>
      </c>
      <c r="K1198" s="92"/>
    </row>
    <row r="1199" spans="1:11" ht="16">
      <c r="A1199" s="318" t="s">
        <v>1504</v>
      </c>
      <c r="B1199" s="318" t="s">
        <v>3181</v>
      </c>
      <c r="C1199" s="319">
        <v>25200001</v>
      </c>
      <c r="D1199" s="320">
        <f>IFERROR(INDEX([2]banka!A$1:A$65536, MATCH(B1199, [2]banka!L$1:L$65536, 0)), "")</f>
        <v>45854</v>
      </c>
      <c r="E1199" s="318"/>
      <c r="F1199" s="318" t="s">
        <v>3182</v>
      </c>
      <c r="G1199" s="318">
        <v>42164737</v>
      </c>
      <c r="H1199" s="318" t="s">
        <v>3183</v>
      </c>
      <c r="I1199" s="321">
        <v>2196</v>
      </c>
      <c r="J1199" s="319" t="s">
        <v>182</v>
      </c>
      <c r="K1199" s="92"/>
    </row>
    <row r="1200" spans="1:11" ht="16">
      <c r="A1200" s="318" t="s">
        <v>1504</v>
      </c>
      <c r="B1200" s="318" t="s">
        <v>3184</v>
      </c>
      <c r="C1200" s="319">
        <v>2501378</v>
      </c>
      <c r="D1200" s="320">
        <f>IFERROR(INDEX([2]banka!A$1:A$65536, MATCH(B1200, [2]banka!L$1:L$65536, 0)), "")</f>
        <v>45853</v>
      </c>
      <c r="E1200" s="318"/>
      <c r="F1200" s="318" t="s">
        <v>3185</v>
      </c>
      <c r="G1200" s="318">
        <v>46158766</v>
      </c>
      <c r="H1200" s="318" t="s">
        <v>3150</v>
      </c>
      <c r="I1200" s="321">
        <v>82</v>
      </c>
      <c r="J1200" s="319" t="s">
        <v>182</v>
      </c>
      <c r="K1200" s="92"/>
    </row>
    <row r="1201" spans="1:11" ht="16">
      <c r="A1201" s="318" t="s">
        <v>1504</v>
      </c>
      <c r="B1201" s="318" t="s">
        <v>2371</v>
      </c>
      <c r="C1201" s="319">
        <v>5845290324</v>
      </c>
      <c r="D1201" s="320">
        <f>IFERROR(INDEX([2]banka!A$1:A$65536, MATCH(B1201, [2]banka!L$1:L$65536, 0)), "")</f>
        <v>45832</v>
      </c>
      <c r="E1201" s="318"/>
      <c r="F1201" s="318" t="s">
        <v>2372</v>
      </c>
      <c r="G1201" s="318">
        <v>35697270</v>
      </c>
      <c r="H1201" s="318" t="s">
        <v>1766</v>
      </c>
      <c r="I1201" s="321">
        <v>12.41</v>
      </c>
      <c r="J1201" s="319" t="s">
        <v>182</v>
      </c>
      <c r="K1201" s="92"/>
    </row>
    <row r="1202" spans="1:11" ht="16">
      <c r="A1202" s="318" t="s">
        <v>1504</v>
      </c>
      <c r="B1202" s="318" t="s">
        <v>3186</v>
      </c>
      <c r="C1202" s="319" t="s">
        <v>3186</v>
      </c>
      <c r="D1202" s="320">
        <f>IFERROR(INDEX([2]banka!A$1:A$65536, MATCH(B1202, [2]banka!L$1:L$65536, 0)), "")</f>
        <v>45699</v>
      </c>
      <c r="E1202" s="318"/>
      <c r="F1202" s="318" t="s">
        <v>3187</v>
      </c>
      <c r="G1202" s="318">
        <v>42355826</v>
      </c>
      <c r="H1202" s="318" t="s">
        <v>3188</v>
      </c>
      <c r="I1202" s="321">
        <v>200</v>
      </c>
      <c r="J1202" s="319" t="s">
        <v>182</v>
      </c>
      <c r="K1202" s="92"/>
    </row>
    <row r="1203" spans="1:11" ht="16">
      <c r="A1203" s="318" t="s">
        <v>1504</v>
      </c>
      <c r="B1203" s="318" t="s">
        <v>3189</v>
      </c>
      <c r="C1203" s="319" t="s">
        <v>3189</v>
      </c>
      <c r="D1203" s="320">
        <f>IFERROR(INDEX([2]banka!A$1:A$65536, MATCH(B1203, [2]banka!L$1:L$65536, 0)), "")</f>
        <v>45701</v>
      </c>
      <c r="E1203" s="318"/>
      <c r="F1203" s="318" t="s">
        <v>3190</v>
      </c>
      <c r="G1203" s="318">
        <v>36562939</v>
      </c>
      <c r="H1203" s="318" t="s">
        <v>1737</v>
      </c>
      <c r="I1203" s="321">
        <v>1.83</v>
      </c>
      <c r="J1203" s="319" t="s">
        <v>182</v>
      </c>
      <c r="K1203" s="92"/>
    </row>
    <row r="1204" spans="1:11" ht="16">
      <c r="A1204" s="318" t="s">
        <v>1504</v>
      </c>
      <c r="B1204" s="318" t="s">
        <v>3189</v>
      </c>
      <c r="C1204" s="319" t="s">
        <v>3189</v>
      </c>
      <c r="D1204" s="320">
        <f>IFERROR(INDEX([2]banka!A$1:A$65536, MATCH(B1204, [2]banka!L$1:L$65536, 0)), "")</f>
        <v>45701</v>
      </c>
      <c r="E1204" s="318"/>
      <c r="F1204" s="318" t="s">
        <v>3191</v>
      </c>
      <c r="G1204" s="318">
        <v>36562939</v>
      </c>
      <c r="H1204" s="318" t="s">
        <v>1737</v>
      </c>
      <c r="I1204" s="321">
        <v>95.99</v>
      </c>
      <c r="J1204" s="319" t="s">
        <v>182</v>
      </c>
      <c r="K1204" s="92"/>
    </row>
    <row r="1205" spans="1:11" ht="16">
      <c r="A1205" s="318" t="s">
        <v>1504</v>
      </c>
      <c r="B1205" s="318" t="s">
        <v>3192</v>
      </c>
      <c r="C1205" s="319" t="s">
        <v>3192</v>
      </c>
      <c r="D1205" s="320">
        <f>IFERROR(INDEX([2]banka!A$1:A$65536, MATCH(B1205, [2]banka!L$1:L$65536, 0)), "")</f>
        <v>45777</v>
      </c>
      <c r="E1205" s="318"/>
      <c r="F1205" s="318" t="s">
        <v>3193</v>
      </c>
      <c r="G1205" s="318">
        <v>35793783</v>
      </c>
      <c r="H1205" s="318" t="s">
        <v>1750</v>
      </c>
      <c r="I1205" s="321">
        <v>163.66999999999999</v>
      </c>
      <c r="J1205" s="319" t="s">
        <v>182</v>
      </c>
      <c r="K1205" s="92"/>
    </row>
    <row r="1206" spans="1:11" ht="16">
      <c r="A1206" s="318" t="s">
        <v>1504</v>
      </c>
      <c r="B1206" s="318" t="s">
        <v>3194</v>
      </c>
      <c r="C1206" s="319" t="s">
        <v>3194</v>
      </c>
      <c r="D1206" s="320">
        <f>IFERROR(INDEX([2]banka!A$1:A$65536, MATCH(B1206, [2]banka!L$1:L$65536, 0)), "")</f>
        <v>45810</v>
      </c>
      <c r="E1206" s="318"/>
      <c r="F1206" s="318" t="s">
        <v>3195</v>
      </c>
      <c r="G1206" s="318">
        <v>31347037</v>
      </c>
      <c r="H1206" s="318" t="s">
        <v>3196</v>
      </c>
      <c r="I1206" s="321">
        <v>103.54</v>
      </c>
      <c r="J1206" s="319" t="s">
        <v>182</v>
      </c>
      <c r="K1206" s="92"/>
    </row>
    <row r="1207" spans="1:11" ht="16">
      <c r="A1207" s="318" t="s">
        <v>1504</v>
      </c>
      <c r="B1207" s="318" t="s">
        <v>3197</v>
      </c>
      <c r="C1207" s="319" t="s">
        <v>3197</v>
      </c>
      <c r="D1207" s="320">
        <f>IFERROR(INDEX([2]banka!A$1:A$65536, MATCH(B1207, [2]banka!L$1:L$65536, 0)), "")</f>
        <v>45790</v>
      </c>
      <c r="E1207" s="318"/>
      <c r="F1207" s="318" t="s">
        <v>3198</v>
      </c>
      <c r="G1207" s="318">
        <v>31322832</v>
      </c>
      <c r="H1207" s="318" t="s">
        <v>1803</v>
      </c>
      <c r="I1207" s="321">
        <v>42.7</v>
      </c>
      <c r="J1207" s="319" t="s">
        <v>182</v>
      </c>
      <c r="K1207" s="92"/>
    </row>
    <row r="1208" spans="1:11" ht="16">
      <c r="A1208" s="318" t="s">
        <v>1504</v>
      </c>
      <c r="B1208" s="318" t="s">
        <v>3199</v>
      </c>
      <c r="C1208" s="319" t="s">
        <v>3199</v>
      </c>
      <c r="D1208" s="320">
        <f>IFERROR(INDEX([2]banka!A$1:A$65536, MATCH(B1208, [2]banka!L$1:L$65536, 0)), "")</f>
        <v>45792</v>
      </c>
      <c r="E1208" s="318"/>
      <c r="F1208" s="318" t="s">
        <v>3200</v>
      </c>
      <c r="G1208" s="318">
        <v>604381</v>
      </c>
      <c r="H1208" s="318" t="s">
        <v>2145</v>
      </c>
      <c r="I1208" s="321">
        <v>124.05</v>
      </c>
      <c r="J1208" s="319" t="s">
        <v>182</v>
      </c>
      <c r="K1208" s="92"/>
    </row>
    <row r="1209" spans="1:11" ht="16">
      <c r="A1209" s="318" t="s">
        <v>1504</v>
      </c>
      <c r="B1209" s="318" t="s">
        <v>3201</v>
      </c>
      <c r="C1209" s="319" t="s">
        <v>3201</v>
      </c>
      <c r="D1209" s="320">
        <f>IFERROR(INDEX([2]banka!A$1:A$65536, MATCH(B1209, [2]banka!L$1:L$65536, 0)), "")</f>
        <v>45792</v>
      </c>
      <c r="E1209" s="318"/>
      <c r="F1209" s="318" t="s">
        <v>3200</v>
      </c>
      <c r="G1209" s="318">
        <v>31322832</v>
      </c>
      <c r="H1209" s="318" t="s">
        <v>1803</v>
      </c>
      <c r="I1209" s="321">
        <v>68.36</v>
      </c>
      <c r="J1209" s="319" t="s">
        <v>182</v>
      </c>
      <c r="K1209" s="92"/>
    </row>
    <row r="1210" spans="1:11" ht="16">
      <c r="A1210" s="318" t="s">
        <v>1504</v>
      </c>
      <c r="B1210" s="318" t="s">
        <v>3202</v>
      </c>
      <c r="C1210" s="319" t="s">
        <v>3202</v>
      </c>
      <c r="D1210" s="320">
        <f>IFERROR(INDEX([2]banka!A$1:A$65536, MATCH(B1210, [2]banka!L$1:L$65536, 0)), "")</f>
        <v>45792</v>
      </c>
      <c r="E1210" s="318"/>
      <c r="F1210" s="318" t="s">
        <v>3200</v>
      </c>
      <c r="G1210" s="318">
        <v>31324797</v>
      </c>
      <c r="H1210" s="318" t="s">
        <v>3203</v>
      </c>
      <c r="I1210" s="321">
        <v>92</v>
      </c>
      <c r="J1210" s="319" t="s">
        <v>182</v>
      </c>
      <c r="K1210" s="92"/>
    </row>
    <row r="1211" spans="1:11" ht="16">
      <c r="A1211" s="318" t="s">
        <v>1504</v>
      </c>
      <c r="B1211" s="318" t="s">
        <v>3204</v>
      </c>
      <c r="C1211" s="319" t="s">
        <v>3204</v>
      </c>
      <c r="D1211" s="320">
        <f>IFERROR(INDEX([2]banka!A$1:A$65536, MATCH(B1211, [2]banka!L$1:L$65536, 0)), "")</f>
        <v>45814</v>
      </c>
      <c r="E1211" s="318"/>
      <c r="F1211" s="318" t="s">
        <v>3205</v>
      </c>
      <c r="G1211" s="318">
        <v>36212466</v>
      </c>
      <c r="H1211" s="318" t="s">
        <v>3206</v>
      </c>
      <c r="I1211" s="321">
        <v>30.48</v>
      </c>
      <c r="J1211" s="319" t="s">
        <v>182</v>
      </c>
      <c r="K1211" s="92"/>
    </row>
    <row r="1212" spans="1:11" ht="16">
      <c r="A1212" s="318" t="s">
        <v>1504</v>
      </c>
      <c r="B1212" s="318" t="s">
        <v>3207</v>
      </c>
      <c r="C1212" s="319" t="s">
        <v>3207</v>
      </c>
      <c r="D1212" s="320">
        <f>IFERROR(INDEX([2]banka!A$1:A$65536, MATCH(B1212, [2]banka!L$1:L$65536, 0)), "")</f>
        <v>45814</v>
      </c>
      <c r="E1212" s="318"/>
      <c r="F1212" s="318" t="s">
        <v>3205</v>
      </c>
      <c r="G1212" s="318">
        <v>24256374</v>
      </c>
      <c r="H1212" s="318" t="s">
        <v>3208</v>
      </c>
      <c r="I1212" s="321">
        <v>868.62</v>
      </c>
      <c r="J1212" s="319" t="s">
        <v>182</v>
      </c>
      <c r="K1212" s="92"/>
    </row>
    <row r="1213" spans="1:11" ht="16">
      <c r="A1213" s="318" t="s">
        <v>1504</v>
      </c>
      <c r="B1213" s="318" t="s">
        <v>3209</v>
      </c>
      <c r="C1213" s="319" t="s">
        <v>3210</v>
      </c>
      <c r="D1213" s="320">
        <f>IFERROR(INDEX([2]banka!A$1:A$65536, MATCH(B1213, [2]banka!L$1:L$65536, 0)), "")</f>
        <v>45688</v>
      </c>
      <c r="E1213" s="318"/>
      <c r="F1213" s="318" t="s">
        <v>3211</v>
      </c>
      <c r="G1213" s="318">
        <v>35871199</v>
      </c>
      <c r="H1213" s="318" t="s">
        <v>3212</v>
      </c>
      <c r="I1213" s="321">
        <v>1699</v>
      </c>
      <c r="J1213" s="319" t="s">
        <v>182</v>
      </c>
      <c r="K1213" s="92"/>
    </row>
    <row r="1214" spans="1:11" ht="16">
      <c r="A1214" s="318" t="s">
        <v>1504</v>
      </c>
      <c r="B1214" s="318" t="s">
        <v>3213</v>
      </c>
      <c r="C1214" s="319" t="s">
        <v>3214</v>
      </c>
      <c r="D1214" s="320">
        <f>IFERROR(INDEX([2]banka!A$1:A$65536, MATCH(B1214, [2]banka!L$1:L$65536, 0)), "")</f>
        <v>45688</v>
      </c>
      <c r="E1214" s="318"/>
      <c r="F1214" s="318" t="s">
        <v>3215</v>
      </c>
      <c r="G1214" s="318">
        <v>35871199</v>
      </c>
      <c r="H1214" s="318" t="s">
        <v>3212</v>
      </c>
      <c r="I1214" s="321">
        <v>458</v>
      </c>
      <c r="J1214" s="319" t="s">
        <v>182</v>
      </c>
      <c r="K1214" s="92"/>
    </row>
    <row r="1215" spans="1:11" ht="16">
      <c r="A1215" s="318" t="s">
        <v>1504</v>
      </c>
      <c r="B1215" s="318" t="s">
        <v>3216</v>
      </c>
      <c r="C1215" s="319">
        <v>20250084</v>
      </c>
      <c r="D1215" s="320">
        <f>IFERROR(INDEX([2]banka!A$1:A$65536, MATCH(B1215, [2]banka!L$1:L$65536, 0)), "")</f>
        <v>45762</v>
      </c>
      <c r="E1215" s="318"/>
      <c r="F1215" s="318" t="s">
        <v>3217</v>
      </c>
      <c r="G1215" s="318">
        <v>31380123</v>
      </c>
      <c r="H1215" s="318" t="s">
        <v>3218</v>
      </c>
      <c r="I1215" s="321">
        <v>1512</v>
      </c>
      <c r="J1215" s="319" t="s">
        <v>182</v>
      </c>
      <c r="K1215" s="92"/>
    </row>
    <row r="1216" spans="1:11" ht="16">
      <c r="A1216" s="318" t="s">
        <v>1504</v>
      </c>
      <c r="B1216" s="318" t="s">
        <v>3219</v>
      </c>
      <c r="C1216" s="319" t="s">
        <v>3220</v>
      </c>
      <c r="D1216" s="320">
        <f>IFERROR(INDEX([2]banka!A$1:A$65536, MATCH(B1216, [2]banka!L$1:L$65536, 0)), "")</f>
        <v>45688</v>
      </c>
      <c r="E1216" s="318"/>
      <c r="F1216" s="318" t="s">
        <v>3221</v>
      </c>
      <c r="G1216" s="318"/>
      <c r="H1216" s="318" t="s">
        <v>3222</v>
      </c>
      <c r="I1216" s="321">
        <v>1362.31</v>
      </c>
      <c r="J1216" s="319" t="s">
        <v>182</v>
      </c>
      <c r="K1216" s="92"/>
    </row>
    <row r="1217" spans="1:11" ht="16">
      <c r="A1217" s="318" t="s">
        <v>1504</v>
      </c>
      <c r="B1217" s="318" t="s">
        <v>3223</v>
      </c>
      <c r="C1217" s="319">
        <v>20250054</v>
      </c>
      <c r="D1217" s="320">
        <f>IFERROR(INDEX([2]banka!A$1:A$65536, MATCH(B1217, [2]banka!L$1:L$65536, 0)), "")</f>
        <v>45699</v>
      </c>
      <c r="E1217" s="318"/>
      <c r="F1217" s="318" t="s">
        <v>3224</v>
      </c>
      <c r="G1217" s="318">
        <v>53109651</v>
      </c>
      <c r="H1217" s="318" t="s">
        <v>3225</v>
      </c>
      <c r="I1217" s="321">
        <v>315</v>
      </c>
      <c r="J1217" s="319" t="s">
        <v>182</v>
      </c>
      <c r="K1217" s="92"/>
    </row>
    <row r="1218" spans="1:11" ht="16">
      <c r="A1218" s="318" t="s">
        <v>1504</v>
      </c>
      <c r="B1218" s="318" t="s">
        <v>3226</v>
      </c>
      <c r="C1218" s="319">
        <v>250002</v>
      </c>
      <c r="D1218" s="320">
        <f>IFERROR(INDEX([2]banka!A$1:A$65536, MATCH(B1218, [2]banka!L$1:L$65536, 0)), "")</f>
        <v>45701</v>
      </c>
      <c r="E1218" s="318"/>
      <c r="F1218" s="318" t="s">
        <v>3227</v>
      </c>
      <c r="G1218" s="318">
        <v>50631101</v>
      </c>
      <c r="H1218" s="318" t="s">
        <v>3228</v>
      </c>
      <c r="I1218" s="321">
        <v>633.45000000000005</v>
      </c>
      <c r="J1218" s="319" t="s">
        <v>182</v>
      </c>
      <c r="K1218" s="92"/>
    </row>
    <row r="1219" spans="1:11" ht="16">
      <c r="A1219" s="318" t="s">
        <v>1504</v>
      </c>
      <c r="B1219" s="318" t="s">
        <v>3229</v>
      </c>
      <c r="C1219" s="319">
        <v>202500001</v>
      </c>
      <c r="D1219" s="320">
        <f>IFERROR(INDEX([2]banka!A$1:A$65536, MATCH(B1219, [2]banka!L$1:L$65536, 0)), "")</f>
        <v>45700</v>
      </c>
      <c r="E1219" s="318"/>
      <c r="F1219" s="318" t="s">
        <v>3230</v>
      </c>
      <c r="G1219" s="318">
        <v>48086045</v>
      </c>
      <c r="H1219" s="318" t="s">
        <v>3231</v>
      </c>
      <c r="I1219" s="321">
        <v>225</v>
      </c>
      <c r="J1219" s="319" t="s">
        <v>182</v>
      </c>
      <c r="K1219" s="92"/>
    </row>
    <row r="1220" spans="1:11" ht="16">
      <c r="A1220" s="318" t="s">
        <v>1504</v>
      </c>
      <c r="B1220" s="318" t="s">
        <v>3232</v>
      </c>
      <c r="C1220" s="319" t="s">
        <v>3233</v>
      </c>
      <c r="D1220" s="320">
        <f>IFERROR(INDEX([2]banka!A$1:A$65536, MATCH(B1220, [2]banka!L$1:L$65536, 0)), "")</f>
        <v>45706</v>
      </c>
      <c r="E1220" s="318"/>
      <c r="F1220" s="318" t="s">
        <v>3234</v>
      </c>
      <c r="G1220" s="318">
        <v>65160</v>
      </c>
      <c r="H1220" s="318" t="s">
        <v>3235</v>
      </c>
      <c r="I1220" s="321">
        <v>672.19</v>
      </c>
      <c r="J1220" s="319" t="s">
        <v>182</v>
      </c>
      <c r="K1220" s="92"/>
    </row>
    <row r="1221" spans="1:11" ht="16">
      <c r="A1221" s="318" t="s">
        <v>1504</v>
      </c>
      <c r="B1221" s="318" t="s">
        <v>3236</v>
      </c>
      <c r="C1221" s="319" t="s">
        <v>3237</v>
      </c>
      <c r="D1221" s="320">
        <f>IFERROR(INDEX([2]banka!A$1:A$65536, MATCH(B1221, [2]banka!L$1:L$65536, 0)), "")</f>
        <v>45706</v>
      </c>
      <c r="E1221" s="318"/>
      <c r="F1221" s="318" t="s">
        <v>3238</v>
      </c>
      <c r="G1221" s="318">
        <v>36195677</v>
      </c>
      <c r="H1221" s="318" t="s">
        <v>3239</v>
      </c>
      <c r="I1221" s="321">
        <v>234</v>
      </c>
      <c r="J1221" s="319" t="s">
        <v>182</v>
      </c>
      <c r="K1221" s="92"/>
    </row>
    <row r="1222" spans="1:11" ht="16">
      <c r="A1222" s="318" t="s">
        <v>1504</v>
      </c>
      <c r="B1222" s="318" t="s">
        <v>3240</v>
      </c>
      <c r="C1222" s="319">
        <v>20250485</v>
      </c>
      <c r="D1222" s="320">
        <f>IFERROR(INDEX([2]banka!A$1:A$65536, MATCH(B1222, [2]banka!L$1:L$65536, 0)), "")</f>
        <v>45804</v>
      </c>
      <c r="E1222" s="318"/>
      <c r="F1222" s="318" t="s">
        <v>3241</v>
      </c>
      <c r="G1222" s="318">
        <v>31380123</v>
      </c>
      <c r="H1222" s="318" t="s">
        <v>3218</v>
      </c>
      <c r="I1222" s="321">
        <v>229</v>
      </c>
      <c r="J1222" s="319" t="s">
        <v>182</v>
      </c>
      <c r="K1222" s="92"/>
    </row>
    <row r="1223" spans="1:11" ht="16">
      <c r="A1223" s="318" t="s">
        <v>1504</v>
      </c>
      <c r="B1223" s="318" t="s">
        <v>2719</v>
      </c>
      <c r="C1223" s="319">
        <v>250100017</v>
      </c>
      <c r="D1223" s="320">
        <f>IFERROR(INDEX([2]banka!A$1:A$65536, MATCH(B1223, [2]banka!L$1:L$65536, 0)), "")</f>
        <v>45798</v>
      </c>
      <c r="E1223" s="318"/>
      <c r="F1223" s="318" t="s">
        <v>3242</v>
      </c>
      <c r="G1223" s="318">
        <v>54205018</v>
      </c>
      <c r="H1223" s="318" t="s">
        <v>2721</v>
      </c>
      <c r="I1223" s="321">
        <v>178</v>
      </c>
      <c r="J1223" s="319" t="s">
        <v>182</v>
      </c>
      <c r="K1223" s="92"/>
    </row>
    <row r="1224" spans="1:11" ht="16">
      <c r="A1224" s="318" t="s">
        <v>1504</v>
      </c>
      <c r="B1224" s="318" t="s">
        <v>3243</v>
      </c>
      <c r="C1224" s="319" t="s">
        <v>3243</v>
      </c>
      <c r="D1224" s="320">
        <f>IFERROR(INDEX([2]banka!A$1:A$65536, MATCH(B1224, [2]banka!L$1:L$65536, 0)), "")</f>
        <v>45694</v>
      </c>
      <c r="E1224" s="318"/>
      <c r="F1224" s="318" t="s">
        <v>3244</v>
      </c>
      <c r="G1224" s="318"/>
      <c r="H1224" s="318" t="s">
        <v>3245</v>
      </c>
      <c r="I1224" s="321">
        <v>1797.53</v>
      </c>
      <c r="J1224" s="319" t="s">
        <v>182</v>
      </c>
      <c r="K1224" s="92"/>
    </row>
    <row r="1225" spans="1:11" ht="16">
      <c r="A1225" s="318" t="s">
        <v>1504</v>
      </c>
      <c r="B1225" s="318" t="s">
        <v>3246</v>
      </c>
      <c r="C1225" s="319" t="s">
        <v>3246</v>
      </c>
      <c r="D1225" s="320">
        <f>IFERROR(INDEX([2]banka!A$1:A$65536, MATCH(B1225, [2]banka!L$1:L$65536, 0)), "")</f>
        <v>45680</v>
      </c>
      <c r="E1225" s="318"/>
      <c r="F1225" s="318" t="s">
        <v>3247</v>
      </c>
      <c r="G1225" s="318">
        <v>31322051</v>
      </c>
      <c r="H1225" s="318" t="s">
        <v>3248</v>
      </c>
      <c r="I1225" s="321">
        <v>95</v>
      </c>
      <c r="J1225" s="319" t="s">
        <v>182</v>
      </c>
      <c r="K1225" s="92"/>
    </row>
    <row r="1226" spans="1:11" ht="16">
      <c r="A1226" s="318" t="s">
        <v>1504</v>
      </c>
      <c r="B1226" s="318" t="s">
        <v>2084</v>
      </c>
      <c r="C1226" s="319">
        <v>3125029</v>
      </c>
      <c r="D1226" s="320">
        <f>IFERROR(INDEX([2]banka!A$1:A$65536, MATCH(B1226, [2]banka!L$1:L$65536, 0)), "")</f>
        <v>45819</v>
      </c>
      <c r="E1226" s="318"/>
      <c r="F1226" s="318" t="s">
        <v>2085</v>
      </c>
      <c r="G1226" s="318">
        <v>36724564</v>
      </c>
      <c r="H1226" s="318" t="s">
        <v>2086</v>
      </c>
      <c r="I1226" s="321">
        <v>119.46</v>
      </c>
      <c r="J1226" s="319" t="s">
        <v>182</v>
      </c>
      <c r="K1226" s="92"/>
    </row>
    <row r="1227" spans="1:11" ht="16">
      <c r="A1227" s="318" t="s">
        <v>1504</v>
      </c>
      <c r="B1227" s="318" t="s">
        <v>2108</v>
      </c>
      <c r="C1227" s="319">
        <v>3125063</v>
      </c>
      <c r="D1227" s="320">
        <f>IFERROR(INDEX([2]banka!A$1:A$65536, MATCH(B1227, [2]banka!L$1:L$65536, 0)), "")</f>
        <v>45762</v>
      </c>
      <c r="E1227" s="318"/>
      <c r="F1227" s="318" t="s">
        <v>3249</v>
      </c>
      <c r="G1227" s="318">
        <v>36724564</v>
      </c>
      <c r="H1227" s="318" t="s">
        <v>2086</v>
      </c>
      <c r="I1227" s="321">
        <v>125</v>
      </c>
      <c r="J1227" s="319" t="s">
        <v>182</v>
      </c>
      <c r="K1227" s="92"/>
    </row>
    <row r="1228" spans="1:11" ht="16">
      <c r="A1228" s="318" t="s">
        <v>1504</v>
      </c>
      <c r="B1228" s="318" t="s">
        <v>2121</v>
      </c>
      <c r="C1228" s="319">
        <v>3125100</v>
      </c>
      <c r="D1228" s="320">
        <f>IFERROR(INDEX([2]banka!A$1:A$65536, MATCH(B1228, [2]banka!L$1:L$65536, 0)), "")</f>
        <v>45846</v>
      </c>
      <c r="E1228" s="318"/>
      <c r="F1228" s="318" t="s">
        <v>3250</v>
      </c>
      <c r="G1228" s="318">
        <v>36724564</v>
      </c>
      <c r="H1228" s="318" t="s">
        <v>2086</v>
      </c>
      <c r="I1228" s="321">
        <v>125</v>
      </c>
      <c r="J1228" s="319" t="s">
        <v>182</v>
      </c>
      <c r="K1228" s="92"/>
    </row>
    <row r="1229" spans="1:11" ht="16">
      <c r="A1229" s="318" t="s">
        <v>1504</v>
      </c>
      <c r="B1229" s="318" t="s">
        <v>3251</v>
      </c>
      <c r="C1229" s="319" t="s">
        <v>3251</v>
      </c>
      <c r="D1229" s="320">
        <v>45818</v>
      </c>
      <c r="E1229" s="318"/>
      <c r="F1229" s="318" t="s">
        <v>3252</v>
      </c>
      <c r="G1229" s="318">
        <v>42499500</v>
      </c>
      <c r="H1229" s="318" t="s">
        <v>2228</v>
      </c>
      <c r="I1229" s="321">
        <v>342</v>
      </c>
      <c r="J1229" s="319" t="s">
        <v>182</v>
      </c>
      <c r="K1229" s="92"/>
    </row>
    <row r="1230" spans="1:11" ht="16">
      <c r="A1230" s="318" t="s">
        <v>1504</v>
      </c>
      <c r="B1230" s="318" t="s">
        <v>3253</v>
      </c>
      <c r="C1230" s="319" t="s">
        <v>3253</v>
      </c>
      <c r="D1230" s="320">
        <v>45852</v>
      </c>
      <c r="E1230" s="318"/>
      <c r="F1230" s="318" t="s">
        <v>3254</v>
      </c>
      <c r="G1230" s="318">
        <v>42499500</v>
      </c>
      <c r="H1230" s="318" t="s">
        <v>2228</v>
      </c>
      <c r="I1230" s="321">
        <v>342</v>
      </c>
      <c r="J1230" s="319" t="s">
        <v>182</v>
      </c>
      <c r="K1230" s="92"/>
    </row>
    <row r="1231" spans="1:11" ht="13">
      <c r="A1231" s="318" t="s">
        <v>1504</v>
      </c>
      <c r="B1231" s="318" t="s">
        <v>3255</v>
      </c>
      <c r="C1231" s="319"/>
      <c r="D1231" s="329">
        <v>45665</v>
      </c>
      <c r="E1231" s="318"/>
      <c r="F1231" s="318" t="s">
        <v>3256</v>
      </c>
      <c r="G1231" s="318">
        <v>36410438</v>
      </c>
      <c r="H1231" s="318" t="s">
        <v>3257</v>
      </c>
      <c r="I1231" s="321">
        <v>43</v>
      </c>
      <c r="J1231" s="319" t="s">
        <v>182</v>
      </c>
      <c r="K1231" s="92"/>
    </row>
    <row r="1232" spans="1:11" ht="16">
      <c r="A1232" s="318" t="s">
        <v>1504</v>
      </c>
      <c r="B1232" s="318" t="s">
        <v>3258</v>
      </c>
      <c r="C1232" s="319" t="s">
        <v>3258</v>
      </c>
      <c r="D1232" s="320">
        <f>IFERROR(INDEX([2]banka!A$1:A$65536, MATCH(B1232, [2]banka!L$1:L$65536, 0)), "")</f>
        <v>45789</v>
      </c>
      <c r="E1232" s="318"/>
      <c r="F1232" s="318" t="s">
        <v>3259</v>
      </c>
      <c r="G1232" s="318"/>
      <c r="H1232" s="318" t="s">
        <v>3260</v>
      </c>
      <c r="I1232" s="321">
        <v>332.71</v>
      </c>
      <c r="J1232" s="319" t="s">
        <v>182</v>
      </c>
      <c r="K1232" s="92"/>
    </row>
    <row r="1233" spans="1:11" ht="16">
      <c r="A1233" s="318" t="s">
        <v>1504</v>
      </c>
      <c r="B1233" s="318" t="s">
        <v>3261</v>
      </c>
      <c r="C1233" s="319" t="s">
        <v>3261</v>
      </c>
      <c r="D1233" s="320">
        <f>IFERROR(INDEX([2]banka!A$1:A$65536, MATCH(B1233, [2]banka!L$1:L$65536, 0)), "")</f>
        <v>45814</v>
      </c>
      <c r="E1233" s="318"/>
      <c r="F1233" s="318" t="s">
        <v>3262</v>
      </c>
      <c r="G1233" s="318"/>
      <c r="H1233" s="318" t="s">
        <v>3260</v>
      </c>
      <c r="I1233" s="321">
        <v>1458</v>
      </c>
      <c r="J1233" s="319" t="s">
        <v>182</v>
      </c>
      <c r="K1233" s="92"/>
    </row>
    <row r="1234" spans="1:11" ht="16">
      <c r="A1234" s="318" t="s">
        <v>1504</v>
      </c>
      <c r="B1234" s="318" t="s">
        <v>3263</v>
      </c>
      <c r="C1234" s="319" t="s">
        <v>3263</v>
      </c>
      <c r="D1234" s="320">
        <f>IFERROR(INDEX([2]banka!A$1:A$65536, MATCH(B1234, [2]banka!L$1:L$65536, 0)), "")</f>
        <v>45853</v>
      </c>
      <c r="E1234" s="318"/>
      <c r="F1234" s="318" t="s">
        <v>3264</v>
      </c>
      <c r="G1234" s="318"/>
      <c r="H1234" s="318" t="s">
        <v>3265</v>
      </c>
      <c r="I1234" s="321">
        <v>1296</v>
      </c>
      <c r="J1234" s="319" t="s">
        <v>182</v>
      </c>
      <c r="K1234" s="92"/>
    </row>
    <row r="1235" spans="1:11" ht="16">
      <c r="A1235" s="318" t="s">
        <v>1504</v>
      </c>
      <c r="B1235" s="318" t="s">
        <v>2361</v>
      </c>
      <c r="C1235" s="319">
        <v>5822365448</v>
      </c>
      <c r="D1235" s="320">
        <f>IFERROR(INDEX([2]banka!A$1:A$65536, MATCH(B1235, [2]banka!L$1:L$65536, 0)), "")</f>
        <v>45684</v>
      </c>
      <c r="E1235" s="318"/>
      <c r="F1235" s="318" t="s">
        <v>3266</v>
      </c>
      <c r="G1235" s="318">
        <v>35697270</v>
      </c>
      <c r="H1235" s="318" t="s">
        <v>1766</v>
      </c>
      <c r="I1235" s="321">
        <v>42.18</v>
      </c>
      <c r="J1235" s="319" t="s">
        <v>182</v>
      </c>
      <c r="K1235" s="92"/>
    </row>
    <row r="1236" spans="1:11" ht="16">
      <c r="A1236" s="318" t="s">
        <v>1504</v>
      </c>
      <c r="B1236" s="318" t="s">
        <v>3267</v>
      </c>
      <c r="C1236" s="319">
        <v>125</v>
      </c>
      <c r="D1236" s="320">
        <f>IFERROR(INDEX([2]banka!A$1:A$65536, MATCH(B1236, [2]banka!L$1:L$65536, 0)), "")</f>
        <v>45680</v>
      </c>
      <c r="E1236" s="318"/>
      <c r="F1236" s="318" t="s">
        <v>3268</v>
      </c>
      <c r="G1236" s="318">
        <v>44004753</v>
      </c>
      <c r="H1236" s="318" t="s">
        <v>2887</v>
      </c>
      <c r="I1236" s="321">
        <v>1700</v>
      </c>
      <c r="J1236" s="319" t="s">
        <v>182</v>
      </c>
      <c r="K1236" s="92"/>
    </row>
    <row r="1237" spans="1:11" ht="16">
      <c r="A1237" s="318" t="s">
        <v>1504</v>
      </c>
      <c r="B1237" s="318" t="s">
        <v>3269</v>
      </c>
      <c r="C1237" s="319">
        <v>1701164350</v>
      </c>
      <c r="D1237" s="320">
        <f>IFERROR(INDEX([2]banka!A$1:A$65536, MATCH(B1237, [2]banka!L$1:L$65536, 0)), "")</f>
        <v>45695</v>
      </c>
      <c r="E1237" s="318"/>
      <c r="F1237" s="318" t="s">
        <v>2884</v>
      </c>
      <c r="G1237" s="318">
        <v>31361081</v>
      </c>
      <c r="H1237" s="318" t="s">
        <v>2871</v>
      </c>
      <c r="I1237" s="321">
        <v>80.290000000000006</v>
      </c>
      <c r="J1237" s="319" t="s">
        <v>182</v>
      </c>
      <c r="K1237" s="92"/>
    </row>
    <row r="1238" spans="1:11" ht="16">
      <c r="A1238" s="318" t="s">
        <v>1504</v>
      </c>
      <c r="B1238" s="318" t="s">
        <v>3270</v>
      </c>
      <c r="C1238" s="319">
        <v>225</v>
      </c>
      <c r="D1238" s="320">
        <f>IFERROR(INDEX([2]banka!A$1:A$65536, MATCH(B1238, [2]banka!L$1:L$65536, 0)), "")</f>
        <v>45706</v>
      </c>
      <c r="E1238" s="318"/>
      <c r="F1238" s="318" t="s">
        <v>3271</v>
      </c>
      <c r="G1238" s="318">
        <v>44004753</v>
      </c>
      <c r="H1238" s="318" t="s">
        <v>2887</v>
      </c>
      <c r="I1238" s="321">
        <v>1700</v>
      </c>
      <c r="J1238" s="319" t="s">
        <v>182</v>
      </c>
      <c r="K1238" s="92"/>
    </row>
    <row r="1239" spans="1:11" ht="16">
      <c r="A1239" s="318" t="s">
        <v>1504</v>
      </c>
      <c r="B1239" s="318" t="s">
        <v>2363</v>
      </c>
      <c r="C1239" s="319">
        <v>5826964112</v>
      </c>
      <c r="D1239" s="320">
        <f>IFERROR(INDEX([2]banka!A$1:A$65536, MATCH(B1239, [2]banka!L$1:L$65536, 0)), "")</f>
        <v>45709</v>
      </c>
      <c r="E1239" s="318"/>
      <c r="F1239" s="318" t="s">
        <v>2364</v>
      </c>
      <c r="G1239" s="318">
        <v>35697270</v>
      </c>
      <c r="H1239" s="318" t="s">
        <v>1766</v>
      </c>
      <c r="I1239" s="321">
        <v>39.93</v>
      </c>
      <c r="J1239" s="319" t="s">
        <v>182</v>
      </c>
      <c r="K1239" s="92"/>
    </row>
    <row r="1240" spans="1:11" ht="16">
      <c r="A1240" s="318" t="s">
        <v>1504</v>
      </c>
      <c r="B1240" s="318" t="s">
        <v>2869</v>
      </c>
      <c r="C1240" s="319">
        <v>1701171738</v>
      </c>
      <c r="D1240" s="320">
        <f>IFERROR(INDEX([2]banka!A$1:A$65536, MATCH(B1240, [2]banka!L$1:L$65536, 0)), "")</f>
        <v>45709</v>
      </c>
      <c r="E1240" s="318"/>
      <c r="F1240" s="318" t="s">
        <v>2870</v>
      </c>
      <c r="G1240" s="318">
        <v>31361081</v>
      </c>
      <c r="H1240" s="318" t="s">
        <v>2871</v>
      </c>
      <c r="I1240" s="321">
        <v>45</v>
      </c>
      <c r="J1240" s="319" t="s">
        <v>182</v>
      </c>
      <c r="K1240" s="92"/>
    </row>
    <row r="1241" spans="1:11" ht="16">
      <c r="A1241" s="318" t="s">
        <v>1504</v>
      </c>
      <c r="B1241" s="318" t="s">
        <v>3240</v>
      </c>
      <c r="C1241" s="319">
        <v>20250485</v>
      </c>
      <c r="D1241" s="320">
        <f>IFERROR(INDEX([2]banka!A$1:A$65536, MATCH(B1241, [2]banka!L$1:L$65536, 0)), "")</f>
        <v>45804</v>
      </c>
      <c r="E1241" s="318"/>
      <c r="F1241" s="318" t="s">
        <v>3272</v>
      </c>
      <c r="G1241" s="318">
        <v>31380123</v>
      </c>
      <c r="H1241" s="318" t="s">
        <v>3218</v>
      </c>
      <c r="I1241" s="321">
        <v>258</v>
      </c>
      <c r="J1241" s="319" t="s">
        <v>182</v>
      </c>
      <c r="K1241" s="92"/>
    </row>
    <row r="1242" spans="1:11" ht="16">
      <c r="A1242" s="318" t="s">
        <v>1504</v>
      </c>
      <c r="B1242" s="318" t="s">
        <v>3273</v>
      </c>
      <c r="C1242" s="319" t="s">
        <v>3274</v>
      </c>
      <c r="D1242" s="320">
        <f>IFERROR(INDEX([2]banka!A$1:A$65536, MATCH(B1242, [2]banka!L$1:L$65536, 0)), "")</f>
        <v>45709</v>
      </c>
      <c r="E1242" s="318"/>
      <c r="F1242" s="318" t="s">
        <v>3275</v>
      </c>
      <c r="G1242" s="318"/>
      <c r="H1242" s="318" t="s">
        <v>3276</v>
      </c>
      <c r="I1242" s="321">
        <v>72</v>
      </c>
      <c r="J1242" s="319" t="s">
        <v>182</v>
      </c>
      <c r="K1242" s="92"/>
    </row>
    <row r="1243" spans="1:11" ht="16">
      <c r="A1243" s="318" t="s">
        <v>1504</v>
      </c>
      <c r="B1243" s="318" t="s">
        <v>3277</v>
      </c>
      <c r="C1243" s="319">
        <v>425</v>
      </c>
      <c r="D1243" s="320">
        <f>IFERROR(INDEX([2]banka!A$1:A$65536, MATCH(B1243, [2]banka!L$1:L$65536, 0)), "")</f>
        <v>45730</v>
      </c>
      <c r="E1243" s="318"/>
      <c r="F1243" s="318" t="s">
        <v>3278</v>
      </c>
      <c r="G1243" s="318">
        <v>44004753</v>
      </c>
      <c r="H1243" s="318" t="s">
        <v>2887</v>
      </c>
      <c r="I1243" s="321">
        <v>1700</v>
      </c>
      <c r="J1243" s="319" t="s">
        <v>182</v>
      </c>
      <c r="K1243" s="92"/>
    </row>
    <row r="1244" spans="1:11" ht="16">
      <c r="A1244" s="318" t="s">
        <v>1504</v>
      </c>
      <c r="B1244" s="318" t="s">
        <v>3279</v>
      </c>
      <c r="C1244" s="319">
        <v>1701182194</v>
      </c>
      <c r="D1244" s="320">
        <f>IFERROR(INDEX([2]banka!A$1:A$65536, MATCH(B1244, [2]banka!L$1:L$65536, 0)), "")</f>
        <v>45742</v>
      </c>
      <c r="E1244" s="318"/>
      <c r="F1244" s="318" t="s">
        <v>3280</v>
      </c>
      <c r="G1244" s="318">
        <v>31361081</v>
      </c>
      <c r="H1244" s="318" t="s">
        <v>2871</v>
      </c>
      <c r="I1244" s="321">
        <v>96.3</v>
      </c>
      <c r="J1244" s="319" t="s">
        <v>182</v>
      </c>
      <c r="K1244" s="92"/>
    </row>
    <row r="1245" spans="1:11" ht="16">
      <c r="A1245" s="318" t="s">
        <v>1504</v>
      </c>
      <c r="B1245" s="318" t="s">
        <v>3281</v>
      </c>
      <c r="C1245" s="319">
        <v>1701185821</v>
      </c>
      <c r="D1245" s="320">
        <f>IFERROR(INDEX([2]banka!A$1:A$65536, MATCH(B1245, [2]banka!L$1:L$65536, 0)), "")</f>
        <v>45750</v>
      </c>
      <c r="E1245" s="318"/>
      <c r="F1245" s="318" t="s">
        <v>3280</v>
      </c>
      <c r="G1245" s="318">
        <v>31361081</v>
      </c>
      <c r="H1245" s="318" t="s">
        <v>2871</v>
      </c>
      <c r="I1245" s="321">
        <v>44.73</v>
      </c>
      <c r="J1245" s="319" t="s">
        <v>182</v>
      </c>
      <c r="K1245" s="92"/>
    </row>
    <row r="1246" spans="1:11" ht="16">
      <c r="A1246" s="318" t="s">
        <v>1504</v>
      </c>
      <c r="B1246" s="318" t="s">
        <v>3282</v>
      </c>
      <c r="C1246" s="319">
        <v>725</v>
      </c>
      <c r="D1246" s="320">
        <f>IFERROR(INDEX([2]banka!A$1:A$65536, MATCH(B1246, [2]banka!L$1:L$65536, 0)), "")</f>
        <v>45749</v>
      </c>
      <c r="E1246" s="318"/>
      <c r="F1246" s="318" t="s">
        <v>3283</v>
      </c>
      <c r="G1246" s="318">
        <v>44004753</v>
      </c>
      <c r="H1246" s="318" t="s">
        <v>2887</v>
      </c>
      <c r="I1246" s="321">
        <v>1700</v>
      </c>
      <c r="J1246" s="319" t="s">
        <v>182</v>
      </c>
      <c r="K1246" s="92"/>
    </row>
    <row r="1247" spans="1:11" ht="16">
      <c r="A1247" s="318" t="s">
        <v>1504</v>
      </c>
      <c r="B1247" s="318" t="s">
        <v>3284</v>
      </c>
      <c r="C1247" s="319">
        <v>250100006</v>
      </c>
      <c r="D1247" s="320">
        <f>IFERROR(INDEX([2]banka!A$1:A$65536, MATCH(B1247, [2]banka!L$1:L$65536, 0)), "")</f>
        <v>45790</v>
      </c>
      <c r="E1247" s="318"/>
      <c r="F1247" s="318" t="s">
        <v>3285</v>
      </c>
      <c r="G1247" s="318">
        <v>50379321</v>
      </c>
      <c r="H1247" s="318" t="s">
        <v>2858</v>
      </c>
      <c r="I1247" s="321">
        <v>477</v>
      </c>
      <c r="J1247" s="319" t="s">
        <v>182</v>
      </c>
      <c r="K1247" s="92"/>
    </row>
    <row r="1248" spans="1:11" ht="16">
      <c r="A1248" s="318" t="s">
        <v>1504</v>
      </c>
      <c r="B1248" s="318" t="s">
        <v>3286</v>
      </c>
      <c r="C1248" s="319">
        <v>25050002</v>
      </c>
      <c r="D1248" s="320">
        <f>IFERROR(INDEX([2]banka!A$1:A$65536, MATCH(B1248, [2]banka!L$1:L$65536, 0)), "")</f>
        <v>45792</v>
      </c>
      <c r="E1248" s="318"/>
      <c r="F1248" s="318" t="s">
        <v>3287</v>
      </c>
      <c r="G1248" s="318">
        <v>55783961</v>
      </c>
      <c r="H1248" s="318" t="s">
        <v>3288</v>
      </c>
      <c r="I1248" s="321">
        <v>61.5</v>
      </c>
      <c r="J1248" s="319" t="s">
        <v>182</v>
      </c>
      <c r="K1248" s="92"/>
    </row>
    <row r="1249" spans="1:11" ht="16">
      <c r="A1249" s="318" t="s">
        <v>1504</v>
      </c>
      <c r="B1249" s="318" t="s">
        <v>3289</v>
      </c>
      <c r="C1249" s="319">
        <v>825</v>
      </c>
      <c r="D1249" s="320">
        <f>IFERROR(INDEX([2]banka!A$1:A$65536, MATCH(B1249, [2]banka!L$1:L$65536, 0)), "")</f>
        <v>45792</v>
      </c>
      <c r="E1249" s="318"/>
      <c r="F1249" s="318" t="s">
        <v>3290</v>
      </c>
      <c r="G1249" s="318">
        <v>44004753</v>
      </c>
      <c r="H1249" s="318" t="s">
        <v>2887</v>
      </c>
      <c r="I1249" s="321">
        <v>1700</v>
      </c>
      <c r="J1249" s="319" t="s">
        <v>182</v>
      </c>
      <c r="K1249" s="92"/>
    </row>
    <row r="1250" spans="1:11" ht="16">
      <c r="A1250" s="318" t="s">
        <v>1504</v>
      </c>
      <c r="B1250" s="318" t="s">
        <v>3291</v>
      </c>
      <c r="C1250" s="319">
        <v>1025</v>
      </c>
      <c r="D1250" s="320">
        <f>IFERROR(INDEX([2]banka!A$1:A$65536, MATCH(B1250, [2]banka!L$1:L$65536, 0)), "")</f>
        <v>45799</v>
      </c>
      <c r="E1250" s="318"/>
      <c r="F1250" s="318" t="s">
        <v>3292</v>
      </c>
      <c r="G1250" s="318">
        <v>44004753</v>
      </c>
      <c r="H1250" s="318" t="s">
        <v>2887</v>
      </c>
      <c r="I1250" s="321">
        <v>200</v>
      </c>
      <c r="J1250" s="319" t="s">
        <v>182</v>
      </c>
      <c r="K1250" s="92"/>
    </row>
    <row r="1251" spans="1:11" ht="16">
      <c r="A1251" s="318" t="s">
        <v>1504</v>
      </c>
      <c r="B1251" s="318" t="s">
        <v>3293</v>
      </c>
      <c r="C1251" s="319">
        <v>220250060</v>
      </c>
      <c r="D1251" s="320">
        <f>IFERROR(INDEX([2]banka!A$1:A$65536, MATCH(B1251, [2]banka!L$1:L$65536, 0)), "")</f>
        <v>45798</v>
      </c>
      <c r="E1251" s="318"/>
      <c r="F1251" s="318" t="s">
        <v>3111</v>
      </c>
      <c r="G1251" s="318">
        <v>35750006</v>
      </c>
      <c r="H1251" s="318" t="s">
        <v>3294</v>
      </c>
      <c r="I1251" s="321">
        <v>356.7</v>
      </c>
      <c r="J1251" s="319" t="s">
        <v>182</v>
      </c>
      <c r="K1251" s="92"/>
    </row>
    <row r="1252" spans="1:11" ht="16">
      <c r="A1252" s="318" t="s">
        <v>1504</v>
      </c>
      <c r="B1252" s="318" t="s">
        <v>3295</v>
      </c>
      <c r="C1252" s="319">
        <v>5411066701</v>
      </c>
      <c r="D1252" s="320">
        <f>IFERROR(INDEX([2]banka!A$1:A$65536, MATCH(B1252, [2]banka!L$1:L$65536, 0)), "")</f>
        <v>45796</v>
      </c>
      <c r="E1252" s="318"/>
      <c r="F1252" s="318" t="s">
        <v>3296</v>
      </c>
      <c r="G1252" s="318">
        <v>36562939</v>
      </c>
      <c r="H1252" s="318" t="s">
        <v>1737</v>
      </c>
      <c r="I1252" s="321">
        <v>1129</v>
      </c>
      <c r="J1252" s="319" t="s">
        <v>182</v>
      </c>
      <c r="K1252" s="92"/>
    </row>
    <row r="1253" spans="1:11" ht="16">
      <c r="A1253" s="318" t="s">
        <v>1504</v>
      </c>
      <c r="B1253" s="318" t="s">
        <v>2902</v>
      </c>
      <c r="C1253" s="319">
        <v>1701201853</v>
      </c>
      <c r="D1253" s="320">
        <f>IFERROR(INDEX([2]banka!A$1:A$65536, MATCH(B1253, [2]banka!L$1:L$65536, 0)), "")</f>
        <v>45800</v>
      </c>
      <c r="E1253" s="318"/>
      <c r="F1253" s="318" t="s">
        <v>2903</v>
      </c>
      <c r="G1253" s="318">
        <v>31361081</v>
      </c>
      <c r="H1253" s="318" t="s">
        <v>2871</v>
      </c>
      <c r="I1253" s="321">
        <v>43.55</v>
      </c>
      <c r="J1253" s="319" t="s">
        <v>182</v>
      </c>
      <c r="K1253" s="92"/>
    </row>
    <row r="1254" spans="1:11" ht="16">
      <c r="A1254" s="318" t="s">
        <v>1504</v>
      </c>
      <c r="B1254" s="318" t="s">
        <v>2902</v>
      </c>
      <c r="C1254" s="319">
        <v>1701201853</v>
      </c>
      <c r="D1254" s="320">
        <f>IFERROR(INDEX([2]banka!A$1:A$65536, MATCH(B1254, [2]banka!L$1:L$65536, 0)), "")</f>
        <v>45800</v>
      </c>
      <c r="E1254" s="318"/>
      <c r="F1254" s="318" t="s">
        <v>2903</v>
      </c>
      <c r="G1254" s="318">
        <v>31361081</v>
      </c>
      <c r="H1254" s="318" t="s">
        <v>2871</v>
      </c>
      <c r="I1254" s="321">
        <v>38.119999999999997</v>
      </c>
      <c r="J1254" s="319" t="s">
        <v>182</v>
      </c>
      <c r="K1254" s="92"/>
    </row>
    <row r="1255" spans="1:11" ht="16">
      <c r="A1255" s="318" t="s">
        <v>1504</v>
      </c>
      <c r="B1255" s="318" t="s">
        <v>3297</v>
      </c>
      <c r="C1255" s="319">
        <v>5020251815</v>
      </c>
      <c r="D1255" s="320">
        <f>IFERROR(INDEX([2]banka!A$1:A$65536, MATCH(B1255, [2]banka!L$1:L$65536, 0)), "")</f>
        <v>45811</v>
      </c>
      <c r="E1255" s="318"/>
      <c r="F1255" s="318" t="s">
        <v>2855</v>
      </c>
      <c r="G1255" s="318">
        <v>46640134</v>
      </c>
      <c r="H1255" s="318" t="s">
        <v>3298</v>
      </c>
      <c r="I1255" s="321">
        <v>2307</v>
      </c>
      <c r="J1255" s="319" t="s">
        <v>182</v>
      </c>
      <c r="K1255" s="92"/>
    </row>
    <row r="1256" spans="1:11" ht="16">
      <c r="A1256" s="318" t="s">
        <v>1504</v>
      </c>
      <c r="B1256" s="318" t="s">
        <v>3299</v>
      </c>
      <c r="C1256" s="319">
        <v>220250069</v>
      </c>
      <c r="D1256" s="320">
        <f>IFERROR(INDEX([2]banka!A$1:A$65536, MATCH(B1256, [2]banka!L$1:L$65536, 0)), "")</f>
        <v>45810</v>
      </c>
      <c r="E1256" s="318"/>
      <c r="F1256" s="318" t="s">
        <v>3300</v>
      </c>
      <c r="G1256" s="318">
        <v>35750006</v>
      </c>
      <c r="H1256" s="318" t="s">
        <v>3294</v>
      </c>
      <c r="I1256" s="321">
        <v>270.60000000000002</v>
      </c>
      <c r="J1256" s="319" t="s">
        <v>182</v>
      </c>
      <c r="K1256" s="92"/>
    </row>
    <row r="1257" spans="1:11" ht="16">
      <c r="A1257" s="318" t="s">
        <v>1504</v>
      </c>
      <c r="B1257" s="318" t="s">
        <v>3301</v>
      </c>
      <c r="C1257" s="319">
        <v>1701205181</v>
      </c>
      <c r="D1257" s="320">
        <f>IFERROR(INDEX([2]banka!A$1:A$65536, MATCH(B1257, [2]banka!L$1:L$65536, 0)), "")</f>
        <v>45811</v>
      </c>
      <c r="E1257" s="318"/>
      <c r="F1257" s="318" t="s">
        <v>2903</v>
      </c>
      <c r="G1257" s="318">
        <v>31361081</v>
      </c>
      <c r="H1257" s="318" t="s">
        <v>2871</v>
      </c>
      <c r="I1257" s="321">
        <v>93.18</v>
      </c>
      <c r="J1257" s="319" t="s">
        <v>182</v>
      </c>
      <c r="K1257" s="92"/>
    </row>
    <row r="1258" spans="1:11" ht="16">
      <c r="A1258" s="318" t="s">
        <v>1504</v>
      </c>
      <c r="B1258" s="318" t="s">
        <v>3301</v>
      </c>
      <c r="C1258" s="319">
        <v>1701205181</v>
      </c>
      <c r="D1258" s="320">
        <f>IFERROR(INDEX([2]banka!A$1:A$65536, MATCH(B1258, [2]banka!L$1:L$65536, 0)), "")</f>
        <v>45811</v>
      </c>
      <c r="E1258" s="318"/>
      <c r="F1258" s="318" t="s">
        <v>2903</v>
      </c>
      <c r="G1258" s="318">
        <v>31361081</v>
      </c>
      <c r="H1258" s="318" t="s">
        <v>2871</v>
      </c>
      <c r="I1258" s="321">
        <v>199.82</v>
      </c>
      <c r="J1258" s="319" t="s">
        <v>182</v>
      </c>
      <c r="K1258" s="92"/>
    </row>
    <row r="1259" spans="1:11" ht="16">
      <c r="A1259" s="318" t="s">
        <v>1504</v>
      </c>
      <c r="B1259" s="318" t="s">
        <v>3301</v>
      </c>
      <c r="C1259" s="319">
        <v>1701205181</v>
      </c>
      <c r="D1259" s="320">
        <f>IFERROR(INDEX([2]banka!A$1:A$65536, MATCH(B1259, [2]banka!L$1:L$65536, 0)), "")</f>
        <v>45811</v>
      </c>
      <c r="E1259" s="318"/>
      <c r="F1259" s="318" t="s">
        <v>3302</v>
      </c>
      <c r="G1259" s="318">
        <v>31361081</v>
      </c>
      <c r="H1259" s="318" t="s">
        <v>2871</v>
      </c>
      <c r="I1259" s="321">
        <v>8.6</v>
      </c>
      <c r="J1259" s="319" t="s">
        <v>182</v>
      </c>
      <c r="K1259" s="92"/>
    </row>
    <row r="1260" spans="1:11" ht="16">
      <c r="A1260" s="318" t="s">
        <v>1504</v>
      </c>
      <c r="B1260" s="318" t="s">
        <v>3301</v>
      </c>
      <c r="C1260" s="319">
        <v>1701205181</v>
      </c>
      <c r="D1260" s="320">
        <f>IFERROR(INDEX([2]banka!A$1:A$65536, MATCH(B1260, [2]banka!L$1:L$65536, 0)), "")</f>
        <v>45811</v>
      </c>
      <c r="E1260" s="318"/>
      <c r="F1260" s="318" t="s">
        <v>2903</v>
      </c>
      <c r="G1260" s="318">
        <v>31361081</v>
      </c>
      <c r="H1260" s="318" t="s">
        <v>2871</v>
      </c>
      <c r="I1260" s="321">
        <v>162.81</v>
      </c>
      <c r="J1260" s="319" t="s">
        <v>182</v>
      </c>
      <c r="K1260" s="92"/>
    </row>
    <row r="1261" spans="1:11" ht="16">
      <c r="A1261" s="318" t="s">
        <v>1504</v>
      </c>
      <c r="B1261" s="318" t="s">
        <v>3303</v>
      </c>
      <c r="C1261" s="319">
        <v>1325</v>
      </c>
      <c r="D1261" s="320">
        <f>IFERROR(INDEX([2]banka!A$1:A$65536, MATCH(B1261, [2]banka!L$1:L$65536, 0)), "")</f>
        <v>45839</v>
      </c>
      <c r="E1261" s="318"/>
      <c r="F1261" s="318" t="s">
        <v>3304</v>
      </c>
      <c r="G1261" s="318">
        <v>44004753</v>
      </c>
      <c r="H1261" s="318" t="s">
        <v>2887</v>
      </c>
      <c r="I1261" s="321">
        <v>200</v>
      </c>
      <c r="J1261" s="319" t="s">
        <v>182</v>
      </c>
      <c r="K1261" s="92"/>
    </row>
    <row r="1262" spans="1:11" ht="16">
      <c r="A1262" s="318" t="s">
        <v>1504</v>
      </c>
      <c r="B1262" s="318" t="s">
        <v>3305</v>
      </c>
      <c r="C1262" s="319">
        <v>1125</v>
      </c>
      <c r="D1262" s="320">
        <f>IFERROR(INDEX([2]banka!A$1:A$65536, MATCH(B1262, [2]banka!L$1:L$65536, 0)), "")</f>
        <v>45819</v>
      </c>
      <c r="E1262" s="318"/>
      <c r="F1262" s="318" t="s">
        <v>3306</v>
      </c>
      <c r="G1262" s="318">
        <v>44004753</v>
      </c>
      <c r="H1262" s="318" t="s">
        <v>2887</v>
      </c>
      <c r="I1262" s="321">
        <v>1700</v>
      </c>
      <c r="J1262" s="319" t="s">
        <v>182</v>
      </c>
      <c r="K1262" s="92"/>
    </row>
    <row r="1263" spans="1:11" ht="16">
      <c r="A1263" s="318" t="s">
        <v>1504</v>
      </c>
      <c r="B1263" s="318" t="s">
        <v>2912</v>
      </c>
      <c r="C1263" s="319">
        <v>1701211344</v>
      </c>
      <c r="D1263" s="320">
        <f>IFERROR(INDEX([2]banka!A$1:A$65536, MATCH(B1263, [2]banka!L$1:L$65536, 0)), "")</f>
        <v>45831</v>
      </c>
      <c r="E1263" s="318"/>
      <c r="F1263" s="318" t="s">
        <v>2911</v>
      </c>
      <c r="G1263" s="318">
        <v>31361081</v>
      </c>
      <c r="H1263" s="318" t="s">
        <v>2871</v>
      </c>
      <c r="I1263" s="321">
        <v>273.41000000000003</v>
      </c>
      <c r="J1263" s="319" t="s">
        <v>182</v>
      </c>
      <c r="K1263" s="92"/>
    </row>
    <row r="1264" spans="1:11" ht="16">
      <c r="A1264" s="318" t="s">
        <v>1504</v>
      </c>
      <c r="B1264" s="318" t="s">
        <v>3307</v>
      </c>
      <c r="C1264" s="319" t="s">
        <v>3308</v>
      </c>
      <c r="D1264" s="320">
        <f>IFERROR(INDEX([2]banka!A$1:A$65536, MATCH(B1264, [2]banka!L$1:L$65536, 0)), "")</f>
        <v>45831</v>
      </c>
      <c r="E1264" s="318"/>
      <c r="F1264" s="318" t="s">
        <v>2911</v>
      </c>
      <c r="G1264" s="318">
        <v>31361081</v>
      </c>
      <c r="H1264" s="318" t="s">
        <v>2871</v>
      </c>
      <c r="I1264" s="321">
        <v>76.97</v>
      </c>
      <c r="J1264" s="319" t="s">
        <v>182</v>
      </c>
      <c r="K1264" s="92"/>
    </row>
    <row r="1265" spans="1:11" ht="16">
      <c r="A1265" s="314" t="s">
        <v>1504</v>
      </c>
      <c r="B1265" s="314" t="s">
        <v>3309</v>
      </c>
      <c r="C1265" s="315">
        <v>1701215144</v>
      </c>
      <c r="D1265" s="316">
        <f>IFERROR(INDEX([2]banka!A$1:A$65536, MATCH(B1265, [2]banka!L$1:L$65536, 0)), "")</f>
        <v>45852</v>
      </c>
      <c r="E1265" s="314"/>
      <c r="F1265" s="314" t="s">
        <v>2911</v>
      </c>
      <c r="G1265" s="314">
        <v>31361081</v>
      </c>
      <c r="H1265" s="314" t="s">
        <v>2871</v>
      </c>
      <c r="I1265" s="317">
        <v>94.38</v>
      </c>
      <c r="J1265" s="319" t="s">
        <v>182</v>
      </c>
      <c r="K1265" s="92"/>
    </row>
    <row r="1266" spans="1:11" ht="16">
      <c r="A1266" s="318" t="s">
        <v>1504</v>
      </c>
      <c r="B1266" s="318" t="s">
        <v>2151</v>
      </c>
      <c r="C1266" s="319" t="s">
        <v>2151</v>
      </c>
      <c r="D1266" s="320">
        <f>IFERROR(INDEX([2]banka!A$1:A$65536, MATCH(B1266, [2]banka!L$1:L$65536, 0)), "")</f>
        <v>45687</v>
      </c>
      <c r="E1266" s="318"/>
      <c r="F1266" s="318" t="s">
        <v>2152</v>
      </c>
      <c r="G1266" s="318">
        <v>31383408</v>
      </c>
      <c r="H1266" s="318" t="s">
        <v>2153</v>
      </c>
      <c r="I1266" s="321">
        <v>563.97</v>
      </c>
      <c r="J1266" s="319" t="s">
        <v>182</v>
      </c>
      <c r="K1266" s="92"/>
    </row>
    <row r="1267" spans="1:11" ht="16">
      <c r="A1267" s="318" t="s">
        <v>1504</v>
      </c>
      <c r="B1267" s="318" t="s">
        <v>2151</v>
      </c>
      <c r="C1267" s="319" t="s">
        <v>2151</v>
      </c>
      <c r="D1267" s="320">
        <f>IFERROR(INDEX([2]banka!A$1:A$65536, MATCH(B1267, [2]banka!L$1:L$65536, 0)), "")</f>
        <v>45687</v>
      </c>
      <c r="E1267" s="318"/>
      <c r="F1267" s="318" t="s">
        <v>2154</v>
      </c>
      <c r="G1267" s="318">
        <v>31383408</v>
      </c>
      <c r="H1267" s="318" t="s">
        <v>2153</v>
      </c>
      <c r="I1267" s="321">
        <v>15.85</v>
      </c>
      <c r="J1267" s="319" t="s">
        <v>182</v>
      </c>
      <c r="K1267" s="92"/>
    </row>
    <row r="1268" spans="1:11" ht="16">
      <c r="A1268" s="318" t="s">
        <v>1504</v>
      </c>
      <c r="B1268" s="318" t="s">
        <v>2165</v>
      </c>
      <c r="C1268" s="319" t="s">
        <v>2165</v>
      </c>
      <c r="D1268" s="320">
        <f>IFERROR(INDEX([2]banka!A$1:A$65536, MATCH(B1268, [2]banka!L$1:L$65536, 0)), "")</f>
        <v>45804</v>
      </c>
      <c r="E1268" s="318"/>
      <c r="F1268" s="318" t="s">
        <v>2166</v>
      </c>
      <c r="G1268" s="318">
        <v>31383408</v>
      </c>
      <c r="H1268" s="318" t="s">
        <v>2153</v>
      </c>
      <c r="I1268" s="321">
        <v>539.91</v>
      </c>
      <c r="J1268" s="319" t="s">
        <v>182</v>
      </c>
      <c r="K1268" s="92"/>
    </row>
    <row r="1269" spans="1:11" ht="16">
      <c r="A1269" s="318" t="s">
        <v>1504</v>
      </c>
      <c r="B1269" s="318" t="s">
        <v>3310</v>
      </c>
      <c r="C1269" s="319" t="s">
        <v>3310</v>
      </c>
      <c r="D1269" s="320">
        <f>IFERROR(INDEX([2]banka!A$1:A$65536, MATCH(B1269, [2]banka!L$1:L$65536, 0)), "")</f>
        <v>45680</v>
      </c>
      <c r="E1269" s="318"/>
      <c r="F1269" s="318" t="s">
        <v>3311</v>
      </c>
      <c r="G1269" s="318">
        <v>31322051</v>
      </c>
      <c r="H1269" s="318" t="s">
        <v>3248</v>
      </c>
      <c r="I1269" s="321">
        <v>144</v>
      </c>
      <c r="J1269" s="319" t="s">
        <v>182</v>
      </c>
      <c r="K1269" s="92"/>
    </row>
    <row r="1270" spans="1:11" ht="16">
      <c r="A1270" s="318" t="s">
        <v>1504</v>
      </c>
      <c r="B1270" s="318" t="s">
        <v>3312</v>
      </c>
      <c r="C1270" s="319" t="s">
        <v>3312</v>
      </c>
      <c r="D1270" s="320">
        <f>IFERROR(INDEX([2]banka!A$1:A$65536, MATCH(B1270, [2]banka!L$1:L$65536, 0)), "")</f>
        <v>45701</v>
      </c>
      <c r="E1270" s="318"/>
      <c r="F1270" s="318" t="s">
        <v>2126</v>
      </c>
      <c r="G1270" s="318">
        <v>35919001</v>
      </c>
      <c r="H1270" s="318" t="s">
        <v>2127</v>
      </c>
      <c r="I1270" s="321">
        <v>135</v>
      </c>
      <c r="J1270" s="319" t="s">
        <v>182</v>
      </c>
      <c r="K1270" s="92"/>
    </row>
    <row r="1271" spans="1:11" ht="16">
      <c r="A1271" s="318" t="s">
        <v>1504</v>
      </c>
      <c r="B1271" s="318" t="s">
        <v>3313</v>
      </c>
      <c r="C1271" s="319" t="s">
        <v>3313</v>
      </c>
      <c r="D1271" s="320">
        <f>IFERROR(INDEX([2]banka!A$1:A$65536, MATCH(B1271, [2]banka!L$1:L$65536, 0)), "")</f>
        <v>45791</v>
      </c>
      <c r="E1271" s="318"/>
      <c r="F1271" s="318" t="s">
        <v>3314</v>
      </c>
      <c r="G1271" s="318"/>
      <c r="H1271" s="318" t="s">
        <v>3260</v>
      </c>
      <c r="I1271" s="321">
        <v>1023</v>
      </c>
      <c r="J1271" s="319" t="s">
        <v>182</v>
      </c>
      <c r="K1271" s="92"/>
    </row>
    <row r="1272" spans="1:11" ht="16">
      <c r="A1272" s="318" t="s">
        <v>1504</v>
      </c>
      <c r="B1272" s="318" t="s">
        <v>3315</v>
      </c>
      <c r="C1272" s="319" t="s">
        <v>3315</v>
      </c>
      <c r="D1272" s="320">
        <f>IFERROR(INDEX([2]banka!A$1:A$65536, MATCH(B1272, [2]banka!L$1:L$65536, 0)), "")</f>
        <v>45798</v>
      </c>
      <c r="E1272" s="318"/>
      <c r="F1272" s="318" t="s">
        <v>1334</v>
      </c>
      <c r="G1272" s="318">
        <v>47726253</v>
      </c>
      <c r="H1272" s="318" t="s">
        <v>3032</v>
      </c>
      <c r="I1272" s="321">
        <v>162.62</v>
      </c>
      <c r="J1272" s="319" t="s">
        <v>182</v>
      </c>
      <c r="K1272" s="92"/>
    </row>
    <row r="1273" spans="1:11" ht="16">
      <c r="A1273" s="318" t="s">
        <v>1504</v>
      </c>
      <c r="B1273" s="318" t="s">
        <v>3316</v>
      </c>
      <c r="C1273" s="319" t="s">
        <v>3316</v>
      </c>
      <c r="D1273" s="320">
        <f>IFERROR(INDEX([2]banka!A$1:A$65536, MATCH(B1273, [2]banka!L$1:L$65536, 0)), "")</f>
        <v>45798</v>
      </c>
      <c r="E1273" s="318"/>
      <c r="F1273" s="318" t="s">
        <v>3317</v>
      </c>
      <c r="G1273" s="318">
        <v>47402814</v>
      </c>
      <c r="H1273" s="318" t="s">
        <v>3318</v>
      </c>
      <c r="I1273" s="321">
        <v>5</v>
      </c>
      <c r="J1273" s="319" t="s">
        <v>182</v>
      </c>
      <c r="K1273" s="92"/>
    </row>
    <row r="1274" spans="1:11" ht="16">
      <c r="A1274" s="318" t="s">
        <v>1504</v>
      </c>
      <c r="B1274" s="318" t="s">
        <v>3319</v>
      </c>
      <c r="C1274" s="319" t="s">
        <v>3319</v>
      </c>
      <c r="D1274" s="320">
        <f>IFERROR(INDEX([2]banka!A$1:A$65536, MATCH(B1274, [2]banka!L$1:L$65536, 0)), "")</f>
        <v>45798</v>
      </c>
      <c r="E1274" s="318"/>
      <c r="F1274" s="318" t="s">
        <v>3320</v>
      </c>
      <c r="G1274" s="318">
        <v>35919001</v>
      </c>
      <c r="H1274" s="318" t="s">
        <v>2127</v>
      </c>
      <c r="I1274" s="321">
        <v>90</v>
      </c>
      <c r="J1274" s="319" t="s">
        <v>182</v>
      </c>
      <c r="K1274" s="92"/>
    </row>
    <row r="1275" spans="1:11" ht="16">
      <c r="A1275" s="318" t="s">
        <v>1504</v>
      </c>
      <c r="B1275" s="318" t="s">
        <v>3321</v>
      </c>
      <c r="C1275" s="319" t="s">
        <v>3321</v>
      </c>
      <c r="D1275" s="320">
        <f>IFERROR(INDEX([2]banka!A$1:A$65536, MATCH(B1275, [2]banka!L$1:L$65536, 0)), "")</f>
        <v>45810</v>
      </c>
      <c r="E1275" s="318"/>
      <c r="F1275" s="318" t="s">
        <v>3322</v>
      </c>
      <c r="G1275" s="318">
        <v>55443052</v>
      </c>
      <c r="H1275" s="318" t="s">
        <v>3323</v>
      </c>
      <c r="I1275" s="321">
        <v>495.96</v>
      </c>
      <c r="J1275" s="319" t="s">
        <v>182</v>
      </c>
      <c r="K1275" s="92"/>
    </row>
    <row r="1276" spans="1:11" ht="16">
      <c r="A1276" s="318" t="s">
        <v>1504</v>
      </c>
      <c r="B1276" s="318" t="s">
        <v>3324</v>
      </c>
      <c r="C1276" s="319" t="s">
        <v>3324</v>
      </c>
      <c r="D1276" s="320">
        <f>IFERROR(INDEX([2]banka!A$1:A$65536, MATCH(B1276, [2]banka!L$1:L$65536, 0)), "")</f>
        <v>45820</v>
      </c>
      <c r="E1276" s="318"/>
      <c r="F1276" s="318" t="s">
        <v>3325</v>
      </c>
      <c r="G1276" s="318"/>
      <c r="H1276" s="318" t="s">
        <v>3260</v>
      </c>
      <c r="I1276" s="321">
        <v>1202.3599999999999</v>
      </c>
      <c r="J1276" s="319" t="s">
        <v>182</v>
      </c>
      <c r="K1276" s="92"/>
    </row>
    <row r="1277" spans="1:11" ht="16">
      <c r="A1277" s="318" t="s">
        <v>1504</v>
      </c>
      <c r="B1277" s="318" t="s">
        <v>3326</v>
      </c>
      <c r="C1277" s="319" t="s">
        <v>3327</v>
      </c>
      <c r="D1277" s="320">
        <f>IFERROR(INDEX([2]banka!A$1:A$65536, MATCH(B1277, [2]banka!L$1:L$65536, 0)), "")</f>
        <v>45734</v>
      </c>
      <c r="E1277" s="318"/>
      <c r="F1277" s="318" t="s">
        <v>3328</v>
      </c>
      <c r="G1277" s="318"/>
      <c r="H1277" s="318" t="s">
        <v>2909</v>
      </c>
      <c r="I1277" s="321">
        <v>1240</v>
      </c>
      <c r="J1277" s="319" t="s">
        <v>182</v>
      </c>
      <c r="K1277" s="92"/>
    </row>
    <row r="1278" spans="1:11" ht="16">
      <c r="A1278" s="318" t="s">
        <v>1504</v>
      </c>
      <c r="B1278" s="318" t="s">
        <v>3329</v>
      </c>
      <c r="C1278" s="319">
        <v>1616762706</v>
      </c>
      <c r="D1278" s="320">
        <f>IFERROR(INDEX([2]banka!A$1:A$65536, MATCH(B1278, [2]banka!L$1:L$65536, 0)), "")</f>
        <v>45852</v>
      </c>
      <c r="E1278" s="318"/>
      <c r="F1278" s="318" t="s">
        <v>3330</v>
      </c>
      <c r="G1278" s="318">
        <v>31361081</v>
      </c>
      <c r="H1278" s="318" t="s">
        <v>2871</v>
      </c>
      <c r="I1278" s="321">
        <v>167.87</v>
      </c>
      <c r="J1278" s="319" t="s">
        <v>182</v>
      </c>
      <c r="K1278" s="92"/>
    </row>
    <row r="1279" spans="1:11" ht="16">
      <c r="A1279" s="318" t="s">
        <v>1504</v>
      </c>
      <c r="B1279" s="318" t="s">
        <v>3329</v>
      </c>
      <c r="C1279" s="319">
        <v>1616762706</v>
      </c>
      <c r="D1279" s="320">
        <f>IFERROR(INDEX([2]banka!A$1:A$65536, MATCH(B1279, [2]banka!L$1:L$65536, 0)), "")</f>
        <v>45852</v>
      </c>
      <c r="E1279" s="318"/>
      <c r="F1279" s="318" t="s">
        <v>3330</v>
      </c>
      <c r="G1279" s="318">
        <v>31361081</v>
      </c>
      <c r="H1279" s="318" t="s">
        <v>2871</v>
      </c>
      <c r="I1279" s="321">
        <v>72.760000000000005</v>
      </c>
      <c r="J1279" s="319" t="s">
        <v>182</v>
      </c>
      <c r="K1279" s="92"/>
    </row>
    <row r="1280" spans="1:11" ht="16">
      <c r="A1280" s="318" t="s">
        <v>1504</v>
      </c>
      <c r="B1280" s="318" t="s">
        <v>2945</v>
      </c>
      <c r="C1280" s="319" t="s">
        <v>2945</v>
      </c>
      <c r="D1280" s="320">
        <f>IFERROR(INDEX([2]banka!A$1:A$65536, MATCH(B1280, [2]banka!L$1:L$65536, 0)), "")</f>
        <v>45811</v>
      </c>
      <c r="E1280" s="318"/>
      <c r="F1280" s="318" t="s">
        <v>3331</v>
      </c>
      <c r="G1280" s="318"/>
      <c r="H1280" s="318" t="s">
        <v>2947</v>
      </c>
      <c r="I1280" s="321">
        <v>240</v>
      </c>
      <c r="J1280" s="319" t="s">
        <v>182</v>
      </c>
      <c r="K1280" s="92"/>
    </row>
    <row r="1281" spans="1:11" ht="16">
      <c r="A1281" s="318" t="s">
        <v>1504</v>
      </c>
      <c r="B1281" s="318" t="s">
        <v>3332</v>
      </c>
      <c r="C1281" s="319" t="s">
        <v>3333</v>
      </c>
      <c r="D1281" s="320">
        <f>IFERROR(INDEX([2]banka!A$1:A$65536, MATCH(B1281, [2]banka!L$1:L$65536, 0)), "")</f>
        <v>45734</v>
      </c>
      <c r="E1281" s="318"/>
      <c r="F1281" s="318" t="s">
        <v>3334</v>
      </c>
      <c r="G1281" s="318">
        <v>1070000016</v>
      </c>
      <c r="H1281" s="318" t="s">
        <v>3335</v>
      </c>
      <c r="I1281" s="321">
        <v>5798</v>
      </c>
      <c r="J1281" s="319" t="s">
        <v>182</v>
      </c>
      <c r="K1281" s="92"/>
    </row>
    <row r="1282" spans="1:11" ht="16">
      <c r="A1282" s="318" t="s">
        <v>1504</v>
      </c>
      <c r="B1282" s="318" t="s">
        <v>3336</v>
      </c>
      <c r="C1282" s="319" t="s">
        <v>3337</v>
      </c>
      <c r="D1282" s="320">
        <f>IFERROR(INDEX([2]banka!A$1:A$65536, MATCH(B1282, [2]banka!L$1:L$65536, 0)), "")</f>
        <v>45800</v>
      </c>
      <c r="E1282" s="318"/>
      <c r="F1282" s="318" t="s">
        <v>3338</v>
      </c>
      <c r="G1282" s="318">
        <v>31361081</v>
      </c>
      <c r="H1282" s="318" t="s">
        <v>2871</v>
      </c>
      <c r="I1282" s="321">
        <v>102.93</v>
      </c>
      <c r="J1282" s="319" t="s">
        <v>182</v>
      </c>
      <c r="K1282" s="92"/>
    </row>
    <row r="1283" spans="1:11" ht="16">
      <c r="A1283" s="318" t="s">
        <v>1504</v>
      </c>
      <c r="B1283" s="318" t="s">
        <v>3339</v>
      </c>
      <c r="C1283" s="319" t="s">
        <v>3340</v>
      </c>
      <c r="D1283" s="320">
        <f>IFERROR(INDEX([2]banka!A$1:A$65536, MATCH(B1283, [2]banka!L$1:L$65536, 0)), "")</f>
        <v>45811</v>
      </c>
      <c r="E1283" s="318"/>
      <c r="F1283" s="318" t="s">
        <v>3338</v>
      </c>
      <c r="G1283" s="318">
        <v>31361081</v>
      </c>
      <c r="H1283" s="318" t="s">
        <v>2871</v>
      </c>
      <c r="I1283" s="321">
        <v>243.07</v>
      </c>
      <c r="J1283" s="319" t="s">
        <v>182</v>
      </c>
      <c r="K1283" s="92"/>
    </row>
    <row r="1284" spans="1:11" ht="16">
      <c r="A1284" s="318" t="s">
        <v>1504</v>
      </c>
      <c r="B1284" s="318" t="s">
        <v>3341</v>
      </c>
      <c r="C1284" s="319" t="s">
        <v>3342</v>
      </c>
      <c r="D1284" s="320">
        <f>IFERROR(INDEX([2]banka!A$1:A$65536, MATCH(B1284, [2]banka!L$1:L$65536, 0)), "")</f>
        <v>45769</v>
      </c>
      <c r="E1284" s="318"/>
      <c r="F1284" s="318" t="s">
        <v>3343</v>
      </c>
      <c r="G1284" s="318">
        <v>866521</v>
      </c>
      <c r="H1284" s="318" t="s">
        <v>3344</v>
      </c>
      <c r="I1284" s="321">
        <v>6272</v>
      </c>
      <c r="J1284" s="319" t="s">
        <v>182</v>
      </c>
      <c r="K1284" s="92"/>
    </row>
    <row r="1285" spans="1:11" ht="16">
      <c r="A1285" s="318" t="s">
        <v>1504</v>
      </c>
      <c r="B1285" s="318" t="s">
        <v>3341</v>
      </c>
      <c r="C1285" s="319" t="s">
        <v>3342</v>
      </c>
      <c r="D1285" s="320">
        <f>IFERROR(INDEX([2]banka!A$1:A$65536, MATCH(B1285, [2]banka!L$1:L$65536, 0)), "")</f>
        <v>45769</v>
      </c>
      <c r="E1285" s="318"/>
      <c r="F1285" s="318" t="s">
        <v>3345</v>
      </c>
      <c r="G1285" s="318">
        <v>866521</v>
      </c>
      <c r="H1285" s="318" t="s">
        <v>3344</v>
      </c>
      <c r="I1285" s="321">
        <v>2688</v>
      </c>
      <c r="J1285" s="319" t="s">
        <v>182</v>
      </c>
      <c r="K1285" s="92"/>
    </row>
    <row r="1286" spans="1:11" ht="16">
      <c r="A1286" s="318" t="s">
        <v>1504</v>
      </c>
      <c r="B1286" s="318" t="s">
        <v>3341</v>
      </c>
      <c r="C1286" s="319" t="s">
        <v>3342</v>
      </c>
      <c r="D1286" s="320">
        <f>IFERROR(INDEX([2]banka!A$1:A$65536, MATCH(B1286, [2]banka!L$1:L$65536, 0)), "")</f>
        <v>45769</v>
      </c>
      <c r="E1286" s="318"/>
      <c r="F1286" s="318" t="s">
        <v>3346</v>
      </c>
      <c r="G1286" s="318">
        <v>866521</v>
      </c>
      <c r="H1286" s="318" t="s">
        <v>3344</v>
      </c>
      <c r="I1286" s="321">
        <v>3840</v>
      </c>
      <c r="J1286" s="319" t="s">
        <v>182</v>
      </c>
      <c r="K1286" s="92"/>
    </row>
    <row r="1287" spans="1:11" ht="16">
      <c r="A1287" s="318" t="s">
        <v>1504</v>
      </c>
      <c r="B1287" s="318" t="s">
        <v>3347</v>
      </c>
      <c r="C1287" s="319">
        <v>3001812623</v>
      </c>
      <c r="D1287" s="320">
        <f>IFERROR(INDEX([2]banka!A$1:A$65536, MATCH(B1287, [2]banka!L$1:L$65536, 0)), "")</f>
        <v>45811</v>
      </c>
      <c r="E1287" s="318"/>
      <c r="F1287" s="318" t="s">
        <v>3348</v>
      </c>
      <c r="G1287" s="318">
        <v>31361081</v>
      </c>
      <c r="H1287" s="318" t="s">
        <v>2871</v>
      </c>
      <c r="I1287" s="321">
        <v>533.29</v>
      </c>
      <c r="J1287" s="319" t="s">
        <v>182</v>
      </c>
      <c r="K1287" s="92"/>
    </row>
    <row r="1288" spans="1:11" ht="16">
      <c r="A1288" s="318" t="s">
        <v>1504</v>
      </c>
      <c r="B1288" s="318" t="s">
        <v>3349</v>
      </c>
      <c r="C1288" s="319" t="s">
        <v>3349</v>
      </c>
      <c r="D1288" s="320">
        <f>IFERROR(INDEX([2]banka!A$1:A$65536, MATCH(B1288, [2]banka!L$1:L$65536, 0)), "")</f>
        <v>45814</v>
      </c>
      <c r="E1288" s="318"/>
      <c r="F1288" s="318" t="s">
        <v>3350</v>
      </c>
      <c r="G1288" s="318" t="s">
        <v>3351</v>
      </c>
      <c r="H1288" s="318" t="s">
        <v>3352</v>
      </c>
      <c r="I1288" s="321">
        <v>68.709999999999994</v>
      </c>
      <c r="J1288" s="319" t="s">
        <v>182</v>
      </c>
      <c r="K1288" s="92"/>
    </row>
    <row r="1289" spans="1:11" ht="16">
      <c r="A1289" s="318" t="s">
        <v>1504</v>
      </c>
      <c r="B1289" s="318" t="s">
        <v>3353</v>
      </c>
      <c r="C1289" s="319">
        <v>202510209</v>
      </c>
      <c r="D1289" s="320">
        <f>IFERROR(INDEX([2]banka!A$1:A$65536, MATCH(B1289, [2]banka!L$1:L$65536, 0)), "")</f>
        <v>45775</v>
      </c>
      <c r="E1289" s="318"/>
      <c r="F1289" s="318" t="s">
        <v>3354</v>
      </c>
      <c r="G1289" s="318">
        <v>31380123</v>
      </c>
      <c r="H1289" s="318" t="s">
        <v>3218</v>
      </c>
      <c r="I1289" s="321">
        <v>200</v>
      </c>
      <c r="J1289" s="319" t="s">
        <v>182</v>
      </c>
      <c r="K1289" s="92"/>
    </row>
    <row r="1290" spans="1:11" ht="16">
      <c r="A1290" s="318" t="s">
        <v>1504</v>
      </c>
      <c r="B1290" s="318" t="s">
        <v>2084</v>
      </c>
      <c r="C1290" s="319">
        <v>3125029</v>
      </c>
      <c r="D1290" s="320">
        <f>IFERROR(INDEX([2]banka!A$1:A$65536, MATCH(B1290, [2]banka!L$1:L$65536, 0)), "")</f>
        <v>45819</v>
      </c>
      <c r="E1290" s="318"/>
      <c r="F1290" s="318" t="s">
        <v>2085</v>
      </c>
      <c r="G1290" s="318">
        <v>36724564</v>
      </c>
      <c r="H1290" s="318" t="s">
        <v>2086</v>
      </c>
      <c r="I1290" s="321">
        <v>119.47</v>
      </c>
      <c r="J1290" s="319" t="s">
        <v>182</v>
      </c>
      <c r="K1290" s="92"/>
    </row>
    <row r="1291" spans="1:11" ht="16">
      <c r="A1291" s="318" t="s">
        <v>1504</v>
      </c>
      <c r="B1291" s="318" t="s">
        <v>2108</v>
      </c>
      <c r="C1291" s="319">
        <v>3125063</v>
      </c>
      <c r="D1291" s="320">
        <f>IFERROR(INDEX([2]banka!A$1:A$65536, MATCH(B1291, [2]banka!L$1:L$65536, 0)), "")</f>
        <v>45762</v>
      </c>
      <c r="E1291" s="318"/>
      <c r="F1291" s="318" t="s">
        <v>3249</v>
      </c>
      <c r="G1291" s="318">
        <v>36724564</v>
      </c>
      <c r="H1291" s="318" t="s">
        <v>2086</v>
      </c>
      <c r="I1291" s="321">
        <v>125</v>
      </c>
      <c r="J1291" s="319" t="s">
        <v>182</v>
      </c>
      <c r="K1291" s="92"/>
    </row>
    <row r="1292" spans="1:11" ht="16">
      <c r="A1292" s="318" t="s">
        <v>1504</v>
      </c>
      <c r="B1292" s="318" t="s">
        <v>2121</v>
      </c>
      <c r="C1292" s="319">
        <v>3125100</v>
      </c>
      <c r="D1292" s="320">
        <f>IFERROR(INDEX([2]banka!A$1:A$65536, MATCH(B1292, [2]banka!L$1:L$65536, 0)), "")</f>
        <v>45846</v>
      </c>
      <c r="E1292" s="318"/>
      <c r="F1292" s="318" t="s">
        <v>3250</v>
      </c>
      <c r="G1292" s="318">
        <v>36724564</v>
      </c>
      <c r="H1292" s="318" t="s">
        <v>2086</v>
      </c>
      <c r="I1292" s="321">
        <v>125</v>
      </c>
      <c r="J1292" s="319" t="s">
        <v>182</v>
      </c>
      <c r="K1292" s="92"/>
    </row>
    <row r="1293" spans="1:11" ht="16">
      <c r="A1293" s="318" t="s">
        <v>1504</v>
      </c>
      <c r="B1293" s="318" t="s">
        <v>3355</v>
      </c>
      <c r="C1293" s="319" t="s">
        <v>3355</v>
      </c>
      <c r="D1293" s="320">
        <f>IFERROR(INDEX([2]banka!A$1:A$65536, MATCH(B1293, [2]banka!L$1:L$65536, 0)), "")</f>
        <v>45700</v>
      </c>
      <c r="E1293" s="318"/>
      <c r="F1293" s="318" t="s">
        <v>3356</v>
      </c>
      <c r="G1293" s="318"/>
      <c r="H1293" s="318" t="s">
        <v>3357</v>
      </c>
      <c r="I1293" s="321">
        <v>795</v>
      </c>
      <c r="J1293" s="319" t="s">
        <v>182</v>
      </c>
      <c r="K1293" s="92"/>
    </row>
    <row r="1294" spans="1:11" ht="16">
      <c r="A1294" s="318" t="s">
        <v>1504</v>
      </c>
      <c r="B1294" s="318" t="s">
        <v>3358</v>
      </c>
      <c r="C1294" s="319" t="s">
        <v>3358</v>
      </c>
      <c r="D1294" s="320">
        <f>IFERROR(INDEX([2]banka!A$1:A$65536, MATCH(B1294, [2]banka!L$1:L$65536, 0)), "")</f>
        <v>45818</v>
      </c>
      <c r="E1294" s="318"/>
      <c r="F1294" s="318" t="s">
        <v>3359</v>
      </c>
      <c r="G1294" s="318"/>
      <c r="H1294" s="318" t="s">
        <v>3360</v>
      </c>
      <c r="I1294" s="321">
        <v>1600</v>
      </c>
      <c r="J1294" s="319" t="s">
        <v>182</v>
      </c>
      <c r="K1294" s="92"/>
    </row>
    <row r="1295" spans="1:11" ht="16">
      <c r="A1295" s="318" t="s">
        <v>1504</v>
      </c>
      <c r="B1295" s="318" t="s">
        <v>2361</v>
      </c>
      <c r="C1295" s="319">
        <v>5822365448</v>
      </c>
      <c r="D1295" s="320">
        <f>IFERROR(INDEX([2]banka!A$1:A$65536, MATCH(B1295, [2]banka!L$1:L$65536, 0)), "")</f>
        <v>45684</v>
      </c>
      <c r="E1295" s="318"/>
      <c r="F1295" s="318" t="s">
        <v>3361</v>
      </c>
      <c r="G1295" s="318">
        <v>35697270</v>
      </c>
      <c r="H1295" s="318" t="s">
        <v>1766</v>
      </c>
      <c r="I1295" s="321">
        <v>76.03</v>
      </c>
      <c r="J1295" s="319" t="s">
        <v>182</v>
      </c>
      <c r="K1295" s="92"/>
    </row>
    <row r="1296" spans="1:11" ht="16">
      <c r="A1296" s="318" t="s">
        <v>1504</v>
      </c>
      <c r="B1296" s="318" t="s">
        <v>3362</v>
      </c>
      <c r="C1296" s="319" t="s">
        <v>3363</v>
      </c>
      <c r="D1296" s="320">
        <f>IFERROR(INDEX([2]banka!A$1:A$65536, MATCH(B1296, [2]banka!L$1:L$65536, 0)), "")</f>
        <v>45687</v>
      </c>
      <c r="E1296" s="318"/>
      <c r="F1296" s="318" t="s">
        <v>2801</v>
      </c>
      <c r="G1296" s="318">
        <v>56616210</v>
      </c>
      <c r="H1296" s="318" t="s">
        <v>3364</v>
      </c>
      <c r="I1296" s="321">
        <f>2021.33-1276.88</f>
        <v>744.44999999999982</v>
      </c>
      <c r="J1296" s="319" t="s">
        <v>182</v>
      </c>
      <c r="K1296" s="92"/>
    </row>
    <row r="1297" spans="1:11" ht="16">
      <c r="A1297" s="318" t="s">
        <v>1504</v>
      </c>
      <c r="B1297" s="318" t="s">
        <v>3365</v>
      </c>
      <c r="C1297" s="319" t="s">
        <v>3366</v>
      </c>
      <c r="D1297" s="320">
        <v>46034</v>
      </c>
      <c r="E1297" s="318"/>
      <c r="F1297" s="318" t="s">
        <v>2801</v>
      </c>
      <c r="G1297" s="318">
        <v>56616210</v>
      </c>
      <c r="H1297" s="318" t="s">
        <v>3364</v>
      </c>
      <c r="I1297" s="321">
        <v>1276.8800000000001</v>
      </c>
      <c r="J1297" s="319" t="s">
        <v>182</v>
      </c>
      <c r="K1297" s="92"/>
    </row>
    <row r="1298" spans="1:11" ht="16">
      <c r="A1298" s="318" t="s">
        <v>1504</v>
      </c>
      <c r="B1298" s="318" t="s">
        <v>3367</v>
      </c>
      <c r="C1298" s="319" t="s">
        <v>3368</v>
      </c>
      <c r="D1298" s="320">
        <f>IFERROR(INDEX([2]banka!A$1:A$65536, MATCH(B1298, [2]banka!L$1:L$65536, 0)), "")</f>
        <v>45692</v>
      </c>
      <c r="E1298" s="318"/>
      <c r="F1298" s="318" t="s">
        <v>2801</v>
      </c>
      <c r="G1298" s="318">
        <v>56616210</v>
      </c>
      <c r="H1298" s="318" t="s">
        <v>3364</v>
      </c>
      <c r="I1298" s="321">
        <v>1921.9</v>
      </c>
      <c r="J1298" s="319" t="s">
        <v>182</v>
      </c>
      <c r="K1298" s="92"/>
    </row>
    <row r="1299" spans="1:11" ht="16">
      <c r="A1299" s="318" t="s">
        <v>1504</v>
      </c>
      <c r="B1299" s="318" t="s">
        <v>3269</v>
      </c>
      <c r="C1299" s="319">
        <v>1701164350</v>
      </c>
      <c r="D1299" s="320">
        <f>IFERROR(INDEX([2]banka!A$1:A$65536, MATCH(B1299, [2]banka!L$1:L$65536, 0)), "")</f>
        <v>45695</v>
      </c>
      <c r="E1299" s="318"/>
      <c r="F1299" s="318" t="s">
        <v>3369</v>
      </c>
      <c r="G1299" s="318">
        <v>31361081</v>
      </c>
      <c r="H1299" s="318" t="s">
        <v>2871</v>
      </c>
      <c r="I1299" s="321">
        <v>98.67</v>
      </c>
      <c r="J1299" s="319" t="s">
        <v>182</v>
      </c>
      <c r="K1299" s="92"/>
    </row>
    <row r="1300" spans="1:11" ht="16">
      <c r="A1300" s="318" t="s">
        <v>1504</v>
      </c>
      <c r="B1300" s="318" t="s">
        <v>2363</v>
      </c>
      <c r="C1300" s="319">
        <v>5826964112</v>
      </c>
      <c r="D1300" s="320">
        <f>IFERROR(INDEX([2]banka!A$1:A$65536, MATCH(B1300, [2]banka!L$1:L$65536, 0)), "")</f>
        <v>45709</v>
      </c>
      <c r="E1300" s="318"/>
      <c r="F1300" s="318" t="s">
        <v>2364</v>
      </c>
      <c r="G1300" s="318">
        <v>35697270</v>
      </c>
      <c r="H1300" s="318" t="s">
        <v>1766</v>
      </c>
      <c r="I1300" s="321">
        <v>75.89</v>
      </c>
      <c r="J1300" s="319" t="s">
        <v>182</v>
      </c>
      <c r="K1300" s="92"/>
    </row>
    <row r="1301" spans="1:11" ht="16">
      <c r="A1301" s="318" t="s">
        <v>1504</v>
      </c>
      <c r="B1301" s="318" t="s">
        <v>2869</v>
      </c>
      <c r="C1301" s="319">
        <v>1701171738</v>
      </c>
      <c r="D1301" s="320">
        <f>IFERROR(INDEX([2]banka!A$1:A$65536, MATCH(B1301, [2]banka!L$1:L$65536, 0)), "")</f>
        <v>45709</v>
      </c>
      <c r="E1301" s="318"/>
      <c r="F1301" s="318" t="s">
        <v>2870</v>
      </c>
      <c r="G1301" s="318">
        <v>31361081</v>
      </c>
      <c r="H1301" s="318" t="s">
        <v>2871</v>
      </c>
      <c r="I1301" s="321">
        <v>76.239999999999995</v>
      </c>
      <c r="J1301" s="319" t="s">
        <v>182</v>
      </c>
      <c r="K1301" s="92"/>
    </row>
    <row r="1302" spans="1:11" ht="16">
      <c r="A1302" s="318" t="s">
        <v>1504</v>
      </c>
      <c r="B1302" s="318" t="s">
        <v>3240</v>
      </c>
      <c r="C1302" s="319">
        <v>20250485</v>
      </c>
      <c r="D1302" s="320">
        <f>IFERROR(INDEX([2]banka!A$1:A$65536, MATCH(B1302, [2]banka!L$1:L$65536, 0)), "")</f>
        <v>45804</v>
      </c>
      <c r="E1302" s="318"/>
      <c r="F1302" s="318" t="s">
        <v>3370</v>
      </c>
      <c r="G1302" s="318">
        <v>31380123</v>
      </c>
      <c r="H1302" s="318" t="s">
        <v>3218</v>
      </c>
      <c r="I1302" s="321">
        <v>284</v>
      </c>
      <c r="J1302" s="319" t="s">
        <v>182</v>
      </c>
      <c r="K1302" s="92"/>
    </row>
    <row r="1303" spans="1:11" ht="16">
      <c r="A1303" s="318" t="s">
        <v>1504</v>
      </c>
      <c r="B1303" s="318" t="s">
        <v>3371</v>
      </c>
      <c r="C1303" s="319" t="s">
        <v>2822</v>
      </c>
      <c r="D1303" s="320">
        <f>IFERROR(INDEX([2]banka!A$1:A$65536, MATCH(B1303, [2]banka!L$1:L$65536, 0)), "")</f>
        <v>45721</v>
      </c>
      <c r="E1303" s="318"/>
      <c r="F1303" s="318" t="s">
        <v>2812</v>
      </c>
      <c r="G1303" s="318">
        <v>56616210</v>
      </c>
      <c r="H1303" s="318" t="s">
        <v>3364</v>
      </c>
      <c r="I1303" s="321">
        <v>520.19000000000005</v>
      </c>
      <c r="J1303" s="319" t="s">
        <v>182</v>
      </c>
      <c r="K1303" s="92"/>
    </row>
    <row r="1304" spans="1:11" ht="16">
      <c r="A1304" s="318" t="s">
        <v>1504</v>
      </c>
      <c r="B1304" s="318" t="s">
        <v>3371</v>
      </c>
      <c r="C1304" s="319" t="s">
        <v>2822</v>
      </c>
      <c r="D1304" s="320">
        <f>IFERROR(INDEX([2]banka!A$1:A$65536, MATCH(B1304, [2]banka!L$1:L$65536, 0)), "")</f>
        <v>45721</v>
      </c>
      <c r="E1304" s="318"/>
      <c r="F1304" s="318" t="s">
        <v>3372</v>
      </c>
      <c r="G1304" s="318">
        <v>56616210</v>
      </c>
      <c r="H1304" s="318" t="s">
        <v>3364</v>
      </c>
      <c r="I1304" s="321">
        <v>456.58</v>
      </c>
      <c r="J1304" s="319" t="s">
        <v>182</v>
      </c>
      <c r="K1304" s="92"/>
    </row>
    <row r="1305" spans="1:11" ht="16">
      <c r="A1305" s="318" t="s">
        <v>1504</v>
      </c>
      <c r="B1305" s="318" t="s">
        <v>3373</v>
      </c>
      <c r="C1305" s="319">
        <v>20250591</v>
      </c>
      <c r="D1305" s="320">
        <f>IFERROR(INDEX([2]banka!A$1:A$65536, MATCH(B1305, [2]banka!L$1:L$65536, 0)), "")</f>
        <v>45804</v>
      </c>
      <c r="E1305" s="318"/>
      <c r="F1305" s="318" t="s">
        <v>3374</v>
      </c>
      <c r="G1305" s="318">
        <v>31380123</v>
      </c>
      <c r="H1305" s="318" t="s">
        <v>3218</v>
      </c>
      <c r="I1305" s="321">
        <v>76</v>
      </c>
      <c r="J1305" s="319" t="s">
        <v>182</v>
      </c>
      <c r="K1305" s="92"/>
    </row>
    <row r="1306" spans="1:11" ht="16">
      <c r="A1306" s="318" t="s">
        <v>1504</v>
      </c>
      <c r="B1306" s="318" t="s">
        <v>3375</v>
      </c>
      <c r="C1306" s="319" t="s">
        <v>3376</v>
      </c>
      <c r="D1306" s="320">
        <f>IFERROR(INDEX([2]banka!A$1:A$65536, MATCH(B1306, [2]banka!L$1:L$65536, 0)), "")</f>
        <v>45740</v>
      </c>
      <c r="E1306" s="318"/>
      <c r="F1306" s="318" t="s">
        <v>3377</v>
      </c>
      <c r="G1306" s="318">
        <v>36777056</v>
      </c>
      <c r="H1306" s="318" t="s">
        <v>3378</v>
      </c>
      <c r="I1306" s="321">
        <v>232.43</v>
      </c>
      <c r="J1306" s="319" t="s">
        <v>182</v>
      </c>
      <c r="K1306" s="92"/>
    </row>
    <row r="1307" spans="1:11" ht="16">
      <c r="A1307" s="318" t="s">
        <v>1504</v>
      </c>
      <c r="B1307" s="318" t="s">
        <v>2365</v>
      </c>
      <c r="C1307" s="319">
        <v>5831593173</v>
      </c>
      <c r="D1307" s="320">
        <f>IFERROR(INDEX([2]banka!A$1:A$65536, MATCH(B1307, [2]banka!L$1:L$65536, 0)), "")</f>
        <v>45747</v>
      </c>
      <c r="E1307" s="318"/>
      <c r="F1307" s="318" t="s">
        <v>3379</v>
      </c>
      <c r="G1307" s="318">
        <v>35697270</v>
      </c>
      <c r="H1307" s="318" t="s">
        <v>1766</v>
      </c>
      <c r="I1307" s="321">
        <v>76.36</v>
      </c>
      <c r="J1307" s="319" t="s">
        <v>182</v>
      </c>
      <c r="K1307" s="92"/>
    </row>
    <row r="1308" spans="1:11" ht="16">
      <c r="A1308" s="318" t="s">
        <v>1504</v>
      </c>
      <c r="B1308" s="318" t="s">
        <v>3279</v>
      </c>
      <c r="C1308" s="319">
        <v>1701182194</v>
      </c>
      <c r="D1308" s="320">
        <f>IFERROR(INDEX([2]banka!A$1:A$65536, MATCH(B1308, [2]banka!L$1:L$65536, 0)), "")</f>
        <v>45742</v>
      </c>
      <c r="E1308" s="318"/>
      <c r="F1308" s="318" t="s">
        <v>3280</v>
      </c>
      <c r="G1308" s="318">
        <v>31361081</v>
      </c>
      <c r="H1308" s="318" t="s">
        <v>2871</v>
      </c>
      <c r="I1308" s="321">
        <v>12.66</v>
      </c>
      <c r="J1308" s="319" t="s">
        <v>182</v>
      </c>
      <c r="K1308" s="92"/>
    </row>
    <row r="1309" spans="1:11" ht="16">
      <c r="A1309" s="318" t="s">
        <v>1504</v>
      </c>
      <c r="B1309" s="318" t="s">
        <v>3380</v>
      </c>
      <c r="C1309" s="319">
        <v>5020250820</v>
      </c>
      <c r="D1309" s="320">
        <f>IFERROR(INDEX([2]banka!A$1:A$65536, MATCH(B1309, [2]banka!L$1:L$65536, 0)), "")</f>
        <v>45743</v>
      </c>
      <c r="E1309" s="318"/>
      <c r="F1309" s="318" t="s">
        <v>3381</v>
      </c>
      <c r="G1309" s="318">
        <v>46640134</v>
      </c>
      <c r="H1309" s="318" t="s">
        <v>3298</v>
      </c>
      <c r="I1309" s="321">
        <v>110</v>
      </c>
      <c r="J1309" s="319" t="s">
        <v>182</v>
      </c>
      <c r="K1309" s="92"/>
    </row>
    <row r="1310" spans="1:11" ht="16">
      <c r="A1310" s="318" t="s">
        <v>1504</v>
      </c>
      <c r="B1310" s="318" t="s">
        <v>3382</v>
      </c>
      <c r="C1310" s="319" t="s">
        <v>2846</v>
      </c>
      <c r="D1310" s="320">
        <f>IFERROR(INDEX([2]banka!A$1:A$65536, MATCH(B1310, [2]banka!L$1:L$65536, 0)), "")</f>
        <v>45750</v>
      </c>
      <c r="E1310" s="318"/>
      <c r="F1310" s="318" t="s">
        <v>2814</v>
      </c>
      <c r="G1310" s="318">
        <v>56616210</v>
      </c>
      <c r="H1310" s="318" t="s">
        <v>3364</v>
      </c>
      <c r="I1310" s="321">
        <v>2370.63</v>
      </c>
      <c r="J1310" s="319" t="s">
        <v>182</v>
      </c>
      <c r="K1310" s="92"/>
    </row>
    <row r="1311" spans="1:11" ht="16">
      <c r="A1311" s="318" t="s">
        <v>1504</v>
      </c>
      <c r="B1311" s="318" t="s">
        <v>3383</v>
      </c>
      <c r="C1311" s="319">
        <v>902025162</v>
      </c>
      <c r="D1311" s="320">
        <f>IFERROR(INDEX([2]banka!A$1:A$65536, MATCH(B1311, [2]banka!L$1:L$65536, 0)), "")</f>
        <v>45763</v>
      </c>
      <c r="E1311" s="318"/>
      <c r="F1311" s="318" t="s">
        <v>3384</v>
      </c>
      <c r="G1311" s="318">
        <v>46640134</v>
      </c>
      <c r="H1311" s="318" t="s">
        <v>3298</v>
      </c>
      <c r="I1311" s="321">
        <v>10048</v>
      </c>
      <c r="J1311" s="319" t="s">
        <v>182</v>
      </c>
      <c r="K1311" s="92"/>
    </row>
    <row r="1312" spans="1:11" ht="16">
      <c r="A1312" s="318" t="s">
        <v>1504</v>
      </c>
      <c r="B1312" s="318" t="s">
        <v>3385</v>
      </c>
      <c r="C1312" s="319" t="s">
        <v>3385</v>
      </c>
      <c r="D1312" s="320">
        <f>IFERROR(INDEX([2]banka!A$1:A$65536, MATCH(B1312, [2]banka!L$1:L$65536, 0)), "")</f>
        <v>45751</v>
      </c>
      <c r="E1312" s="318"/>
      <c r="F1312" s="318" t="s">
        <v>3386</v>
      </c>
      <c r="G1312" s="318">
        <v>4123061006</v>
      </c>
      <c r="H1312" s="318" t="s">
        <v>3387</v>
      </c>
      <c r="I1312" s="321">
        <v>545.54</v>
      </c>
      <c r="J1312" s="319" t="s">
        <v>182</v>
      </c>
      <c r="K1312" s="92"/>
    </row>
    <row r="1313" spans="1:11" ht="16">
      <c r="A1313" s="318" t="s">
        <v>1504</v>
      </c>
      <c r="B1313" s="318" t="s">
        <v>3388</v>
      </c>
      <c r="C1313" s="319">
        <v>250100005</v>
      </c>
      <c r="D1313" s="320">
        <f>IFERROR(INDEX([2]banka!A$1:A$65536, MATCH(B1313, [2]banka!L$1:L$65536, 0)), "")</f>
        <v>45777</v>
      </c>
      <c r="E1313" s="318"/>
      <c r="F1313" s="318" t="s">
        <v>3389</v>
      </c>
      <c r="G1313" s="318">
        <v>50379321</v>
      </c>
      <c r="H1313" s="318" t="s">
        <v>2858</v>
      </c>
      <c r="I1313" s="321">
        <v>612</v>
      </c>
      <c r="J1313" s="319" t="s">
        <v>182</v>
      </c>
      <c r="K1313" s="92"/>
    </row>
    <row r="1314" spans="1:11" ht="16">
      <c r="A1314" s="318" t="s">
        <v>1504</v>
      </c>
      <c r="B1314" s="318" t="s">
        <v>2893</v>
      </c>
      <c r="C1314" s="319">
        <v>1701192440</v>
      </c>
      <c r="D1314" s="320">
        <f>IFERROR(INDEX([2]banka!A$1:A$65536, MATCH(B1314, [2]banka!L$1:L$65536, 0)), "")</f>
        <v>45771</v>
      </c>
      <c r="E1314" s="318"/>
      <c r="F1314" s="318" t="s">
        <v>2894</v>
      </c>
      <c r="G1314" s="318">
        <v>31361081</v>
      </c>
      <c r="H1314" s="318" t="s">
        <v>2871</v>
      </c>
      <c r="I1314" s="321">
        <v>104.04</v>
      </c>
      <c r="J1314" s="319" t="s">
        <v>182</v>
      </c>
      <c r="K1314" s="92"/>
    </row>
    <row r="1315" spans="1:11" ht="16">
      <c r="A1315" s="318" t="s">
        <v>1504</v>
      </c>
      <c r="B1315" s="318" t="s">
        <v>3390</v>
      </c>
      <c r="C1315" s="319">
        <v>2025010</v>
      </c>
      <c r="D1315" s="320">
        <f>IFERROR(INDEX([2]banka!A$1:A$65536, MATCH(B1315, [2]banka!L$1:L$65536, 0)), "")</f>
        <v>45775</v>
      </c>
      <c r="E1315" s="318"/>
      <c r="F1315" s="318" t="s">
        <v>3391</v>
      </c>
      <c r="G1315" s="318">
        <v>35870281</v>
      </c>
      <c r="H1315" s="318" t="s">
        <v>3392</v>
      </c>
      <c r="I1315" s="321">
        <v>2403</v>
      </c>
      <c r="J1315" s="319" t="s">
        <v>182</v>
      </c>
      <c r="K1315" s="92"/>
    </row>
    <row r="1316" spans="1:11" ht="16">
      <c r="A1316" s="318" t="s">
        <v>1504</v>
      </c>
      <c r="B1316" s="318" t="s">
        <v>3393</v>
      </c>
      <c r="C1316" s="319" t="s">
        <v>3394</v>
      </c>
      <c r="D1316" s="320">
        <f>IFERROR(INDEX([2]banka!A$1:A$65536, MATCH(B1316, [2]banka!L$1:L$65536, 0)), "")</f>
        <v>45792</v>
      </c>
      <c r="E1316" s="318"/>
      <c r="F1316" s="318" t="s">
        <v>3395</v>
      </c>
      <c r="G1316" s="318">
        <v>56616210</v>
      </c>
      <c r="H1316" s="318" t="s">
        <v>3364</v>
      </c>
      <c r="I1316" s="321">
        <v>375.37</v>
      </c>
      <c r="J1316" s="319" t="s">
        <v>182</v>
      </c>
      <c r="K1316" s="92"/>
    </row>
    <row r="1317" spans="1:11" ht="16">
      <c r="A1317" s="318" t="s">
        <v>1504</v>
      </c>
      <c r="B1317" s="318" t="s">
        <v>3393</v>
      </c>
      <c r="C1317" s="319" t="s">
        <v>3394</v>
      </c>
      <c r="D1317" s="320">
        <f>IFERROR(INDEX([2]banka!A$1:A$65536, MATCH(B1317, [2]banka!L$1:L$65536, 0)), "")</f>
        <v>45792</v>
      </c>
      <c r="E1317" s="318"/>
      <c r="F1317" s="318" t="s">
        <v>2801</v>
      </c>
      <c r="G1317" s="318">
        <v>56616210</v>
      </c>
      <c r="H1317" s="318" t="s">
        <v>3364</v>
      </c>
      <c r="I1317" s="321">
        <v>2.19</v>
      </c>
      <c r="J1317" s="319" t="s">
        <v>182</v>
      </c>
      <c r="K1317" s="92"/>
    </row>
    <row r="1318" spans="1:11" ht="16">
      <c r="A1318" s="318" t="s">
        <v>1504</v>
      </c>
      <c r="B1318" s="318" t="s">
        <v>2367</v>
      </c>
      <c r="C1318" s="319">
        <v>301846671</v>
      </c>
      <c r="D1318" s="320">
        <f>IFERROR(INDEX([2]banka!A$1:A$65536, MATCH(B1318, [2]banka!L$1:L$65536, 0)), "")</f>
        <v>45782</v>
      </c>
      <c r="E1318" s="318"/>
      <c r="F1318" s="318" t="s">
        <v>2368</v>
      </c>
      <c r="G1318" s="318">
        <v>35697270</v>
      </c>
      <c r="H1318" s="318" t="s">
        <v>1766</v>
      </c>
      <c r="I1318" s="321">
        <v>76.22</v>
      </c>
      <c r="J1318" s="319" t="s">
        <v>182</v>
      </c>
      <c r="K1318" s="92"/>
    </row>
    <row r="1319" spans="1:11" ht="16">
      <c r="A1319" s="318" t="s">
        <v>1504</v>
      </c>
      <c r="B1319" s="318" t="s">
        <v>2369</v>
      </c>
      <c r="C1319" s="319">
        <v>5840783464</v>
      </c>
      <c r="D1319" s="320">
        <f>IFERROR(INDEX([2]banka!A$1:A$65536, MATCH(B1319, [2]banka!L$1:L$65536, 0)), "")</f>
        <v>45804</v>
      </c>
      <c r="E1319" s="318"/>
      <c r="F1319" s="318" t="s">
        <v>2370</v>
      </c>
      <c r="G1319" s="318">
        <v>35697270</v>
      </c>
      <c r="H1319" s="318" t="s">
        <v>1766</v>
      </c>
      <c r="I1319" s="321">
        <v>76.430000000000007</v>
      </c>
      <c r="J1319" s="319" t="s">
        <v>182</v>
      </c>
      <c r="K1319" s="92"/>
    </row>
    <row r="1320" spans="1:11" ht="16">
      <c r="A1320" s="318" t="s">
        <v>1504</v>
      </c>
      <c r="B1320" s="318" t="s">
        <v>3396</v>
      </c>
      <c r="C1320" s="319">
        <v>2025022</v>
      </c>
      <c r="D1320" s="320">
        <f>IFERROR(INDEX([2]banka!A$1:A$65536, MATCH(B1320, [2]banka!L$1:L$65536, 0)), "")</f>
        <v>45798</v>
      </c>
      <c r="E1320" s="318"/>
      <c r="F1320" s="318" t="s">
        <v>3397</v>
      </c>
      <c r="G1320" s="318">
        <v>50119231</v>
      </c>
      <c r="H1320" s="318" t="s">
        <v>3398</v>
      </c>
      <c r="I1320" s="321">
        <v>170</v>
      </c>
      <c r="J1320" s="319" t="s">
        <v>182</v>
      </c>
      <c r="K1320" s="92"/>
    </row>
    <row r="1321" spans="1:11" ht="16">
      <c r="A1321" s="318" t="s">
        <v>1504</v>
      </c>
      <c r="B1321" s="318" t="s">
        <v>2902</v>
      </c>
      <c r="C1321" s="319">
        <v>1701201853</v>
      </c>
      <c r="D1321" s="320">
        <f>IFERROR(INDEX([2]banka!A$1:A$65536, MATCH(B1321, [2]banka!L$1:L$65536, 0)), "")</f>
        <v>45800</v>
      </c>
      <c r="E1321" s="318"/>
      <c r="F1321" s="318" t="s">
        <v>2903</v>
      </c>
      <c r="G1321" s="318">
        <v>31361081</v>
      </c>
      <c r="H1321" s="318" t="s">
        <v>2871</v>
      </c>
      <c r="I1321" s="321">
        <v>49.66</v>
      </c>
      <c r="J1321" s="319" t="s">
        <v>182</v>
      </c>
      <c r="K1321" s="92"/>
    </row>
    <row r="1322" spans="1:11" ht="16">
      <c r="A1322" s="318" t="s">
        <v>1504</v>
      </c>
      <c r="B1322" s="318" t="s">
        <v>3399</v>
      </c>
      <c r="C1322" s="319">
        <v>2510102007</v>
      </c>
      <c r="D1322" s="320">
        <f>IFERROR(INDEX([2]banka!A$1:A$65536, MATCH(B1322, [2]banka!L$1:L$65536, 0)), "")</f>
        <v>45810</v>
      </c>
      <c r="E1322" s="318"/>
      <c r="F1322" s="318" t="s">
        <v>3400</v>
      </c>
      <c r="G1322" s="318">
        <v>35789280</v>
      </c>
      <c r="H1322" s="318" t="s">
        <v>3401</v>
      </c>
      <c r="I1322" s="321">
        <v>579.16999999999996</v>
      </c>
      <c r="J1322" s="319" t="s">
        <v>182</v>
      </c>
      <c r="K1322" s="92"/>
    </row>
    <row r="1323" spans="1:11" ht="16">
      <c r="A1323" s="318" t="s">
        <v>1504</v>
      </c>
      <c r="B1323" s="318" t="s">
        <v>3402</v>
      </c>
      <c r="C1323" s="319">
        <v>202510224</v>
      </c>
      <c r="D1323" s="320">
        <f>IFERROR(INDEX([2]banka!A$1:A$65536, MATCH(B1323, [2]banka!L$1:L$65536, 0)), "")</f>
        <v>45811</v>
      </c>
      <c r="E1323" s="318"/>
      <c r="F1323" s="318" t="s">
        <v>3403</v>
      </c>
      <c r="G1323" s="318">
        <v>36317471</v>
      </c>
      <c r="H1323" s="318" t="s">
        <v>3115</v>
      </c>
      <c r="I1323" s="321">
        <v>2023.35</v>
      </c>
      <c r="J1323" s="319" t="s">
        <v>182</v>
      </c>
      <c r="K1323" s="92"/>
    </row>
    <row r="1324" spans="1:11" ht="16">
      <c r="A1324" s="318" t="s">
        <v>1504</v>
      </c>
      <c r="B1324" s="318" t="s">
        <v>3404</v>
      </c>
      <c r="C1324" s="319">
        <v>32025045</v>
      </c>
      <c r="D1324" s="320">
        <f>IFERROR(INDEX([2]banka!A$1:A$65536, MATCH(B1324, [2]banka!L$1:L$65536, 0)), "")</f>
        <v>45810</v>
      </c>
      <c r="E1324" s="318"/>
      <c r="F1324" s="318" t="s">
        <v>3405</v>
      </c>
      <c r="G1324" s="318">
        <v>30853923</v>
      </c>
      <c r="H1324" s="318" t="s">
        <v>1630</v>
      </c>
      <c r="I1324" s="321">
        <v>2184</v>
      </c>
      <c r="J1324" s="319" t="s">
        <v>182</v>
      </c>
      <c r="K1324" s="92"/>
    </row>
    <row r="1325" spans="1:11" ht="16">
      <c r="A1325" s="318" t="s">
        <v>1504</v>
      </c>
      <c r="B1325" s="318" t="s">
        <v>3406</v>
      </c>
      <c r="C1325" s="319">
        <v>25004</v>
      </c>
      <c r="D1325" s="320">
        <f>IFERROR(INDEX([2]banka!A$1:A$65536, MATCH(B1325, [2]banka!L$1:L$65536, 0)), "")</f>
        <v>45810</v>
      </c>
      <c r="E1325" s="318"/>
      <c r="F1325" s="318" t="s">
        <v>3407</v>
      </c>
      <c r="G1325" s="318">
        <v>52361900</v>
      </c>
      <c r="H1325" s="318" t="s">
        <v>3408</v>
      </c>
      <c r="I1325" s="321">
        <v>400</v>
      </c>
      <c r="J1325" s="319" t="s">
        <v>182</v>
      </c>
      <c r="K1325" s="92"/>
    </row>
    <row r="1326" spans="1:11" ht="16">
      <c r="A1326" s="318" t="s">
        <v>1504</v>
      </c>
      <c r="B1326" s="318" t="s">
        <v>3409</v>
      </c>
      <c r="C1326" s="319">
        <v>902025296</v>
      </c>
      <c r="D1326" s="320">
        <f>IFERROR(INDEX([2]banka!A$1:A$65536, MATCH(B1326, [2]banka!L$1:L$65536, 0)), "")</f>
        <v>45814</v>
      </c>
      <c r="E1326" s="318"/>
      <c r="F1326" s="318" t="s">
        <v>3410</v>
      </c>
      <c r="G1326" s="318">
        <v>46640134</v>
      </c>
      <c r="H1326" s="318" t="s">
        <v>3298</v>
      </c>
      <c r="I1326" s="321">
        <v>7106</v>
      </c>
      <c r="J1326" s="319" t="s">
        <v>182</v>
      </c>
      <c r="K1326" s="92"/>
    </row>
    <row r="1327" spans="1:11" ht="16">
      <c r="A1327" s="318" t="s">
        <v>1504</v>
      </c>
      <c r="B1327" s="318" t="s">
        <v>3301</v>
      </c>
      <c r="C1327" s="319">
        <v>1701205181</v>
      </c>
      <c r="D1327" s="320">
        <f>IFERROR(INDEX([2]banka!A$1:A$65536, MATCH(B1327, [2]banka!L$1:L$65536, 0)), "")</f>
        <v>45811</v>
      </c>
      <c r="E1327" s="318"/>
      <c r="F1327" s="318" t="s">
        <v>2903</v>
      </c>
      <c r="G1327" s="318">
        <v>31361081</v>
      </c>
      <c r="H1327" s="318" t="s">
        <v>2871</v>
      </c>
      <c r="I1327" s="321">
        <v>59.68</v>
      </c>
      <c r="J1327" s="319" t="s">
        <v>182</v>
      </c>
      <c r="K1327" s="92"/>
    </row>
    <row r="1328" spans="1:11" ht="16">
      <c r="A1328" s="318" t="s">
        <v>1504</v>
      </c>
      <c r="B1328" s="318" t="s">
        <v>3301</v>
      </c>
      <c r="C1328" s="319">
        <v>1701205181</v>
      </c>
      <c r="D1328" s="320">
        <f>IFERROR(INDEX([2]banka!A$1:A$65536, MATCH(B1328, [2]banka!L$1:L$65536, 0)), "")</f>
        <v>45811</v>
      </c>
      <c r="E1328" s="318"/>
      <c r="F1328" s="318" t="s">
        <v>2903</v>
      </c>
      <c r="G1328" s="318">
        <v>31361081</v>
      </c>
      <c r="H1328" s="318" t="s">
        <v>2871</v>
      </c>
      <c r="I1328" s="321">
        <v>77</v>
      </c>
      <c r="J1328" s="319" t="s">
        <v>182</v>
      </c>
      <c r="K1328" s="92"/>
    </row>
    <row r="1329" spans="1:11" ht="16">
      <c r="A1329" s="318" t="s">
        <v>1504</v>
      </c>
      <c r="B1329" s="318" t="s">
        <v>3411</v>
      </c>
      <c r="C1329" s="319" t="s">
        <v>3412</v>
      </c>
      <c r="D1329" s="320">
        <f>IFERROR(INDEX([2]banka!A$1:A$65536, MATCH(B1329, [2]banka!L$1:L$65536, 0)), "")</f>
        <v>45814</v>
      </c>
      <c r="E1329" s="318"/>
      <c r="F1329" s="318" t="s">
        <v>3413</v>
      </c>
      <c r="G1329" s="318">
        <v>56616210</v>
      </c>
      <c r="H1329" s="318" t="s">
        <v>3364</v>
      </c>
      <c r="I1329" s="321">
        <v>452.18</v>
      </c>
      <c r="J1329" s="319" t="s">
        <v>182</v>
      </c>
      <c r="K1329" s="92"/>
    </row>
    <row r="1330" spans="1:11" ht="16">
      <c r="A1330" s="318" t="s">
        <v>1504</v>
      </c>
      <c r="B1330" s="318" t="s">
        <v>3411</v>
      </c>
      <c r="C1330" s="319" t="s">
        <v>3412</v>
      </c>
      <c r="D1330" s="320">
        <f>IFERROR(INDEX([2]banka!A$1:A$65536, MATCH(B1330, [2]banka!L$1:L$65536, 0)), "")</f>
        <v>45814</v>
      </c>
      <c r="E1330" s="318"/>
      <c r="F1330" s="318" t="s">
        <v>2801</v>
      </c>
      <c r="G1330" s="318">
        <v>56616210</v>
      </c>
      <c r="H1330" s="318" t="s">
        <v>3364</v>
      </c>
      <c r="I1330" s="321">
        <v>98.06</v>
      </c>
      <c r="J1330" s="319" t="s">
        <v>182</v>
      </c>
      <c r="K1330" s="92"/>
    </row>
    <row r="1331" spans="1:11" ht="16">
      <c r="A1331" s="318" t="s">
        <v>1504</v>
      </c>
      <c r="B1331" s="318" t="s">
        <v>3414</v>
      </c>
      <c r="C1331" s="319">
        <v>220250083</v>
      </c>
      <c r="D1331" s="320">
        <f>IFERROR(INDEX([2]banka!A$1:A$65536, MATCH(B1331, [2]banka!L$1:L$65536, 0)), "")</f>
        <v>45854</v>
      </c>
      <c r="E1331" s="318"/>
      <c r="F1331" s="318" t="s">
        <v>3415</v>
      </c>
      <c r="G1331" s="318">
        <v>35750006</v>
      </c>
      <c r="H1331" s="318" t="s">
        <v>3294</v>
      </c>
      <c r="I1331" s="321">
        <v>1094.7</v>
      </c>
      <c r="J1331" s="319" t="s">
        <v>182</v>
      </c>
      <c r="K1331" s="92"/>
    </row>
    <row r="1332" spans="1:11" ht="16">
      <c r="A1332" s="318" t="s">
        <v>1504</v>
      </c>
      <c r="B1332" s="318" t="s">
        <v>2371</v>
      </c>
      <c r="C1332" s="319">
        <v>5845290324</v>
      </c>
      <c r="D1332" s="320">
        <f>IFERROR(INDEX([2]banka!A$1:A$65536, MATCH(B1332, [2]banka!L$1:L$65536, 0)), "")</f>
        <v>45832</v>
      </c>
      <c r="E1332" s="318"/>
      <c r="F1332" s="318" t="s">
        <v>2372</v>
      </c>
      <c r="G1332" s="318">
        <v>35697270</v>
      </c>
      <c r="H1332" s="318" t="s">
        <v>1766</v>
      </c>
      <c r="I1332" s="321">
        <v>78.010000000000005</v>
      </c>
      <c r="J1332" s="319" t="s">
        <v>182</v>
      </c>
      <c r="K1332" s="92"/>
    </row>
    <row r="1333" spans="1:11" ht="16">
      <c r="A1333" s="318" t="s">
        <v>1504</v>
      </c>
      <c r="B1333" s="318" t="s">
        <v>3416</v>
      </c>
      <c r="C1333" s="319">
        <v>14250208</v>
      </c>
      <c r="D1333" s="320">
        <f>IFERROR(INDEX([2]banka!A$1:A$65536, MATCH(B1333, [2]banka!L$1:L$65536, 0)), "")</f>
        <v>45831</v>
      </c>
      <c r="E1333" s="318"/>
      <c r="F1333" s="318" t="s">
        <v>3417</v>
      </c>
      <c r="G1333" s="318">
        <v>31391621</v>
      </c>
      <c r="H1333" s="318" t="s">
        <v>2853</v>
      </c>
      <c r="I1333" s="321">
        <v>4500</v>
      </c>
      <c r="J1333" s="319" t="s">
        <v>182</v>
      </c>
      <c r="K1333" s="92"/>
    </row>
    <row r="1334" spans="1:11" ht="16">
      <c r="A1334" s="318" t="s">
        <v>1504</v>
      </c>
      <c r="B1334" s="318" t="s">
        <v>3416</v>
      </c>
      <c r="C1334" s="319">
        <v>14250208</v>
      </c>
      <c r="D1334" s="320">
        <f>IFERROR(INDEX([2]banka!A$1:A$65536, MATCH(B1334, [2]banka!L$1:L$65536, 0)), "")</f>
        <v>45831</v>
      </c>
      <c r="E1334" s="318"/>
      <c r="F1334" s="318" t="s">
        <v>3418</v>
      </c>
      <c r="G1334" s="318">
        <v>31391621</v>
      </c>
      <c r="H1334" s="318" t="s">
        <v>2853</v>
      </c>
      <c r="I1334" s="321">
        <v>4044</v>
      </c>
      <c r="J1334" s="319" t="s">
        <v>182</v>
      </c>
      <c r="K1334" s="92"/>
    </row>
    <row r="1335" spans="1:11" ht="16">
      <c r="A1335" s="318" t="s">
        <v>1504</v>
      </c>
      <c r="B1335" s="318" t="s">
        <v>3419</v>
      </c>
      <c r="C1335" s="319">
        <v>5020251819</v>
      </c>
      <c r="D1335" s="320">
        <f>IFERROR(INDEX([2]banka!A$1:A$65536, MATCH(B1335, [2]banka!L$1:L$65536, 0)), "")</f>
        <v>45826</v>
      </c>
      <c r="E1335" s="318"/>
      <c r="F1335" s="318" t="s">
        <v>3420</v>
      </c>
      <c r="G1335" s="318">
        <v>46640134</v>
      </c>
      <c r="H1335" s="318" t="s">
        <v>3298</v>
      </c>
      <c r="I1335" s="321">
        <v>3484</v>
      </c>
      <c r="J1335" s="319" t="s">
        <v>182</v>
      </c>
      <c r="K1335" s="92"/>
    </row>
    <row r="1336" spans="1:11" ht="16">
      <c r="A1336" s="318" t="s">
        <v>1504</v>
      </c>
      <c r="B1336" s="318" t="s">
        <v>2912</v>
      </c>
      <c r="C1336" s="319">
        <v>1701211344</v>
      </c>
      <c r="D1336" s="320">
        <f>IFERROR(INDEX([2]banka!A$1:A$65536, MATCH(B1336, [2]banka!L$1:L$65536, 0)), "")</f>
        <v>45831</v>
      </c>
      <c r="E1336" s="318"/>
      <c r="F1336" s="318" t="s">
        <v>2911</v>
      </c>
      <c r="G1336" s="318">
        <v>31361081</v>
      </c>
      <c r="H1336" s="318" t="s">
        <v>2871</v>
      </c>
      <c r="I1336" s="321">
        <v>99.96</v>
      </c>
      <c r="J1336" s="319" t="s">
        <v>182</v>
      </c>
      <c r="K1336" s="92"/>
    </row>
    <row r="1337" spans="1:11" ht="16">
      <c r="A1337" s="318" t="s">
        <v>1504</v>
      </c>
      <c r="B1337" s="318" t="s">
        <v>2912</v>
      </c>
      <c r="C1337" s="319">
        <v>1701211344</v>
      </c>
      <c r="D1337" s="320">
        <f>IFERROR(INDEX([2]banka!A$1:A$65536, MATCH(B1337, [2]banka!L$1:L$65536, 0)), "")</f>
        <v>45831</v>
      </c>
      <c r="E1337" s="318"/>
      <c r="F1337" s="318" t="s">
        <v>2911</v>
      </c>
      <c r="G1337" s="318">
        <v>31361081</v>
      </c>
      <c r="H1337" s="318" t="s">
        <v>2871</v>
      </c>
      <c r="I1337" s="321">
        <v>118.17</v>
      </c>
      <c r="J1337" s="319" t="s">
        <v>182</v>
      </c>
      <c r="K1337" s="92"/>
    </row>
    <row r="1338" spans="1:11" ht="16">
      <c r="A1338" s="318" t="s">
        <v>1504</v>
      </c>
      <c r="B1338" s="318" t="s">
        <v>2151</v>
      </c>
      <c r="C1338" s="319" t="s">
        <v>2151</v>
      </c>
      <c r="D1338" s="320">
        <f>IFERROR(INDEX([2]banka!A$1:A$65536, MATCH(B1338, [2]banka!L$1:L$65536, 0)), "")</f>
        <v>45687</v>
      </c>
      <c r="E1338" s="318"/>
      <c r="F1338" s="318" t="s">
        <v>2152</v>
      </c>
      <c r="G1338" s="318">
        <v>31383408</v>
      </c>
      <c r="H1338" s="318" t="s">
        <v>2153</v>
      </c>
      <c r="I1338" s="321">
        <v>563.98</v>
      </c>
      <c r="J1338" s="319" t="s">
        <v>182</v>
      </c>
      <c r="K1338" s="92"/>
    </row>
    <row r="1339" spans="1:11" ht="16">
      <c r="A1339" s="318" t="s">
        <v>1504</v>
      </c>
      <c r="B1339" s="318" t="s">
        <v>2151</v>
      </c>
      <c r="C1339" s="319" t="s">
        <v>2151</v>
      </c>
      <c r="D1339" s="320">
        <f>IFERROR(INDEX([2]banka!A$1:A$65536, MATCH(B1339, [2]banka!L$1:L$65536, 0)), "")</f>
        <v>45687</v>
      </c>
      <c r="E1339" s="318"/>
      <c r="F1339" s="318" t="s">
        <v>2152</v>
      </c>
      <c r="G1339" s="318">
        <v>31383408</v>
      </c>
      <c r="H1339" s="318" t="s">
        <v>2153</v>
      </c>
      <c r="I1339" s="321">
        <v>15.84</v>
      </c>
      <c r="J1339" s="319" t="s">
        <v>182</v>
      </c>
      <c r="K1339" s="92"/>
    </row>
    <row r="1340" spans="1:11" ht="16">
      <c r="A1340" s="318" t="s">
        <v>1504</v>
      </c>
      <c r="B1340" s="318" t="s">
        <v>3421</v>
      </c>
      <c r="C1340" s="319">
        <v>12024433</v>
      </c>
      <c r="D1340" s="320">
        <f>IFERROR(INDEX([2]banka!A$1:A$65536, MATCH(B1340, [2]banka!L$1:L$65536, 0)), "")</f>
        <v>45743</v>
      </c>
      <c r="E1340" s="318"/>
      <c r="F1340" s="318" t="s">
        <v>3422</v>
      </c>
      <c r="G1340" s="318">
        <v>31383408</v>
      </c>
      <c r="H1340" s="318" t="s">
        <v>2153</v>
      </c>
      <c r="I1340" s="321">
        <v>859.53</v>
      </c>
      <c r="J1340" s="319" t="s">
        <v>182</v>
      </c>
      <c r="K1340" s="92"/>
    </row>
    <row r="1341" spans="1:11" ht="16">
      <c r="A1341" s="318" t="s">
        <v>1504</v>
      </c>
      <c r="B1341" s="318" t="s">
        <v>2165</v>
      </c>
      <c r="C1341" s="319" t="s">
        <v>2165</v>
      </c>
      <c r="D1341" s="320">
        <f>IFERROR(INDEX([2]banka!A$1:A$65536, MATCH(B1341, [2]banka!L$1:L$65536, 0)), "")</f>
        <v>45804</v>
      </c>
      <c r="E1341" s="318"/>
      <c r="F1341" s="318" t="s">
        <v>2166</v>
      </c>
      <c r="G1341" s="318">
        <v>31383408</v>
      </c>
      <c r="H1341" s="318" t="s">
        <v>2153</v>
      </c>
      <c r="I1341" s="321">
        <v>539.91</v>
      </c>
      <c r="J1341" s="319" t="s">
        <v>182</v>
      </c>
      <c r="K1341" s="92"/>
    </row>
    <row r="1342" spans="1:11" ht="16">
      <c r="A1342" s="318" t="s">
        <v>1504</v>
      </c>
      <c r="B1342" s="318" t="s">
        <v>3423</v>
      </c>
      <c r="C1342" s="319" t="s">
        <v>3423</v>
      </c>
      <c r="D1342" s="320">
        <f>IFERROR(INDEX([2]banka!A$1:A$65536, MATCH(B1342, [2]banka!L$1:L$65536, 0)), "")</f>
        <v>45859</v>
      </c>
      <c r="E1342" s="318"/>
      <c r="F1342" s="318" t="s">
        <v>3424</v>
      </c>
      <c r="G1342" s="318">
        <v>31383408</v>
      </c>
      <c r="H1342" s="318" t="s">
        <v>2153</v>
      </c>
      <c r="I1342" s="321">
        <v>539.91</v>
      </c>
      <c r="J1342" s="319" t="s">
        <v>182</v>
      </c>
      <c r="K1342" s="92"/>
    </row>
    <row r="1343" spans="1:11" ht="16">
      <c r="A1343" s="318" t="s">
        <v>1504</v>
      </c>
      <c r="B1343" s="318" t="s">
        <v>3425</v>
      </c>
      <c r="C1343" s="319">
        <v>6104077321</v>
      </c>
      <c r="D1343" s="320">
        <f>IFERROR(INDEX([2]banka!A$1:A$65536, MATCH(B1343, [2]banka!L$1:L$65536, 0)), "")</f>
        <v>45953</v>
      </c>
      <c r="E1343" s="318"/>
      <c r="F1343" s="318" t="s">
        <v>3426</v>
      </c>
      <c r="G1343" s="318">
        <v>31383408</v>
      </c>
      <c r="H1343" s="318" t="s">
        <v>2153</v>
      </c>
      <c r="I1343" s="321">
        <v>539.91</v>
      </c>
      <c r="J1343" s="319" t="s">
        <v>182</v>
      </c>
      <c r="K1343" s="92"/>
    </row>
    <row r="1344" spans="1:11" ht="16">
      <c r="A1344" s="318" t="s">
        <v>1504</v>
      </c>
      <c r="B1344" s="318" t="s">
        <v>3310</v>
      </c>
      <c r="C1344" s="319" t="s">
        <v>3310</v>
      </c>
      <c r="D1344" s="320">
        <f>IFERROR(INDEX([2]banka!A$1:A$65536, MATCH(B1344, [2]banka!L$1:L$65536, 0)), "")</f>
        <v>45680</v>
      </c>
      <c r="E1344" s="318"/>
      <c r="F1344" s="318" t="s">
        <v>3311</v>
      </c>
      <c r="G1344" s="318">
        <v>31322051</v>
      </c>
      <c r="H1344" s="318" t="s">
        <v>3248</v>
      </c>
      <c r="I1344" s="321">
        <v>48</v>
      </c>
      <c r="J1344" s="319" t="s">
        <v>182</v>
      </c>
      <c r="K1344" s="92"/>
    </row>
    <row r="1345" spans="1:11" ht="16">
      <c r="A1345" s="318" t="s">
        <v>1504</v>
      </c>
      <c r="B1345" s="318" t="s">
        <v>3427</v>
      </c>
      <c r="C1345" s="319" t="s">
        <v>3427</v>
      </c>
      <c r="D1345" s="320">
        <f>IFERROR(INDEX([2]banka!A$1:A$65536, MATCH(B1345, [2]banka!L$1:L$65536, 0)), "")</f>
        <v>45701</v>
      </c>
      <c r="E1345" s="318"/>
      <c r="F1345" s="318" t="s">
        <v>1334</v>
      </c>
      <c r="G1345" s="318">
        <v>47726253</v>
      </c>
      <c r="H1345" s="318" t="s">
        <v>3032</v>
      </c>
      <c r="I1345" s="321">
        <v>66.69</v>
      </c>
      <c r="J1345" s="319" t="s">
        <v>182</v>
      </c>
      <c r="K1345" s="92"/>
    </row>
    <row r="1346" spans="1:11" ht="16">
      <c r="A1346" s="318" t="s">
        <v>1504</v>
      </c>
      <c r="B1346" s="318" t="s">
        <v>3312</v>
      </c>
      <c r="C1346" s="319" t="s">
        <v>3312</v>
      </c>
      <c r="D1346" s="320">
        <f>IFERROR(INDEX([2]banka!A$1:A$65536, MATCH(B1346, [2]banka!L$1:L$65536, 0)), "")</f>
        <v>45701</v>
      </c>
      <c r="E1346" s="318"/>
      <c r="F1346" s="318" t="s">
        <v>2126</v>
      </c>
      <c r="G1346" s="318">
        <v>35919001</v>
      </c>
      <c r="H1346" s="318" t="s">
        <v>2127</v>
      </c>
      <c r="I1346" s="321">
        <v>135</v>
      </c>
      <c r="J1346" s="319" t="s">
        <v>182</v>
      </c>
      <c r="K1346" s="92"/>
    </row>
    <row r="1347" spans="1:11" ht="16">
      <c r="A1347" s="318" t="s">
        <v>1504</v>
      </c>
      <c r="B1347" s="318" t="s">
        <v>3428</v>
      </c>
      <c r="C1347" s="319" t="s">
        <v>3428</v>
      </c>
      <c r="D1347" s="320">
        <f>IFERROR(INDEX([2]banka!A$1:A$65536, MATCH(B1347, [2]banka!L$1:L$65536, 0)), "")</f>
        <v>45706</v>
      </c>
      <c r="E1347" s="318"/>
      <c r="F1347" s="318" t="s">
        <v>3429</v>
      </c>
      <c r="G1347" s="318">
        <v>47658827</v>
      </c>
      <c r="H1347" s="318" t="s">
        <v>1635</v>
      </c>
      <c r="I1347" s="321">
        <v>22.4</v>
      </c>
      <c r="J1347" s="319" t="s">
        <v>182</v>
      </c>
      <c r="K1347" s="92"/>
    </row>
    <row r="1348" spans="1:11" ht="16">
      <c r="A1348" s="318" t="s">
        <v>1504</v>
      </c>
      <c r="B1348" s="318" t="s">
        <v>3430</v>
      </c>
      <c r="C1348" s="319" t="s">
        <v>3430</v>
      </c>
      <c r="D1348" s="320">
        <f>IFERROR(INDEX([2]banka!A$1:A$65536, MATCH(B1348, [2]banka!L$1:L$65536, 0)), "")</f>
        <v>45706</v>
      </c>
      <c r="E1348" s="318"/>
      <c r="F1348" s="318" t="s">
        <v>3429</v>
      </c>
      <c r="G1348" s="318">
        <v>35871199</v>
      </c>
      <c r="H1348" s="318" t="s">
        <v>3212</v>
      </c>
      <c r="I1348" s="321">
        <v>200.42</v>
      </c>
      <c r="J1348" s="319" t="s">
        <v>182</v>
      </c>
      <c r="K1348" s="92"/>
    </row>
    <row r="1349" spans="1:11" ht="16">
      <c r="A1349" s="318" t="s">
        <v>1504</v>
      </c>
      <c r="B1349" s="318" t="s">
        <v>3431</v>
      </c>
      <c r="C1349" s="319" t="s">
        <v>3431</v>
      </c>
      <c r="D1349" s="320">
        <f>IFERROR(INDEX([2]banka!A$1:A$65536, MATCH(B1349, [2]banka!L$1:L$65536, 0)), "")</f>
        <v>45811</v>
      </c>
      <c r="E1349" s="318"/>
      <c r="F1349" s="318" t="s">
        <v>3432</v>
      </c>
      <c r="G1349" s="318">
        <v>44156979</v>
      </c>
      <c r="H1349" s="318" t="s">
        <v>3433</v>
      </c>
      <c r="I1349" s="321">
        <v>169.1</v>
      </c>
      <c r="J1349" s="319" t="s">
        <v>182</v>
      </c>
      <c r="K1349" s="92"/>
    </row>
    <row r="1350" spans="1:11" ht="16">
      <c r="A1350" s="318" t="s">
        <v>1504</v>
      </c>
      <c r="B1350" s="318" t="s">
        <v>3434</v>
      </c>
      <c r="C1350" s="319" t="s">
        <v>3434</v>
      </c>
      <c r="D1350" s="320">
        <f>IFERROR(INDEX([2]banka!A$1:A$65536, MATCH(B1350, [2]banka!L$1:L$65536, 0)), "")</f>
        <v>45810</v>
      </c>
      <c r="E1350" s="318"/>
      <c r="F1350" s="318" t="s">
        <v>3042</v>
      </c>
      <c r="G1350" s="318">
        <v>55443052</v>
      </c>
      <c r="H1350" s="318" t="s">
        <v>3323</v>
      </c>
      <c r="I1350" s="321">
        <v>160.54</v>
      </c>
      <c r="J1350" s="319" t="s">
        <v>182</v>
      </c>
      <c r="K1350" s="92"/>
    </row>
    <row r="1351" spans="1:11" ht="16">
      <c r="A1351" s="318" t="s">
        <v>1504</v>
      </c>
      <c r="B1351" s="318" t="s">
        <v>3435</v>
      </c>
      <c r="C1351" s="319">
        <v>7</v>
      </c>
      <c r="D1351" s="320">
        <f>IFERROR(INDEX([2]banka!A$1:A$65536, MATCH(B1351, [2]banka!L$1:L$65536, 0)), "")</f>
        <v>45802</v>
      </c>
      <c r="E1351" s="318"/>
      <c r="F1351" s="318" t="s">
        <v>3436</v>
      </c>
      <c r="G1351" s="318"/>
      <c r="H1351" s="318" t="s">
        <v>3437</v>
      </c>
      <c r="I1351" s="321">
        <v>9880</v>
      </c>
      <c r="J1351" s="319" t="s">
        <v>182</v>
      </c>
      <c r="K1351" s="92"/>
    </row>
    <row r="1352" spans="1:11" ht="16">
      <c r="A1352" s="318" t="s">
        <v>1504</v>
      </c>
      <c r="B1352" s="318" t="s">
        <v>3358</v>
      </c>
      <c r="C1352" s="319" t="s">
        <v>3358</v>
      </c>
      <c r="D1352" s="320">
        <f>IFERROR(INDEX([2]banka!A$1:A$65536, MATCH(B1352, [2]banka!L$1:L$65536, 0)), "")</f>
        <v>45818</v>
      </c>
      <c r="E1352" s="318"/>
      <c r="F1352" s="318" t="s">
        <v>3438</v>
      </c>
      <c r="G1352" s="318"/>
      <c r="H1352" s="318" t="s">
        <v>3360</v>
      </c>
      <c r="I1352" s="321">
        <v>540</v>
      </c>
      <c r="J1352" s="319" t="s">
        <v>182</v>
      </c>
      <c r="K1352" s="92"/>
    </row>
    <row r="1353" spans="1:11" ht="16">
      <c r="A1353" s="318" t="s">
        <v>1504</v>
      </c>
      <c r="B1353" s="318" t="s">
        <v>3439</v>
      </c>
      <c r="C1353" s="319">
        <v>6</v>
      </c>
      <c r="D1353" s="320">
        <f>IFERROR(INDEX([2]banka!A$1:A$65536, MATCH(B1353, [2]banka!L$1:L$65536, 0)), "")</f>
        <v>45805</v>
      </c>
      <c r="E1353" s="318"/>
      <c r="F1353" s="318" t="s">
        <v>3440</v>
      </c>
      <c r="G1353" s="318"/>
      <c r="H1353" s="318" t="s">
        <v>3441</v>
      </c>
      <c r="I1353" s="321">
        <v>19680</v>
      </c>
      <c r="J1353" s="319" t="s">
        <v>182</v>
      </c>
      <c r="K1353" s="92"/>
    </row>
    <row r="1354" spans="1:11" ht="16">
      <c r="A1354" s="318" t="s">
        <v>1504</v>
      </c>
      <c r="B1354" s="318" t="s">
        <v>3442</v>
      </c>
      <c r="C1354" s="319">
        <v>202510206</v>
      </c>
      <c r="D1354" s="320">
        <f>IFERROR(INDEX([2]banka!A$1:A$65536, MATCH(B1354, [2]banka!L$1:L$65536, 0)), "")</f>
        <v>45777</v>
      </c>
      <c r="E1354" s="318"/>
      <c r="F1354" s="318" t="s">
        <v>3443</v>
      </c>
      <c r="G1354" s="318">
        <v>31380123</v>
      </c>
      <c r="H1354" s="318" t="s">
        <v>3218</v>
      </c>
      <c r="I1354" s="321">
        <v>3500</v>
      </c>
      <c r="J1354" s="319" t="s">
        <v>182</v>
      </c>
      <c r="K1354" s="92"/>
    </row>
    <row r="1355" spans="1:11" ht="16">
      <c r="A1355" s="318" t="s">
        <v>1504</v>
      </c>
      <c r="B1355" s="318" t="s">
        <v>3444</v>
      </c>
      <c r="C1355" s="319" t="s">
        <v>3444</v>
      </c>
      <c r="D1355" s="320">
        <f>IFERROR(INDEX([2]banka!A$1:A$65536, MATCH(B1355, [2]banka!L$1:L$65536, 0)), "")</f>
        <v>45833</v>
      </c>
      <c r="E1355" s="318"/>
      <c r="F1355" s="318" t="s">
        <v>3445</v>
      </c>
      <c r="G1355" s="318"/>
      <c r="H1355" s="318" t="s">
        <v>3364</v>
      </c>
      <c r="I1355" s="321">
        <v>539.08000000000004</v>
      </c>
      <c r="J1355" s="319" t="s">
        <v>182</v>
      </c>
      <c r="K1355" s="92"/>
    </row>
    <row r="1356" spans="1:11" ht="16">
      <c r="A1356" s="318" t="s">
        <v>1504</v>
      </c>
      <c r="B1356" s="318" t="s">
        <v>3444</v>
      </c>
      <c r="C1356" s="319" t="s">
        <v>3444</v>
      </c>
      <c r="D1356" s="320">
        <f>IFERROR(INDEX([2]banka!A$1:A$65536, MATCH(B1356, [2]banka!L$1:L$65536, 0)), "")</f>
        <v>45833</v>
      </c>
      <c r="E1356" s="318"/>
      <c r="F1356" s="318" t="s">
        <v>3446</v>
      </c>
      <c r="G1356" s="318"/>
      <c r="H1356" s="318" t="s">
        <v>3364</v>
      </c>
      <c r="I1356" s="321">
        <v>69.5</v>
      </c>
      <c r="J1356" s="319" t="s">
        <v>182</v>
      </c>
      <c r="K1356" s="92"/>
    </row>
    <row r="1357" spans="1:11" ht="16">
      <c r="A1357" s="318" t="s">
        <v>1504</v>
      </c>
      <c r="B1357" s="318" t="s">
        <v>3444</v>
      </c>
      <c r="C1357" s="319" t="s">
        <v>3444</v>
      </c>
      <c r="D1357" s="320">
        <f>IFERROR(INDEX([2]banka!A$1:A$65536, MATCH(B1357, [2]banka!L$1:L$65536, 0)), "")</f>
        <v>45833</v>
      </c>
      <c r="E1357" s="318"/>
      <c r="F1357" s="318" t="s">
        <v>3447</v>
      </c>
      <c r="G1357" s="318"/>
      <c r="H1357" s="318" t="s">
        <v>3364</v>
      </c>
      <c r="I1357" s="321">
        <v>2253.1999999999998</v>
      </c>
      <c r="J1357" s="319" t="s">
        <v>182</v>
      </c>
      <c r="K1357" s="92"/>
    </row>
    <row r="1358" spans="1:11" ht="16">
      <c r="A1358" s="318" t="s">
        <v>1504</v>
      </c>
      <c r="B1358" s="318" t="s">
        <v>3444</v>
      </c>
      <c r="C1358" s="319" t="s">
        <v>3444</v>
      </c>
      <c r="D1358" s="320">
        <f>IFERROR(INDEX([2]banka!A$1:A$65536, MATCH(B1358, [2]banka!L$1:L$65536, 0)), "")</f>
        <v>45833</v>
      </c>
      <c r="E1358" s="318"/>
      <c r="F1358" s="318" t="s">
        <v>3448</v>
      </c>
      <c r="G1358" s="318"/>
      <c r="H1358" s="318" t="s">
        <v>3364</v>
      </c>
      <c r="I1358" s="321">
        <v>90.81</v>
      </c>
      <c r="J1358" s="319" t="s">
        <v>182</v>
      </c>
      <c r="K1358" s="92"/>
    </row>
    <row r="1359" spans="1:11" ht="16">
      <c r="A1359" s="318" t="s">
        <v>1504</v>
      </c>
      <c r="B1359" s="318" t="s">
        <v>3444</v>
      </c>
      <c r="C1359" s="319" t="s">
        <v>3444</v>
      </c>
      <c r="D1359" s="320">
        <f>IFERROR(INDEX([2]banka!A$1:A$65536, MATCH(B1359, [2]banka!L$1:L$65536, 0)), "")</f>
        <v>45833</v>
      </c>
      <c r="E1359" s="318"/>
      <c r="F1359" s="318" t="s">
        <v>3449</v>
      </c>
      <c r="G1359" s="318"/>
      <c r="H1359" s="318" t="s">
        <v>3364</v>
      </c>
      <c r="I1359" s="321">
        <v>42.75</v>
      </c>
      <c r="J1359" s="319" t="s">
        <v>182</v>
      </c>
      <c r="K1359" s="92"/>
    </row>
    <row r="1360" spans="1:11" ht="16">
      <c r="A1360" s="318" t="s">
        <v>1504</v>
      </c>
      <c r="B1360" s="318" t="s">
        <v>3444</v>
      </c>
      <c r="C1360" s="319" t="s">
        <v>3444</v>
      </c>
      <c r="D1360" s="320">
        <f>IFERROR(INDEX([2]banka!A$1:A$65536, MATCH(B1360, [2]banka!L$1:L$65536, 0)), "")</f>
        <v>45833</v>
      </c>
      <c r="E1360" s="318"/>
      <c r="F1360" s="318" t="s">
        <v>3450</v>
      </c>
      <c r="G1360" s="318"/>
      <c r="H1360" s="318" t="s">
        <v>3364</v>
      </c>
      <c r="I1360" s="321">
        <v>3.33</v>
      </c>
      <c r="J1360" s="319" t="s">
        <v>182</v>
      </c>
      <c r="K1360" s="92"/>
    </row>
    <row r="1361" spans="1:11" ht="16">
      <c r="A1361" s="318" t="s">
        <v>1504</v>
      </c>
      <c r="B1361" s="318" t="s">
        <v>3451</v>
      </c>
      <c r="C1361" s="319">
        <v>19</v>
      </c>
      <c r="D1361" s="320">
        <f>IFERROR(INDEX([2]banka!A$1:A$65536, MATCH(B1361, [2]banka!L$1:L$65536, 0)), "")</f>
        <v>45811</v>
      </c>
      <c r="E1361" s="318"/>
      <c r="F1361" s="318" t="s">
        <v>1977</v>
      </c>
      <c r="G1361" s="318"/>
      <c r="H1361" s="318" t="s">
        <v>3437</v>
      </c>
      <c r="I1361" s="321">
        <v>175</v>
      </c>
      <c r="J1361" s="319" t="s">
        <v>182</v>
      </c>
      <c r="K1361" s="92"/>
    </row>
    <row r="1362" spans="1:11" ht="16">
      <c r="A1362" s="318" t="s">
        <v>1504</v>
      </c>
      <c r="B1362" s="318" t="s">
        <v>3329</v>
      </c>
      <c r="C1362" s="319">
        <v>1616762706</v>
      </c>
      <c r="D1362" s="320">
        <f>IFERROR(INDEX([2]banka!A$1:A$65536, MATCH(B1362, [2]banka!L$1:L$65536, 0)), "")</f>
        <v>45852</v>
      </c>
      <c r="E1362" s="318"/>
      <c r="F1362" s="318" t="s">
        <v>2911</v>
      </c>
      <c r="G1362" s="318">
        <v>31361081</v>
      </c>
      <c r="H1362" s="318" t="s">
        <v>2871</v>
      </c>
      <c r="I1362" s="321">
        <v>90.86</v>
      </c>
      <c r="J1362" s="319" t="s">
        <v>182</v>
      </c>
      <c r="K1362" s="92"/>
    </row>
    <row r="1363" spans="1:11" ht="16">
      <c r="A1363" s="314" t="s">
        <v>1504</v>
      </c>
      <c r="B1363" s="314" t="s">
        <v>3452</v>
      </c>
      <c r="C1363" s="315" t="s">
        <v>3452</v>
      </c>
      <c r="D1363" s="316">
        <f>IFERROR(INDEX([2]banka!A$1:A$65536, MATCH(B1363, [2]banka!L$1:L$65536, 0)), "")</f>
        <v>45798</v>
      </c>
      <c r="E1363" s="314"/>
      <c r="F1363" s="314" t="s">
        <v>3453</v>
      </c>
      <c r="G1363" s="314"/>
      <c r="H1363" s="314" t="s">
        <v>3454</v>
      </c>
      <c r="I1363" s="317">
        <v>96</v>
      </c>
      <c r="J1363" s="319" t="s">
        <v>182</v>
      </c>
      <c r="K1363" s="92"/>
    </row>
    <row r="1364" spans="1:11" ht="16">
      <c r="A1364" s="314" t="s">
        <v>1504</v>
      </c>
      <c r="B1364" s="314" t="s">
        <v>3452</v>
      </c>
      <c r="C1364" s="315" t="s">
        <v>3452</v>
      </c>
      <c r="D1364" s="316">
        <f>IFERROR(INDEX([2]banka!A$1:A$65536, MATCH(B1364, [2]banka!L$1:L$65536, 0)), "")</f>
        <v>45798</v>
      </c>
      <c r="E1364" s="314"/>
      <c r="F1364" s="314" t="s">
        <v>3455</v>
      </c>
      <c r="G1364" s="314"/>
      <c r="H1364" s="314" t="s">
        <v>3454</v>
      </c>
      <c r="I1364" s="317">
        <v>20.09</v>
      </c>
      <c r="J1364" s="319" t="s">
        <v>182</v>
      </c>
      <c r="K1364" s="92"/>
    </row>
    <row r="1365" spans="1:11" ht="16">
      <c r="A1365" s="318" t="s">
        <v>1504</v>
      </c>
      <c r="B1365" s="318" t="s">
        <v>3284</v>
      </c>
      <c r="C1365" s="319">
        <v>250100006</v>
      </c>
      <c r="D1365" s="320">
        <f>IFERROR(INDEX([2]banka!A$1:A$65536, MATCH(B1365, [2]banka!L$1:L$65536, 0)), "")</f>
        <v>45790</v>
      </c>
      <c r="E1365" s="318"/>
      <c r="F1365" s="318" t="s">
        <v>3456</v>
      </c>
      <c r="G1365" s="318">
        <v>50379321</v>
      </c>
      <c r="H1365" s="318" t="s">
        <v>2858</v>
      </c>
      <c r="I1365" s="321">
        <v>189</v>
      </c>
      <c r="J1365" s="319" t="s">
        <v>182</v>
      </c>
      <c r="K1365" s="92"/>
    </row>
    <row r="1366" spans="1:11" ht="16">
      <c r="A1366" s="318" t="s">
        <v>1504</v>
      </c>
      <c r="B1366" s="318" t="s">
        <v>3404</v>
      </c>
      <c r="C1366" s="319">
        <v>32025045</v>
      </c>
      <c r="D1366" s="320">
        <f>IFERROR(INDEX([2]banka!A$1:A$65536, MATCH(B1366, [2]banka!L$1:L$65536, 0)), "")</f>
        <v>45810</v>
      </c>
      <c r="E1366" s="318"/>
      <c r="F1366" s="318" t="s">
        <v>3457</v>
      </c>
      <c r="G1366" s="318">
        <v>30853923</v>
      </c>
      <c r="H1366" s="318" t="s">
        <v>1630</v>
      </c>
      <c r="I1366" s="321">
        <v>336</v>
      </c>
      <c r="J1366" s="319" t="s">
        <v>182</v>
      </c>
      <c r="K1366" s="92"/>
    </row>
    <row r="1367" spans="1:11" ht="16">
      <c r="A1367" s="318" t="s">
        <v>1504</v>
      </c>
      <c r="B1367" s="318" t="s">
        <v>3458</v>
      </c>
      <c r="C1367" s="319">
        <v>10250001</v>
      </c>
      <c r="D1367" s="320">
        <f>IFERROR(INDEX([2]banka!A$1:A$65536, MATCH(B1367, [2]banka!L$1:L$65536, 0)), "")</f>
        <v>45687</v>
      </c>
      <c r="E1367" s="318"/>
      <c r="F1367" s="318" t="s">
        <v>3459</v>
      </c>
      <c r="G1367" s="318">
        <v>54724848</v>
      </c>
      <c r="H1367" s="318" t="s">
        <v>3460</v>
      </c>
      <c r="I1367" s="321">
        <v>2000</v>
      </c>
      <c r="J1367" s="319" t="s">
        <v>182</v>
      </c>
      <c r="K1367" s="92"/>
    </row>
    <row r="1368" spans="1:11" ht="16">
      <c r="A1368" s="318" t="s">
        <v>1504</v>
      </c>
      <c r="B1368" s="318" t="s">
        <v>2361</v>
      </c>
      <c r="C1368" s="319">
        <v>5822365448</v>
      </c>
      <c r="D1368" s="320">
        <f>IFERROR(INDEX([2]banka!A$1:A$65536, MATCH(B1368, [2]banka!L$1:L$65536, 0)), "")</f>
        <v>45684</v>
      </c>
      <c r="E1368" s="318"/>
      <c r="F1368" s="318" t="s">
        <v>3461</v>
      </c>
      <c r="G1368" s="318">
        <v>35697270</v>
      </c>
      <c r="H1368" s="318" t="s">
        <v>1766</v>
      </c>
      <c r="I1368" s="321">
        <v>37.92</v>
      </c>
      <c r="J1368" s="319" t="s">
        <v>182</v>
      </c>
      <c r="K1368" s="92"/>
    </row>
    <row r="1369" spans="1:11" ht="16">
      <c r="A1369" s="318" t="s">
        <v>1504</v>
      </c>
      <c r="B1369" s="318" t="s">
        <v>3462</v>
      </c>
      <c r="C1369" s="319">
        <v>20250001</v>
      </c>
      <c r="D1369" s="320">
        <f>IFERROR(INDEX([2]banka!A$1:A$65536, MATCH(B1369, [2]banka!L$1:L$65536, 0)), "")</f>
        <v>45692</v>
      </c>
      <c r="E1369" s="318"/>
      <c r="F1369" s="318" t="s">
        <v>3271</v>
      </c>
      <c r="G1369" s="318">
        <v>52057577</v>
      </c>
      <c r="H1369" s="318" t="s">
        <v>3176</v>
      </c>
      <c r="I1369" s="321">
        <v>1500</v>
      </c>
      <c r="J1369" s="319" t="s">
        <v>182</v>
      </c>
      <c r="K1369" s="92"/>
    </row>
    <row r="1370" spans="1:11" ht="16">
      <c r="A1370" s="318" t="s">
        <v>1504</v>
      </c>
      <c r="B1370" s="318" t="s">
        <v>3463</v>
      </c>
      <c r="C1370" s="319">
        <v>20250002</v>
      </c>
      <c r="D1370" s="320">
        <f>IFERROR(INDEX([2]banka!A$1:A$65536, MATCH(B1370, [2]banka!L$1:L$65536, 0)), "")</f>
        <v>45699</v>
      </c>
      <c r="E1370" s="318"/>
      <c r="F1370" s="318" t="s">
        <v>3271</v>
      </c>
      <c r="G1370" s="318">
        <v>52057577</v>
      </c>
      <c r="H1370" s="318" t="s">
        <v>3176</v>
      </c>
      <c r="I1370" s="321">
        <v>1500</v>
      </c>
      <c r="J1370" s="319" t="s">
        <v>182</v>
      </c>
      <c r="K1370" s="92"/>
    </row>
    <row r="1371" spans="1:11" ht="16">
      <c r="A1371" s="318" t="s">
        <v>1504</v>
      </c>
      <c r="B1371" s="318" t="s">
        <v>2363</v>
      </c>
      <c r="C1371" s="319">
        <v>5826964112</v>
      </c>
      <c r="D1371" s="320">
        <f>IFERROR(INDEX([2]banka!A$1:A$65536, MATCH(B1371, [2]banka!L$1:L$65536, 0)), "")</f>
        <v>45709</v>
      </c>
      <c r="E1371" s="318"/>
      <c r="F1371" s="318" t="s">
        <v>2364</v>
      </c>
      <c r="G1371" s="318">
        <v>35697270</v>
      </c>
      <c r="H1371" s="318" t="s">
        <v>1766</v>
      </c>
      <c r="I1371" s="321">
        <v>37.92</v>
      </c>
      <c r="J1371" s="319" t="s">
        <v>182</v>
      </c>
      <c r="K1371" s="92"/>
    </row>
    <row r="1372" spans="1:11" ht="16">
      <c r="A1372" s="318" t="s">
        <v>1504</v>
      </c>
      <c r="B1372" s="318" t="s">
        <v>3464</v>
      </c>
      <c r="C1372" s="319">
        <v>20250003</v>
      </c>
      <c r="D1372" s="320">
        <f>IFERROR(INDEX([2]banka!A$1:A$65536, MATCH(B1372, [2]banka!L$1:L$65536, 0)), "")</f>
        <v>45721</v>
      </c>
      <c r="E1372" s="318"/>
      <c r="F1372" s="318" t="s">
        <v>3465</v>
      </c>
      <c r="G1372" s="318">
        <v>52057577</v>
      </c>
      <c r="H1372" s="318" t="s">
        <v>3176</v>
      </c>
      <c r="I1372" s="321">
        <v>1500</v>
      </c>
      <c r="J1372" s="319" t="s">
        <v>182</v>
      </c>
      <c r="K1372" s="92"/>
    </row>
    <row r="1373" spans="1:11" ht="16">
      <c r="A1373" s="318" t="s">
        <v>1504</v>
      </c>
      <c r="B1373" s="318" t="s">
        <v>2365</v>
      </c>
      <c r="C1373" s="319">
        <v>5831593173</v>
      </c>
      <c r="D1373" s="320">
        <f>IFERROR(INDEX([2]banka!A$1:A$65536, MATCH(B1373, [2]banka!L$1:L$65536, 0)), "")</f>
        <v>45747</v>
      </c>
      <c r="E1373" s="318"/>
      <c r="F1373" s="318" t="s">
        <v>3466</v>
      </c>
      <c r="G1373" s="318">
        <v>35697270</v>
      </c>
      <c r="H1373" s="318" t="s">
        <v>1766</v>
      </c>
      <c r="I1373" s="321">
        <v>37.92</v>
      </c>
      <c r="J1373" s="319" t="s">
        <v>182</v>
      </c>
      <c r="K1373" s="92"/>
    </row>
    <row r="1374" spans="1:11" ht="16">
      <c r="A1374" s="318" t="s">
        <v>1504</v>
      </c>
      <c r="B1374" s="318" t="s">
        <v>3467</v>
      </c>
      <c r="C1374" s="319">
        <v>20250004</v>
      </c>
      <c r="D1374" s="320">
        <f>IFERROR(INDEX([2]banka!A$1:A$65536, MATCH(B1374, [2]banka!L$1:L$65536, 0)), "")</f>
        <v>45749</v>
      </c>
      <c r="E1374" s="318"/>
      <c r="F1374" s="318" t="s">
        <v>3468</v>
      </c>
      <c r="G1374" s="318">
        <v>52057577</v>
      </c>
      <c r="H1374" s="318" t="s">
        <v>3176</v>
      </c>
      <c r="I1374" s="321">
        <v>1500</v>
      </c>
      <c r="J1374" s="319" t="s">
        <v>182</v>
      </c>
      <c r="K1374" s="92"/>
    </row>
    <row r="1375" spans="1:11" ht="16">
      <c r="A1375" s="318" t="s">
        <v>1504</v>
      </c>
      <c r="B1375" s="318" t="s">
        <v>3469</v>
      </c>
      <c r="C1375" s="319" t="s">
        <v>3470</v>
      </c>
      <c r="D1375" s="320">
        <f>IFERROR(INDEX([2]banka!A$1:A$65536, MATCH(B1375, [2]banka!L$1:L$65536, 0)), "")</f>
        <v>45777</v>
      </c>
      <c r="E1375" s="318"/>
      <c r="F1375" s="318" t="s">
        <v>2255</v>
      </c>
      <c r="G1375" s="318">
        <v>36251836</v>
      </c>
      <c r="H1375" s="318" t="s">
        <v>3471</v>
      </c>
      <c r="I1375" s="321">
        <v>79.2</v>
      </c>
      <c r="J1375" s="319" t="s">
        <v>182</v>
      </c>
      <c r="K1375" s="92"/>
    </row>
    <row r="1376" spans="1:11" ht="16">
      <c r="A1376" s="318" t="s">
        <v>1504</v>
      </c>
      <c r="B1376" s="318" t="s">
        <v>3472</v>
      </c>
      <c r="C1376" s="319" t="s">
        <v>3473</v>
      </c>
      <c r="D1376" s="320">
        <f>IFERROR(INDEX([2]banka!A$1:A$65536, MATCH(B1376, [2]banka!L$1:L$65536, 0)), "")</f>
        <v>45790</v>
      </c>
      <c r="E1376" s="318"/>
      <c r="F1376" s="318" t="s">
        <v>3474</v>
      </c>
      <c r="G1376" s="318">
        <v>35801549</v>
      </c>
      <c r="H1376" s="318" t="s">
        <v>3475</v>
      </c>
      <c r="I1376" s="321">
        <v>184.5</v>
      </c>
      <c r="J1376" s="319" t="s">
        <v>182</v>
      </c>
      <c r="K1376" s="92"/>
    </row>
    <row r="1377" spans="1:11" ht="16">
      <c r="A1377" s="318" t="s">
        <v>1504</v>
      </c>
      <c r="B1377" s="318" t="s">
        <v>2367</v>
      </c>
      <c r="C1377" s="319">
        <v>301846671</v>
      </c>
      <c r="D1377" s="320">
        <f>IFERROR(INDEX([2]banka!A$1:A$65536, MATCH(B1377, [2]banka!L$1:L$65536, 0)), "")</f>
        <v>45782</v>
      </c>
      <c r="E1377" s="318"/>
      <c r="F1377" s="318" t="s">
        <v>2368</v>
      </c>
      <c r="G1377" s="318">
        <v>35697270</v>
      </c>
      <c r="H1377" s="318" t="s">
        <v>1766</v>
      </c>
      <c r="I1377" s="321">
        <v>37.92</v>
      </c>
      <c r="J1377" s="319" t="s">
        <v>182</v>
      </c>
      <c r="K1377" s="92"/>
    </row>
    <row r="1378" spans="1:11" ht="16">
      <c r="A1378" s="318" t="s">
        <v>1504</v>
      </c>
      <c r="B1378" s="318" t="s">
        <v>3476</v>
      </c>
      <c r="C1378" s="319">
        <v>20250005</v>
      </c>
      <c r="D1378" s="320">
        <f>IFERROR(INDEX([2]banka!A$1:A$65536, MATCH(B1378, [2]banka!L$1:L$65536, 0)), "")</f>
        <v>45796</v>
      </c>
      <c r="E1378" s="318"/>
      <c r="F1378" s="318" t="s">
        <v>3477</v>
      </c>
      <c r="G1378" s="318">
        <v>52057577</v>
      </c>
      <c r="H1378" s="318" t="s">
        <v>3176</v>
      </c>
      <c r="I1378" s="321">
        <v>1500</v>
      </c>
      <c r="J1378" s="319" t="s">
        <v>182</v>
      </c>
      <c r="K1378" s="92"/>
    </row>
    <row r="1379" spans="1:11" ht="16">
      <c r="A1379" s="318" t="s">
        <v>1504</v>
      </c>
      <c r="B1379" s="318" t="s">
        <v>2369</v>
      </c>
      <c r="C1379" s="319">
        <v>5840783464</v>
      </c>
      <c r="D1379" s="320">
        <f>IFERROR(INDEX([2]banka!A$1:A$65536, MATCH(B1379, [2]banka!L$1:L$65536, 0)), "")</f>
        <v>45804</v>
      </c>
      <c r="E1379" s="318"/>
      <c r="F1379" s="318" t="s">
        <v>2370</v>
      </c>
      <c r="G1379" s="318">
        <v>35697270</v>
      </c>
      <c r="H1379" s="318" t="s">
        <v>1766</v>
      </c>
      <c r="I1379" s="321">
        <v>37.92</v>
      </c>
      <c r="J1379" s="319" t="s">
        <v>182</v>
      </c>
      <c r="K1379" s="92"/>
    </row>
    <row r="1380" spans="1:11" ht="16">
      <c r="A1380" s="318" t="s">
        <v>1504</v>
      </c>
      <c r="B1380" s="318" t="s">
        <v>2371</v>
      </c>
      <c r="C1380" s="319">
        <v>5845290324</v>
      </c>
      <c r="D1380" s="320">
        <f>IFERROR(INDEX([2]banka!A$1:A$65536, MATCH(B1380, [2]banka!L$1:L$65536, 0)), "")</f>
        <v>45832</v>
      </c>
      <c r="E1380" s="318"/>
      <c r="F1380" s="318" t="s">
        <v>2372</v>
      </c>
      <c r="G1380" s="318">
        <v>35697270</v>
      </c>
      <c r="H1380" s="318" t="s">
        <v>1766</v>
      </c>
      <c r="I1380" s="321">
        <v>37.92</v>
      </c>
      <c r="J1380" s="319" t="s">
        <v>182</v>
      </c>
      <c r="K1380" s="92"/>
    </row>
    <row r="1381" spans="1:11" ht="16">
      <c r="A1381" s="318" t="s">
        <v>1504</v>
      </c>
      <c r="B1381" s="318" t="s">
        <v>3478</v>
      </c>
      <c r="C1381" s="319" t="s">
        <v>3478</v>
      </c>
      <c r="D1381" s="320">
        <f>IFERROR(INDEX([2]banka!A$1:A$65536, MATCH(B1381, [2]banka!L$1:L$65536, 0)), "")</f>
        <v>45777</v>
      </c>
      <c r="E1381" s="318"/>
      <c r="F1381" s="318" t="s">
        <v>3479</v>
      </c>
      <c r="G1381" s="318">
        <v>35793783</v>
      </c>
      <c r="H1381" s="318" t="s">
        <v>1750</v>
      </c>
      <c r="I1381" s="321">
        <v>28.28</v>
      </c>
      <c r="J1381" s="319" t="s">
        <v>182</v>
      </c>
      <c r="K1381" s="92"/>
    </row>
    <row r="1382" spans="1:11" ht="16">
      <c r="A1382" s="318" t="s">
        <v>1504</v>
      </c>
      <c r="B1382" s="318" t="s">
        <v>3480</v>
      </c>
      <c r="C1382" s="319" t="s">
        <v>3480</v>
      </c>
      <c r="D1382" s="320">
        <f>IFERROR(INDEX([2]banka!A$1:A$65536, MATCH(B1382, [2]banka!L$1:L$65536, 0)), "")</f>
        <v>45777</v>
      </c>
      <c r="E1382" s="318"/>
      <c r="F1382" s="318" t="s">
        <v>3479</v>
      </c>
      <c r="G1382" s="318">
        <v>36531154</v>
      </c>
      <c r="H1382" s="318" t="s">
        <v>3481</v>
      </c>
      <c r="I1382" s="321">
        <v>15.1</v>
      </c>
      <c r="J1382" s="319" t="s">
        <v>182</v>
      </c>
      <c r="K1382" s="92"/>
    </row>
    <row r="1383" spans="1:11" ht="16">
      <c r="A1383" s="318" t="s">
        <v>1504</v>
      </c>
      <c r="B1383" s="318" t="s">
        <v>3045</v>
      </c>
      <c r="C1383" s="319" t="s">
        <v>3045</v>
      </c>
      <c r="D1383" s="320">
        <f>IFERROR(INDEX([2]banka!A$1:A$65536, MATCH(B1383, [2]banka!L$1:L$65536, 0)), "")</f>
        <v>45674</v>
      </c>
      <c r="E1383" s="318"/>
      <c r="F1383" s="318" t="s">
        <v>3482</v>
      </c>
      <c r="G1383" s="318"/>
      <c r="H1383" s="318" t="s">
        <v>3047</v>
      </c>
      <c r="I1383" s="321">
        <v>994</v>
      </c>
      <c r="J1383" s="319" t="s">
        <v>182</v>
      </c>
      <c r="K1383" s="92"/>
    </row>
    <row r="1384" spans="1:11" ht="16">
      <c r="A1384" s="318" t="s">
        <v>1504</v>
      </c>
      <c r="B1384" s="318" t="s">
        <v>3045</v>
      </c>
      <c r="C1384" s="319" t="s">
        <v>3045</v>
      </c>
      <c r="D1384" s="320">
        <f>IFERROR(INDEX([2]banka!A$1:A$65536, MATCH(B1384, [2]banka!L$1:L$65536, 0)), "")</f>
        <v>45674</v>
      </c>
      <c r="E1384" s="318"/>
      <c r="F1384" s="318" t="s">
        <v>3483</v>
      </c>
      <c r="G1384" s="318"/>
      <c r="H1384" s="318" t="s">
        <v>3047</v>
      </c>
      <c r="I1384" s="321">
        <v>784</v>
      </c>
      <c r="J1384" s="319" t="s">
        <v>182</v>
      </c>
      <c r="K1384" s="92"/>
    </row>
    <row r="1385" spans="1:11" ht="16">
      <c r="A1385" s="318" t="s">
        <v>1504</v>
      </c>
      <c r="B1385" s="318" t="s">
        <v>3045</v>
      </c>
      <c r="C1385" s="319" t="s">
        <v>3045</v>
      </c>
      <c r="D1385" s="320">
        <f>IFERROR(INDEX([2]banka!A$1:A$65536, MATCH(B1385, [2]banka!L$1:L$65536, 0)), "")</f>
        <v>45674</v>
      </c>
      <c r="E1385" s="318"/>
      <c r="F1385" s="318" t="s">
        <v>3484</v>
      </c>
      <c r="G1385" s="318"/>
      <c r="H1385" s="318" t="s">
        <v>3047</v>
      </c>
      <c r="I1385" s="321">
        <v>364</v>
      </c>
      <c r="J1385" s="319" t="s">
        <v>182</v>
      </c>
      <c r="K1385" s="92"/>
    </row>
    <row r="1386" spans="1:11" ht="16">
      <c r="A1386" s="318" t="s">
        <v>1504</v>
      </c>
      <c r="B1386" s="318" t="s">
        <v>3045</v>
      </c>
      <c r="C1386" s="319" t="s">
        <v>3045</v>
      </c>
      <c r="D1386" s="320">
        <f>IFERROR(INDEX([2]banka!A$1:A$65536, MATCH(B1386, [2]banka!L$1:L$65536, 0)), "")</f>
        <v>45674</v>
      </c>
      <c r="E1386" s="318"/>
      <c r="F1386" s="318" t="s">
        <v>3485</v>
      </c>
      <c r="G1386" s="318"/>
      <c r="H1386" s="318" t="s">
        <v>3047</v>
      </c>
      <c r="I1386" s="321">
        <v>376</v>
      </c>
      <c r="J1386" s="319" t="s">
        <v>182</v>
      </c>
      <c r="K1386" s="92"/>
    </row>
    <row r="1387" spans="1:11" ht="16">
      <c r="A1387" s="318" t="s">
        <v>1504</v>
      </c>
      <c r="B1387" s="318" t="s">
        <v>3045</v>
      </c>
      <c r="C1387" s="319" t="s">
        <v>3045</v>
      </c>
      <c r="D1387" s="320">
        <f>IFERROR(INDEX([2]banka!A$1:A$65536, MATCH(B1387, [2]banka!L$1:L$65536, 0)), "")</f>
        <v>45674</v>
      </c>
      <c r="E1387" s="318"/>
      <c r="F1387" s="318" t="s">
        <v>3486</v>
      </c>
      <c r="G1387" s="318"/>
      <c r="H1387" s="318" t="s">
        <v>3047</v>
      </c>
      <c r="I1387" s="321">
        <v>96</v>
      </c>
      <c r="J1387" s="319" t="s">
        <v>182</v>
      </c>
      <c r="K1387" s="92"/>
    </row>
    <row r="1388" spans="1:11" ht="16">
      <c r="A1388" s="318" t="s">
        <v>1504</v>
      </c>
      <c r="B1388" s="318" t="s">
        <v>3045</v>
      </c>
      <c r="C1388" s="319" t="s">
        <v>3045</v>
      </c>
      <c r="D1388" s="320">
        <f>IFERROR(INDEX([2]banka!A$1:A$65536, MATCH(B1388, [2]banka!L$1:L$65536, 0)), "")</f>
        <v>45674</v>
      </c>
      <c r="E1388" s="318"/>
      <c r="F1388" s="318" t="s">
        <v>3487</v>
      </c>
      <c r="G1388" s="318"/>
      <c r="H1388" s="318" t="s">
        <v>3047</v>
      </c>
      <c r="I1388" s="321">
        <v>724</v>
      </c>
      <c r="J1388" s="319" t="s">
        <v>182</v>
      </c>
      <c r="K1388" s="92"/>
    </row>
    <row r="1389" spans="1:11" ht="16">
      <c r="A1389" s="318" t="s">
        <v>1504</v>
      </c>
      <c r="B1389" s="318" t="s">
        <v>3045</v>
      </c>
      <c r="C1389" s="319" t="s">
        <v>3045</v>
      </c>
      <c r="D1389" s="320">
        <f>IFERROR(INDEX([2]banka!A$1:A$65536, MATCH(B1389, [2]banka!L$1:L$65536, 0)), "")</f>
        <v>45674</v>
      </c>
      <c r="E1389" s="318"/>
      <c r="F1389" s="318" t="s">
        <v>3488</v>
      </c>
      <c r="G1389" s="318"/>
      <c r="H1389" s="318" t="s">
        <v>3047</v>
      </c>
      <c r="I1389" s="321">
        <v>948</v>
      </c>
      <c r="J1389" s="319" t="s">
        <v>182</v>
      </c>
      <c r="K1389" s="92"/>
    </row>
    <row r="1390" spans="1:11" ht="16">
      <c r="A1390" s="318" t="s">
        <v>1504</v>
      </c>
      <c r="B1390" s="318" t="s">
        <v>3489</v>
      </c>
      <c r="C1390" s="319" t="s">
        <v>3489</v>
      </c>
      <c r="D1390" s="320">
        <v>45698</v>
      </c>
      <c r="E1390" s="318"/>
      <c r="F1390" s="318" t="s">
        <v>3490</v>
      </c>
      <c r="G1390" s="318">
        <v>42499500</v>
      </c>
      <c r="H1390" s="318" t="s">
        <v>2228</v>
      </c>
      <c r="I1390" s="321">
        <v>304</v>
      </c>
      <c r="J1390" s="319" t="s">
        <v>182</v>
      </c>
      <c r="K1390" s="92"/>
    </row>
    <row r="1391" spans="1:11" ht="16">
      <c r="A1391" s="318" t="s">
        <v>1504</v>
      </c>
      <c r="B1391" s="318" t="s">
        <v>3491</v>
      </c>
      <c r="C1391" s="319" t="s">
        <v>3491</v>
      </c>
      <c r="D1391" s="320">
        <v>45726</v>
      </c>
      <c r="E1391" s="318"/>
      <c r="F1391" s="318" t="s">
        <v>3492</v>
      </c>
      <c r="G1391" s="318">
        <v>42499500</v>
      </c>
      <c r="H1391" s="318" t="s">
        <v>2228</v>
      </c>
      <c r="I1391" s="321">
        <v>304</v>
      </c>
      <c r="J1391" s="319" t="s">
        <v>182</v>
      </c>
      <c r="K1391" s="92"/>
    </row>
    <row r="1392" spans="1:11" ht="16">
      <c r="A1392" s="318" t="s">
        <v>1504</v>
      </c>
      <c r="B1392" s="318" t="s">
        <v>3493</v>
      </c>
      <c r="C1392" s="319" t="s">
        <v>3493</v>
      </c>
      <c r="D1392" s="320">
        <v>45756</v>
      </c>
      <c r="E1392" s="318"/>
      <c r="F1392" s="318" t="s">
        <v>3494</v>
      </c>
      <c r="G1392" s="318">
        <v>42499500</v>
      </c>
      <c r="H1392" s="318" t="s">
        <v>2228</v>
      </c>
      <c r="I1392" s="321">
        <v>304</v>
      </c>
      <c r="J1392" s="319" t="s">
        <v>182</v>
      </c>
      <c r="K1392" s="92"/>
    </row>
    <row r="1393" spans="1:11" ht="16">
      <c r="A1393" s="318" t="s">
        <v>1504</v>
      </c>
      <c r="B1393" s="318" t="s">
        <v>3495</v>
      </c>
      <c r="C1393" s="319" t="s">
        <v>3495</v>
      </c>
      <c r="D1393" s="320">
        <v>45783</v>
      </c>
      <c r="E1393" s="318"/>
      <c r="F1393" s="318" t="s">
        <v>3496</v>
      </c>
      <c r="G1393" s="318">
        <v>42499500</v>
      </c>
      <c r="H1393" s="318" t="s">
        <v>2228</v>
      </c>
      <c r="I1393" s="321">
        <v>304</v>
      </c>
      <c r="J1393" s="319" t="s">
        <v>182</v>
      </c>
      <c r="K1393" s="92"/>
    </row>
    <row r="1394" spans="1:11" ht="16">
      <c r="A1394" s="318" t="s">
        <v>1504</v>
      </c>
      <c r="B1394" s="318" t="s">
        <v>3497</v>
      </c>
      <c r="C1394" s="319" t="s">
        <v>3497</v>
      </c>
      <c r="D1394" s="320">
        <v>45818</v>
      </c>
      <c r="E1394" s="318"/>
      <c r="F1394" s="318" t="s">
        <v>3498</v>
      </c>
      <c r="G1394" s="318">
        <v>42499500</v>
      </c>
      <c r="H1394" s="318" t="s">
        <v>2228</v>
      </c>
      <c r="I1394" s="321">
        <v>304</v>
      </c>
      <c r="J1394" s="319" t="s">
        <v>182</v>
      </c>
      <c r="K1394" s="92"/>
    </row>
    <row r="1395" spans="1:11" ht="16">
      <c r="A1395" s="318" t="s">
        <v>1504</v>
      </c>
      <c r="B1395" s="318" t="s">
        <v>3499</v>
      </c>
      <c r="C1395" s="319" t="s">
        <v>3499</v>
      </c>
      <c r="D1395" s="320">
        <v>45852</v>
      </c>
      <c r="E1395" s="318"/>
      <c r="F1395" s="318" t="s">
        <v>3500</v>
      </c>
      <c r="G1395" s="318">
        <v>42499500</v>
      </c>
      <c r="H1395" s="318" t="s">
        <v>2228</v>
      </c>
      <c r="I1395" s="321">
        <v>304</v>
      </c>
      <c r="J1395" s="319" t="s">
        <v>182</v>
      </c>
      <c r="K1395" s="92"/>
    </row>
    <row r="1396" spans="1:11" ht="13">
      <c r="A1396" s="318" t="s">
        <v>1504</v>
      </c>
      <c r="B1396" s="318" t="s">
        <v>3501</v>
      </c>
      <c r="C1396" s="319"/>
      <c r="D1396" s="329">
        <v>45699</v>
      </c>
      <c r="E1396" s="318"/>
      <c r="F1396" s="318" t="s">
        <v>3502</v>
      </c>
      <c r="G1396" s="318">
        <v>35838949</v>
      </c>
      <c r="H1396" s="318" t="s">
        <v>3030</v>
      </c>
      <c r="I1396" s="321">
        <v>31.35</v>
      </c>
      <c r="J1396" s="319" t="s">
        <v>182</v>
      </c>
      <c r="K1396" s="92"/>
    </row>
    <row r="1397" spans="1:11" ht="13">
      <c r="A1397" s="318" t="s">
        <v>1504</v>
      </c>
      <c r="B1397" s="318" t="s">
        <v>3503</v>
      </c>
      <c r="C1397" s="319"/>
      <c r="D1397" s="329">
        <v>45699</v>
      </c>
      <c r="E1397" s="318"/>
      <c r="F1397" s="318" t="s">
        <v>3504</v>
      </c>
      <c r="G1397" s="318">
        <v>36250643</v>
      </c>
      <c r="H1397" s="318" t="s">
        <v>3505</v>
      </c>
      <c r="I1397" s="321">
        <v>56</v>
      </c>
      <c r="J1397" s="319" t="s">
        <v>182</v>
      </c>
      <c r="K1397" s="92"/>
    </row>
    <row r="1398" spans="1:11" ht="16">
      <c r="A1398" s="318" t="s">
        <v>1504</v>
      </c>
      <c r="B1398" s="318" t="s">
        <v>3506</v>
      </c>
      <c r="C1398" s="319" t="s">
        <v>3506</v>
      </c>
      <c r="D1398" s="320">
        <f>IFERROR(INDEX([2]banka!A$1:A$65536, MATCH(B1398, [2]banka!L$1:L$65536, 0)), "")</f>
        <v>45687</v>
      </c>
      <c r="E1398" s="318"/>
      <c r="F1398" s="318" t="s">
        <v>3507</v>
      </c>
      <c r="G1398" s="318"/>
      <c r="H1398" s="318" t="s">
        <v>3265</v>
      </c>
      <c r="I1398" s="321">
        <v>1296</v>
      </c>
      <c r="J1398" s="319" t="s">
        <v>182</v>
      </c>
      <c r="K1398" s="92"/>
    </row>
    <row r="1399" spans="1:11" ht="16">
      <c r="A1399" s="318" t="s">
        <v>1504</v>
      </c>
      <c r="B1399" s="318" t="s">
        <v>3508</v>
      </c>
      <c r="C1399" s="319" t="s">
        <v>3508</v>
      </c>
      <c r="D1399" s="320">
        <f>IFERROR(INDEX([2]banka!A$1:A$65536, MATCH(B1399, [2]banka!L$1:L$65536, 0)), "")</f>
        <v>45700</v>
      </c>
      <c r="E1399" s="318"/>
      <c r="F1399" s="318" t="s">
        <v>2801</v>
      </c>
      <c r="G1399" s="318"/>
      <c r="H1399" s="318" t="s">
        <v>3265</v>
      </c>
      <c r="I1399" s="321">
        <v>1296</v>
      </c>
      <c r="J1399" s="319" t="s">
        <v>182</v>
      </c>
      <c r="K1399" s="92"/>
    </row>
    <row r="1400" spans="1:11" ht="16">
      <c r="A1400" s="318" t="s">
        <v>1504</v>
      </c>
      <c r="B1400" s="318" t="s">
        <v>3509</v>
      </c>
      <c r="C1400" s="319" t="s">
        <v>3509</v>
      </c>
      <c r="D1400" s="320">
        <f>IFERROR(INDEX([2]banka!A$1:A$65536, MATCH(B1400, [2]banka!L$1:L$65536, 0)), "")</f>
        <v>45721</v>
      </c>
      <c r="E1400" s="318"/>
      <c r="F1400" s="318" t="s">
        <v>2812</v>
      </c>
      <c r="G1400" s="318"/>
      <c r="H1400" s="318" t="s">
        <v>3265</v>
      </c>
      <c r="I1400" s="321">
        <v>1296</v>
      </c>
      <c r="J1400" s="319" t="s">
        <v>182</v>
      </c>
      <c r="K1400" s="92"/>
    </row>
    <row r="1401" spans="1:11" ht="16">
      <c r="A1401" s="318" t="s">
        <v>1504</v>
      </c>
      <c r="B1401" s="318" t="s">
        <v>3510</v>
      </c>
      <c r="C1401" s="319" t="s">
        <v>3510</v>
      </c>
      <c r="D1401" s="320">
        <f>IFERROR(INDEX([2]banka!A$1:A$65536, MATCH(B1401, [2]banka!L$1:L$65536, 0)), "")</f>
        <v>45750</v>
      </c>
      <c r="E1401" s="318"/>
      <c r="F1401" s="318" t="s">
        <v>2814</v>
      </c>
      <c r="G1401" s="318"/>
      <c r="H1401" s="318" t="s">
        <v>3265</v>
      </c>
      <c r="I1401" s="321">
        <v>1296</v>
      </c>
      <c r="J1401" s="319" t="s">
        <v>182</v>
      </c>
      <c r="K1401" s="92"/>
    </row>
    <row r="1402" spans="1:11" ht="16">
      <c r="A1402" s="318" t="s">
        <v>1504</v>
      </c>
      <c r="B1402" s="318" t="s">
        <v>3511</v>
      </c>
      <c r="C1402" s="319" t="s">
        <v>3511</v>
      </c>
      <c r="D1402" s="320">
        <f>IFERROR(INDEX([2]banka!A$1:A$65536, MATCH(B1402, [2]banka!L$1:L$65536, 0)), "")</f>
        <v>45784</v>
      </c>
      <c r="E1402" s="318"/>
      <c r="F1402" s="318" t="s">
        <v>2824</v>
      </c>
      <c r="G1402" s="318"/>
      <c r="H1402" s="318" t="s">
        <v>3265</v>
      </c>
      <c r="I1402" s="321">
        <v>1296</v>
      </c>
      <c r="J1402" s="319" t="s">
        <v>182</v>
      </c>
      <c r="K1402" s="92"/>
    </row>
    <row r="1403" spans="1:11" ht="16">
      <c r="A1403" s="318" t="s">
        <v>1504</v>
      </c>
      <c r="B1403" s="318" t="s">
        <v>3512</v>
      </c>
      <c r="C1403" s="319" t="s">
        <v>3512</v>
      </c>
      <c r="D1403" s="320">
        <f>IFERROR(INDEX([2]banka!A$1:A$65536, MATCH(B1403, [2]banka!L$1:L$65536, 0)), "")</f>
        <v>45813</v>
      </c>
      <c r="E1403" s="318"/>
      <c r="F1403" s="318" t="s">
        <v>2837</v>
      </c>
      <c r="G1403" s="318"/>
      <c r="H1403" s="318" t="s">
        <v>3265</v>
      </c>
      <c r="I1403" s="321">
        <v>1296</v>
      </c>
      <c r="J1403" s="319" t="s">
        <v>182</v>
      </c>
      <c r="K1403" s="92"/>
    </row>
    <row r="1404" spans="1:11" ht="16">
      <c r="A1404" s="318" t="s">
        <v>1504</v>
      </c>
      <c r="B1404" s="318" t="s">
        <v>3513</v>
      </c>
      <c r="C1404" s="319">
        <v>25000078</v>
      </c>
      <c r="D1404" s="320">
        <f>IFERROR(INDEX([2]banka!A$1:A$65536, MATCH(B1404, [2]banka!L$1:L$65536, 0)), "")</f>
        <v>45688</v>
      </c>
      <c r="E1404" s="318"/>
      <c r="F1404" s="318" t="s">
        <v>3514</v>
      </c>
      <c r="G1404" s="318">
        <v>35790326</v>
      </c>
      <c r="H1404" s="318" t="s">
        <v>3515</v>
      </c>
      <c r="I1404" s="321">
        <v>98.4</v>
      </c>
      <c r="J1404" s="319" t="s">
        <v>182</v>
      </c>
      <c r="K1404" s="92"/>
    </row>
    <row r="1405" spans="1:11" ht="16">
      <c r="A1405" s="318" t="s">
        <v>1504</v>
      </c>
      <c r="B1405" s="318" t="s">
        <v>3516</v>
      </c>
      <c r="C1405" s="319">
        <v>10010224169838</v>
      </c>
      <c r="D1405" s="320">
        <f>IFERROR(INDEX([2]banka!A$1:A$65536, MATCH(B1405, [2]banka!L$1:L$65536, 0)), "")</f>
        <v>45692</v>
      </c>
      <c r="E1405" s="318"/>
      <c r="F1405" s="318" t="s">
        <v>3517</v>
      </c>
      <c r="G1405" s="318" t="s">
        <v>2961</v>
      </c>
      <c r="H1405" s="318" t="s">
        <v>2962</v>
      </c>
      <c r="I1405" s="321">
        <v>1785.6</v>
      </c>
      <c r="J1405" s="319" t="s">
        <v>182</v>
      </c>
      <c r="K1405" s="92"/>
    </row>
    <row r="1406" spans="1:11" ht="16">
      <c r="A1406" s="318" t="s">
        <v>1504</v>
      </c>
      <c r="B1406" s="318" t="s">
        <v>3518</v>
      </c>
      <c r="C1406" s="319">
        <v>202500300</v>
      </c>
      <c r="D1406" s="320">
        <f>IFERROR(INDEX([2]banka!A$1:A$65536, MATCH(B1406, [2]banka!L$1:L$65536, 0)), "")</f>
        <v>45688</v>
      </c>
      <c r="E1406" s="318"/>
      <c r="F1406" s="318" t="s">
        <v>3519</v>
      </c>
      <c r="G1406" s="318">
        <v>31386946</v>
      </c>
      <c r="H1406" s="318" t="s">
        <v>3118</v>
      </c>
      <c r="I1406" s="321">
        <v>2460</v>
      </c>
      <c r="J1406" s="319" t="s">
        <v>182</v>
      </c>
      <c r="K1406" s="92"/>
    </row>
    <row r="1407" spans="1:11" ht="16">
      <c r="A1407" s="318" t="s">
        <v>1504</v>
      </c>
      <c r="B1407" s="318" t="s">
        <v>3520</v>
      </c>
      <c r="C1407" s="319">
        <v>202501389</v>
      </c>
      <c r="D1407" s="320">
        <f>IFERROR(INDEX([2]banka!A$1:A$65536, MATCH(B1407, [2]banka!L$1:L$65536, 0)), "")</f>
        <v>45692</v>
      </c>
      <c r="E1407" s="318"/>
      <c r="F1407" s="318" t="s">
        <v>3521</v>
      </c>
      <c r="G1407" s="318">
        <v>31386946</v>
      </c>
      <c r="H1407" s="318" t="s">
        <v>3118</v>
      </c>
      <c r="I1407" s="321">
        <v>2460</v>
      </c>
      <c r="J1407" s="319" t="s">
        <v>182</v>
      </c>
      <c r="K1407" s="92"/>
    </row>
    <row r="1408" spans="1:11" ht="16">
      <c r="A1408" s="318" t="s">
        <v>1504</v>
      </c>
      <c r="B1408" s="318" t="s">
        <v>3522</v>
      </c>
      <c r="C1408" s="319">
        <v>10010224188464</v>
      </c>
      <c r="D1408" s="320">
        <f>IFERROR(INDEX([2]banka!A$1:A$65536, MATCH(B1408, [2]banka!L$1:L$65536, 0)), "")</f>
        <v>45699</v>
      </c>
      <c r="E1408" s="318"/>
      <c r="F1408" s="318" t="s">
        <v>3523</v>
      </c>
      <c r="G1408" s="318" t="s">
        <v>2961</v>
      </c>
      <c r="H1408" s="318" t="s">
        <v>2962</v>
      </c>
      <c r="I1408" s="321">
        <v>1612.8</v>
      </c>
      <c r="J1408" s="319" t="s">
        <v>182</v>
      </c>
      <c r="K1408" s="92"/>
    </row>
    <row r="1409" spans="1:11" ht="16">
      <c r="A1409" s="318" t="s">
        <v>1504</v>
      </c>
      <c r="B1409" s="318" t="s">
        <v>3524</v>
      </c>
      <c r="C1409" s="319">
        <v>25000209</v>
      </c>
      <c r="D1409" s="320">
        <f>IFERROR(INDEX([2]banka!A$1:A$65536, MATCH(B1409, [2]banka!L$1:L$65536, 0)), "")</f>
        <v>45701</v>
      </c>
      <c r="E1409" s="318"/>
      <c r="F1409" s="318" t="s">
        <v>3525</v>
      </c>
      <c r="G1409" s="318">
        <v>35790326</v>
      </c>
      <c r="H1409" s="318" t="s">
        <v>3515</v>
      </c>
      <c r="I1409" s="321">
        <v>98.4</v>
      </c>
      <c r="J1409" s="319" t="s">
        <v>182</v>
      </c>
      <c r="K1409" s="92"/>
    </row>
    <row r="1410" spans="1:11" ht="16">
      <c r="A1410" s="318" t="s">
        <v>1504</v>
      </c>
      <c r="B1410" s="318" t="s">
        <v>3526</v>
      </c>
      <c r="C1410" s="319">
        <v>1701175969</v>
      </c>
      <c r="D1410" s="320">
        <f>IFERROR(INDEX([2]banka!A$1:A$65536, MATCH(B1410, [2]banka!L$1:L$65536, 0)), "")</f>
        <v>45721</v>
      </c>
      <c r="E1410" s="318"/>
      <c r="F1410" s="318" t="s">
        <v>2870</v>
      </c>
      <c r="G1410" s="318">
        <v>31361081</v>
      </c>
      <c r="H1410" s="318" t="s">
        <v>2871</v>
      </c>
      <c r="I1410" s="321">
        <v>47.43</v>
      </c>
      <c r="J1410" s="319" t="s">
        <v>182</v>
      </c>
      <c r="K1410" s="92"/>
    </row>
    <row r="1411" spans="1:11" ht="16">
      <c r="A1411" s="318" t="s">
        <v>1504</v>
      </c>
      <c r="B1411" s="318" t="s">
        <v>3527</v>
      </c>
      <c r="C1411" s="319">
        <v>25000339</v>
      </c>
      <c r="D1411" s="320">
        <f>IFERROR(INDEX([2]banka!A$1:A$65536, MATCH(B1411, [2]banka!L$1:L$65536, 0)), "")</f>
        <v>45729</v>
      </c>
      <c r="E1411" s="318"/>
      <c r="F1411" s="318" t="s">
        <v>3528</v>
      </c>
      <c r="G1411" s="318">
        <v>35790326</v>
      </c>
      <c r="H1411" s="318" t="s">
        <v>3515</v>
      </c>
      <c r="I1411" s="321">
        <v>98.4</v>
      </c>
      <c r="J1411" s="319" t="s">
        <v>182</v>
      </c>
      <c r="K1411" s="92"/>
    </row>
    <row r="1412" spans="1:11" ht="16">
      <c r="A1412" s="318" t="s">
        <v>1504</v>
      </c>
      <c r="B1412" s="318" t="s">
        <v>3529</v>
      </c>
      <c r="C1412" s="319">
        <v>10010224204754</v>
      </c>
      <c r="D1412" s="320">
        <f>IFERROR(INDEX([2]banka!A$1:A$65536, MATCH(B1412, [2]banka!L$1:L$65536, 0)), "")</f>
        <v>45740</v>
      </c>
      <c r="E1412" s="318"/>
      <c r="F1412" s="318" t="s">
        <v>3525</v>
      </c>
      <c r="G1412" s="318" t="s">
        <v>2961</v>
      </c>
      <c r="H1412" s="318" t="s">
        <v>2962</v>
      </c>
      <c r="I1412" s="321">
        <v>1785.6</v>
      </c>
      <c r="J1412" s="319" t="s">
        <v>182</v>
      </c>
      <c r="K1412" s="92"/>
    </row>
    <row r="1413" spans="1:11" ht="16">
      <c r="A1413" s="318" t="s">
        <v>1504</v>
      </c>
      <c r="B1413" s="318" t="s">
        <v>3530</v>
      </c>
      <c r="C1413" s="319" t="s">
        <v>3531</v>
      </c>
      <c r="D1413" s="320">
        <v>45669</v>
      </c>
      <c r="E1413" s="318"/>
      <c r="F1413" s="318" t="s">
        <v>3532</v>
      </c>
      <c r="G1413" s="318">
        <v>44376839</v>
      </c>
      <c r="H1413" s="318" t="s">
        <v>3533</v>
      </c>
      <c r="I1413" s="321">
        <v>24.5</v>
      </c>
      <c r="J1413" s="319" t="s">
        <v>182</v>
      </c>
      <c r="K1413" s="92"/>
    </row>
    <row r="1414" spans="1:11" ht="16">
      <c r="A1414" s="318" t="s">
        <v>1504</v>
      </c>
      <c r="B1414" s="318" t="s">
        <v>3534</v>
      </c>
      <c r="C1414" s="319">
        <v>250100261</v>
      </c>
      <c r="D1414" s="320">
        <f>IFERROR(INDEX([2]banka!A$1:A$65536, MATCH(B1414, [2]banka!L$1:L$65536, 0)), "")</f>
        <v>45727</v>
      </c>
      <c r="E1414" s="318"/>
      <c r="F1414" s="318" t="s">
        <v>3535</v>
      </c>
      <c r="G1414" s="318">
        <v>35920068</v>
      </c>
      <c r="H1414" s="318" t="s">
        <v>3536</v>
      </c>
      <c r="I1414" s="321">
        <v>238.37</v>
      </c>
      <c r="J1414" s="319" t="s">
        <v>182</v>
      </c>
      <c r="K1414" s="92"/>
    </row>
    <row r="1415" spans="1:11" ht="16">
      <c r="A1415" s="318" t="s">
        <v>1504</v>
      </c>
      <c r="B1415" s="318" t="s">
        <v>3537</v>
      </c>
      <c r="C1415" s="319">
        <v>202505092</v>
      </c>
      <c r="D1415" s="320">
        <f>IFERROR(INDEX([2]banka!A$1:A$65536, MATCH(B1415, [2]banka!L$1:L$65536, 0)), "")</f>
        <v>45763</v>
      </c>
      <c r="E1415" s="318"/>
      <c r="F1415" s="318" t="s">
        <v>3538</v>
      </c>
      <c r="G1415" s="318">
        <v>31386946</v>
      </c>
      <c r="H1415" s="318" t="s">
        <v>3118</v>
      </c>
      <c r="I1415" s="321">
        <v>2460</v>
      </c>
      <c r="J1415" s="319" t="s">
        <v>182</v>
      </c>
      <c r="K1415" s="92"/>
    </row>
    <row r="1416" spans="1:11" ht="16">
      <c r="A1416" s="318" t="s">
        <v>1504</v>
      </c>
      <c r="B1416" s="318" t="s">
        <v>3539</v>
      </c>
      <c r="C1416" s="319">
        <v>25000474</v>
      </c>
      <c r="D1416" s="320">
        <f>IFERROR(INDEX([2]banka!A$1:A$65536, MATCH(B1416, [2]banka!L$1:L$65536, 0)), "")</f>
        <v>45756</v>
      </c>
      <c r="E1416" s="318"/>
      <c r="F1416" s="318" t="s">
        <v>3525</v>
      </c>
      <c r="G1416" s="318">
        <v>35790326</v>
      </c>
      <c r="H1416" s="318" t="s">
        <v>3515</v>
      </c>
      <c r="I1416" s="321">
        <v>98.4</v>
      </c>
      <c r="J1416" s="319" t="s">
        <v>182</v>
      </c>
      <c r="K1416" s="92"/>
    </row>
    <row r="1417" spans="1:11" ht="16">
      <c r="A1417" s="318" t="s">
        <v>1504</v>
      </c>
      <c r="B1417" s="318" t="s">
        <v>3540</v>
      </c>
      <c r="C1417" s="319">
        <v>250100004</v>
      </c>
      <c r="D1417" s="320">
        <f>IFERROR(INDEX([2]banka!A$1:A$65536, MATCH(B1417, [2]banka!L$1:L$65536, 0)), "")</f>
        <v>45789</v>
      </c>
      <c r="E1417" s="318"/>
      <c r="F1417" s="318" t="s">
        <v>3541</v>
      </c>
      <c r="G1417" s="318">
        <v>44046219</v>
      </c>
      <c r="H1417" s="318" t="s">
        <v>3542</v>
      </c>
      <c r="I1417" s="321">
        <v>400</v>
      </c>
      <c r="J1417" s="319" t="s">
        <v>182</v>
      </c>
      <c r="K1417" s="92"/>
    </row>
    <row r="1418" spans="1:11" ht="16">
      <c r="A1418" s="318" t="s">
        <v>1504</v>
      </c>
      <c r="B1418" s="318" t="s">
        <v>3543</v>
      </c>
      <c r="C1418" s="319">
        <v>10010225011070</v>
      </c>
      <c r="D1418" s="320">
        <f>IFERROR(INDEX([2]banka!A$1:A$65536, MATCH(B1418, [2]banka!L$1:L$65536, 0)), "")</f>
        <v>45782</v>
      </c>
      <c r="E1418" s="318"/>
      <c r="F1418" s="318" t="s">
        <v>3544</v>
      </c>
      <c r="G1418" s="318" t="s">
        <v>2961</v>
      </c>
      <c r="H1418" s="318" t="s">
        <v>2962</v>
      </c>
      <c r="I1418" s="321">
        <v>1728</v>
      </c>
      <c r="J1418" s="319" t="s">
        <v>182</v>
      </c>
      <c r="K1418" s="92"/>
    </row>
    <row r="1419" spans="1:11" ht="16">
      <c r="A1419" s="318" t="s">
        <v>1504</v>
      </c>
      <c r="B1419" s="318" t="s">
        <v>2893</v>
      </c>
      <c r="C1419" s="319">
        <v>1701192440</v>
      </c>
      <c r="D1419" s="320">
        <f>IFERROR(INDEX([2]banka!A$1:A$65536, MATCH(B1419, [2]banka!L$1:L$65536, 0)), "")</f>
        <v>45771</v>
      </c>
      <c r="E1419" s="318"/>
      <c r="F1419" s="318" t="s">
        <v>2894</v>
      </c>
      <c r="G1419" s="318">
        <v>31361081</v>
      </c>
      <c r="H1419" s="318" t="s">
        <v>2871</v>
      </c>
      <c r="I1419" s="321">
        <v>118.95</v>
      </c>
      <c r="J1419" s="319" t="s">
        <v>182</v>
      </c>
      <c r="K1419" s="92"/>
    </row>
    <row r="1420" spans="1:11" ht="16">
      <c r="A1420" s="318" t="s">
        <v>1504</v>
      </c>
      <c r="B1420" s="318" t="s">
        <v>3545</v>
      </c>
      <c r="C1420" s="319">
        <v>250313</v>
      </c>
      <c r="D1420" s="320">
        <f>IFERROR(INDEX([2]banka!A$1:A$65536, MATCH(B1420, [2]banka!L$1:L$65536, 0)), "")</f>
        <v>45777</v>
      </c>
      <c r="E1420" s="318"/>
      <c r="F1420" s="318" t="s">
        <v>3546</v>
      </c>
      <c r="G1420" s="318">
        <v>35734990</v>
      </c>
      <c r="H1420" s="318" t="s">
        <v>3547</v>
      </c>
      <c r="I1420" s="321">
        <v>2066.4</v>
      </c>
      <c r="J1420" s="319" t="s">
        <v>182</v>
      </c>
      <c r="K1420" s="92"/>
    </row>
    <row r="1421" spans="1:11" ht="16">
      <c r="A1421" s="318" t="s">
        <v>1504</v>
      </c>
      <c r="B1421" s="318" t="s">
        <v>3548</v>
      </c>
      <c r="C1421" s="319">
        <v>250314</v>
      </c>
      <c r="D1421" s="320">
        <f>IFERROR(INDEX([2]banka!A$1:A$65536, MATCH(B1421, [2]banka!L$1:L$65536, 0)), "")</f>
        <v>45777</v>
      </c>
      <c r="E1421" s="318"/>
      <c r="F1421" s="318" t="s">
        <v>3549</v>
      </c>
      <c r="G1421" s="318">
        <v>35734990</v>
      </c>
      <c r="H1421" s="318" t="s">
        <v>3547</v>
      </c>
      <c r="I1421" s="321">
        <v>2710.92</v>
      </c>
      <c r="J1421" s="319" t="s">
        <v>182</v>
      </c>
      <c r="K1421" s="92"/>
    </row>
    <row r="1422" spans="1:11" ht="16">
      <c r="A1422" s="318" t="s">
        <v>1504</v>
      </c>
      <c r="B1422" s="318" t="s">
        <v>2895</v>
      </c>
      <c r="C1422" s="319">
        <v>1701195632</v>
      </c>
      <c r="D1422" s="320">
        <f>IFERROR(INDEX([2]banka!A$1:A$65536, MATCH(B1422, [2]banka!L$1:L$65536, 0)), "")</f>
        <v>45783</v>
      </c>
      <c r="E1422" s="318"/>
      <c r="F1422" s="318" t="s">
        <v>2894</v>
      </c>
      <c r="G1422" s="318">
        <v>31361081</v>
      </c>
      <c r="H1422" s="318" t="s">
        <v>2871</v>
      </c>
      <c r="I1422" s="321">
        <v>111.13</v>
      </c>
      <c r="J1422" s="319" t="s">
        <v>182</v>
      </c>
      <c r="K1422" s="92"/>
    </row>
    <row r="1423" spans="1:11" ht="16">
      <c r="A1423" s="318" t="s">
        <v>1504</v>
      </c>
      <c r="B1423" s="318" t="s">
        <v>3550</v>
      </c>
      <c r="C1423" s="319">
        <v>25000552</v>
      </c>
      <c r="D1423" s="320">
        <f>IFERROR(INDEX([2]banka!A$1:A$65536, MATCH(B1423, [2]banka!L$1:L$65536, 0)), "")</f>
        <v>45796</v>
      </c>
      <c r="E1423" s="318"/>
      <c r="F1423" s="318" t="s">
        <v>3544</v>
      </c>
      <c r="G1423" s="318">
        <v>35790326</v>
      </c>
      <c r="H1423" s="318" t="s">
        <v>3515</v>
      </c>
      <c r="I1423" s="321">
        <v>98.4</v>
      </c>
      <c r="J1423" s="319" t="s">
        <v>182</v>
      </c>
      <c r="K1423" s="92"/>
    </row>
    <row r="1424" spans="1:11" ht="16">
      <c r="A1424" s="318" t="s">
        <v>1504</v>
      </c>
      <c r="B1424" s="318" t="s">
        <v>2902</v>
      </c>
      <c r="C1424" s="319">
        <v>1701201853</v>
      </c>
      <c r="D1424" s="320">
        <f>IFERROR(INDEX([2]banka!A$1:A$65536, MATCH(B1424, [2]banka!L$1:L$65536, 0)), "")</f>
        <v>45800</v>
      </c>
      <c r="E1424" s="318"/>
      <c r="F1424" s="318" t="s">
        <v>2903</v>
      </c>
      <c r="G1424" s="318">
        <v>31361081</v>
      </c>
      <c r="H1424" s="318" t="s">
        <v>2871</v>
      </c>
      <c r="I1424" s="321">
        <v>95.29</v>
      </c>
      <c r="J1424" s="319" t="s">
        <v>182</v>
      </c>
      <c r="K1424" s="92"/>
    </row>
    <row r="1425" spans="1:11" ht="16">
      <c r="A1425" s="318" t="s">
        <v>1504</v>
      </c>
      <c r="B1425" s="318" t="s">
        <v>3551</v>
      </c>
      <c r="C1425" s="319">
        <v>25000748</v>
      </c>
      <c r="D1425" s="320">
        <f>IFERROR(INDEX([2]banka!A$1:A$65536, MATCH(B1425, [2]banka!L$1:L$65536, 0)), "")</f>
        <v>45814</v>
      </c>
      <c r="E1425" s="318"/>
      <c r="F1425" s="318" t="s">
        <v>3002</v>
      </c>
      <c r="G1425" s="318">
        <v>35790326</v>
      </c>
      <c r="H1425" s="318" t="s">
        <v>3515</v>
      </c>
      <c r="I1425" s="321">
        <v>98.4</v>
      </c>
      <c r="J1425" s="319" t="s">
        <v>182</v>
      </c>
      <c r="K1425" s="92"/>
    </row>
    <row r="1426" spans="1:11" ht="16">
      <c r="A1426" s="318" t="s">
        <v>1504</v>
      </c>
      <c r="B1426" s="318" t="s">
        <v>3309</v>
      </c>
      <c r="C1426" s="319">
        <v>1701215144</v>
      </c>
      <c r="D1426" s="320">
        <f>IFERROR(INDEX([2]banka!A$1:A$65536, MATCH(B1426, [2]banka!L$1:L$65536, 0)), "")</f>
        <v>45852</v>
      </c>
      <c r="E1426" s="318"/>
      <c r="F1426" s="318" t="s">
        <v>2911</v>
      </c>
      <c r="G1426" s="318">
        <v>31361081</v>
      </c>
      <c r="H1426" s="318" t="s">
        <v>2871</v>
      </c>
      <c r="I1426" s="321">
        <v>91.67</v>
      </c>
      <c r="J1426" s="319" t="s">
        <v>182</v>
      </c>
      <c r="K1426" s="92"/>
    </row>
    <row r="1427" spans="1:11" ht="16">
      <c r="A1427" s="318" t="s">
        <v>1504</v>
      </c>
      <c r="B1427" s="318" t="s">
        <v>3552</v>
      </c>
      <c r="C1427" s="319" t="s">
        <v>3552</v>
      </c>
      <c r="D1427" s="320">
        <f>IFERROR(INDEX([2]banka!A$1:A$65536, MATCH(B1427, [2]banka!L$1:L$65536, 0)), "")</f>
        <v>45706</v>
      </c>
      <c r="E1427" s="318"/>
      <c r="F1427" s="318" t="s">
        <v>3553</v>
      </c>
      <c r="G1427" s="318">
        <v>603481</v>
      </c>
      <c r="H1427" s="318" t="s">
        <v>3554</v>
      </c>
      <c r="I1427" s="321">
        <v>717.85</v>
      </c>
      <c r="J1427" s="319" t="s">
        <v>182</v>
      </c>
      <c r="K1427" s="92"/>
    </row>
    <row r="1428" spans="1:11" ht="16">
      <c r="A1428" s="318" t="s">
        <v>1504</v>
      </c>
      <c r="B1428" s="318" t="s">
        <v>3555</v>
      </c>
      <c r="C1428" s="319" t="s">
        <v>3555</v>
      </c>
      <c r="D1428" s="320">
        <f>IFERROR(INDEX([2]banka!A$1:A$65536, MATCH(B1428, [2]banka!L$1:L$65536, 0)), "")</f>
        <v>45706</v>
      </c>
      <c r="E1428" s="318"/>
      <c r="F1428" s="318" t="s">
        <v>3556</v>
      </c>
      <c r="G1428" s="318"/>
      <c r="H1428" s="318" t="s">
        <v>3265</v>
      </c>
      <c r="I1428" s="321">
        <v>811.16</v>
      </c>
      <c r="J1428" s="319" t="s">
        <v>182</v>
      </c>
      <c r="K1428" s="92"/>
    </row>
    <row r="1429" spans="1:11" ht="16">
      <c r="A1429" s="318" t="s">
        <v>1504</v>
      </c>
      <c r="B1429" s="318" t="s">
        <v>3557</v>
      </c>
      <c r="C1429" s="319" t="s">
        <v>3557</v>
      </c>
      <c r="D1429" s="320">
        <f>IFERROR(INDEX([2]banka!A$1:A$65536, MATCH(B1429, [2]banka!L$1:L$65536, 0)), "")</f>
        <v>45730</v>
      </c>
      <c r="E1429" s="318"/>
      <c r="F1429" s="318" t="s">
        <v>3558</v>
      </c>
      <c r="G1429" s="318">
        <v>35790164</v>
      </c>
      <c r="H1429" s="318" t="s">
        <v>3016</v>
      </c>
      <c r="I1429" s="321">
        <v>58.73</v>
      </c>
      <c r="J1429" s="319" t="s">
        <v>182</v>
      </c>
      <c r="K1429" s="92"/>
    </row>
    <row r="1430" spans="1:11" ht="16">
      <c r="A1430" s="318" t="s">
        <v>1504</v>
      </c>
      <c r="B1430" s="318" t="s">
        <v>3559</v>
      </c>
      <c r="C1430" s="319" t="s">
        <v>3559</v>
      </c>
      <c r="D1430" s="320">
        <f>IFERROR(INDEX([2]banka!A$1:A$65536, MATCH(B1430, [2]banka!L$1:L$65536, 0)), "")</f>
        <v>45730</v>
      </c>
      <c r="E1430" s="318"/>
      <c r="F1430" s="318" t="s">
        <v>3558</v>
      </c>
      <c r="G1430" s="318">
        <v>47726253</v>
      </c>
      <c r="H1430" s="318" t="s">
        <v>3032</v>
      </c>
      <c r="I1430" s="321">
        <v>89.23</v>
      </c>
      <c r="J1430" s="319" t="s">
        <v>182</v>
      </c>
      <c r="K1430" s="92"/>
    </row>
    <row r="1431" spans="1:11" ht="16">
      <c r="A1431" s="318" t="s">
        <v>1504</v>
      </c>
      <c r="B1431" s="318" t="s">
        <v>3560</v>
      </c>
      <c r="C1431" s="319" t="s">
        <v>3560</v>
      </c>
      <c r="D1431" s="320">
        <f>IFERROR(INDEX([2]banka!A$1:A$65536, MATCH(B1431, [2]banka!L$1:L$65536, 0)), "")</f>
        <v>45740</v>
      </c>
      <c r="E1431" s="318"/>
      <c r="F1431" s="318" t="s">
        <v>3561</v>
      </c>
      <c r="G1431" s="318"/>
      <c r="H1431" s="318" t="s">
        <v>3265</v>
      </c>
      <c r="I1431" s="321">
        <v>405</v>
      </c>
      <c r="J1431" s="319" t="s">
        <v>182</v>
      </c>
      <c r="K1431" s="92"/>
    </row>
    <row r="1432" spans="1:11" ht="16">
      <c r="A1432" s="318" t="s">
        <v>1504</v>
      </c>
      <c r="B1432" s="318" t="s">
        <v>3562</v>
      </c>
      <c r="C1432" s="319" t="s">
        <v>3562</v>
      </c>
      <c r="D1432" s="320">
        <f>IFERROR(INDEX([2]banka!A$1:A$65536, MATCH(B1432, [2]banka!L$1:L$65536, 0)), "")</f>
        <v>45762</v>
      </c>
      <c r="E1432" s="318"/>
      <c r="F1432" s="318" t="s">
        <v>3563</v>
      </c>
      <c r="G1432" s="318">
        <v>31322832</v>
      </c>
      <c r="H1432" s="318" t="s">
        <v>1803</v>
      </c>
      <c r="I1432" s="321">
        <v>127.3</v>
      </c>
      <c r="J1432" s="319" t="s">
        <v>182</v>
      </c>
      <c r="K1432" s="92"/>
    </row>
    <row r="1433" spans="1:11" ht="16">
      <c r="A1433" s="318" t="s">
        <v>1504</v>
      </c>
      <c r="B1433" s="318" t="s">
        <v>3564</v>
      </c>
      <c r="C1433" s="319" t="s">
        <v>3564</v>
      </c>
      <c r="D1433" s="320">
        <f>IFERROR(INDEX([2]banka!A$1:A$65536, MATCH(B1433, [2]banka!L$1:L$65536, 0)), "")</f>
        <v>45762</v>
      </c>
      <c r="E1433" s="318"/>
      <c r="F1433" s="318" t="s">
        <v>3565</v>
      </c>
      <c r="G1433" s="318">
        <v>35790164</v>
      </c>
      <c r="H1433" s="318" t="s">
        <v>3016</v>
      </c>
      <c r="I1433" s="321">
        <v>11.18</v>
      </c>
      <c r="J1433" s="319" t="s">
        <v>182</v>
      </c>
      <c r="K1433" s="92"/>
    </row>
    <row r="1434" spans="1:11" ht="16">
      <c r="A1434" s="318" t="s">
        <v>1504</v>
      </c>
      <c r="B1434" s="318" t="s">
        <v>3566</v>
      </c>
      <c r="C1434" s="319" t="s">
        <v>3566</v>
      </c>
      <c r="D1434" s="320">
        <f>IFERROR(INDEX([2]banka!A$1:A$65536, MATCH(B1434, [2]banka!L$1:L$65536, 0)), "")</f>
        <v>45763</v>
      </c>
      <c r="E1434" s="318"/>
      <c r="F1434" s="318" t="s">
        <v>3567</v>
      </c>
      <c r="G1434" s="318"/>
      <c r="H1434" s="318" t="s">
        <v>3265</v>
      </c>
      <c r="I1434" s="321">
        <v>403.58</v>
      </c>
      <c r="J1434" s="319" t="s">
        <v>182</v>
      </c>
      <c r="K1434" s="92"/>
    </row>
    <row r="1435" spans="1:11" ht="16">
      <c r="A1435" s="318" t="s">
        <v>1504</v>
      </c>
      <c r="B1435" s="318" t="s">
        <v>3568</v>
      </c>
      <c r="C1435" s="319" t="s">
        <v>3568</v>
      </c>
      <c r="D1435" s="320">
        <f>IFERROR(INDEX([2]banka!A$1:A$65536, MATCH(B1435, [2]banka!L$1:L$65536, 0)), "")</f>
        <v>45763</v>
      </c>
      <c r="E1435" s="318"/>
      <c r="F1435" s="318" t="s">
        <v>3569</v>
      </c>
      <c r="G1435" s="318">
        <v>35819081</v>
      </c>
      <c r="H1435" s="318" t="s">
        <v>3570</v>
      </c>
      <c r="I1435" s="321">
        <v>124.9</v>
      </c>
      <c r="J1435" s="319" t="s">
        <v>182</v>
      </c>
      <c r="K1435" s="92"/>
    </row>
    <row r="1436" spans="1:11" ht="16">
      <c r="A1436" s="318" t="s">
        <v>1504</v>
      </c>
      <c r="B1436" s="318" t="s">
        <v>3571</v>
      </c>
      <c r="C1436" s="319" t="s">
        <v>3571</v>
      </c>
      <c r="D1436" s="320">
        <f>IFERROR(INDEX([2]banka!A$1:A$65536, MATCH(B1436, [2]banka!L$1:L$65536, 0)), "")</f>
        <v>45777</v>
      </c>
      <c r="E1436" s="318"/>
      <c r="F1436" s="318" t="s">
        <v>1334</v>
      </c>
      <c r="G1436" s="318">
        <v>47726253</v>
      </c>
      <c r="H1436" s="318" t="s">
        <v>3032</v>
      </c>
      <c r="I1436" s="321">
        <v>303.58999999999997</v>
      </c>
      <c r="J1436" s="319" t="s">
        <v>182</v>
      </c>
      <c r="K1436" s="92"/>
    </row>
    <row r="1437" spans="1:11" ht="16">
      <c r="A1437" s="318" t="s">
        <v>1504</v>
      </c>
      <c r="B1437" s="318" t="s">
        <v>3572</v>
      </c>
      <c r="C1437" s="319" t="s">
        <v>3572</v>
      </c>
      <c r="D1437" s="320">
        <f>IFERROR(INDEX([2]banka!A$1:A$65536, MATCH(B1437, [2]banka!L$1:L$65536, 0)), "")</f>
        <v>45777</v>
      </c>
      <c r="E1437" s="318"/>
      <c r="F1437" s="318" t="s">
        <v>3573</v>
      </c>
      <c r="G1437" s="318">
        <v>31321828</v>
      </c>
      <c r="H1437" s="318" t="s">
        <v>3013</v>
      </c>
      <c r="I1437" s="321">
        <v>23.62</v>
      </c>
      <c r="J1437" s="319" t="s">
        <v>182</v>
      </c>
      <c r="K1437" s="92"/>
    </row>
    <row r="1438" spans="1:11" ht="16">
      <c r="A1438" s="318" t="s">
        <v>1504</v>
      </c>
      <c r="B1438" s="318" t="s">
        <v>3574</v>
      </c>
      <c r="C1438" s="319" t="s">
        <v>3574</v>
      </c>
      <c r="D1438" s="320">
        <f>IFERROR(INDEX([2]banka!A$1:A$65536, MATCH(B1438, [2]banka!L$1:L$65536, 0)), "")</f>
        <v>45777</v>
      </c>
      <c r="E1438" s="318"/>
      <c r="F1438" s="318" t="s">
        <v>3575</v>
      </c>
      <c r="G1438" s="318">
        <v>46904492</v>
      </c>
      <c r="H1438" s="318" t="s">
        <v>3576</v>
      </c>
      <c r="I1438" s="321">
        <v>120.9</v>
      </c>
      <c r="J1438" s="319" t="s">
        <v>182</v>
      </c>
      <c r="K1438" s="92"/>
    </row>
    <row r="1439" spans="1:11" ht="16">
      <c r="A1439" s="318" t="s">
        <v>1504</v>
      </c>
      <c r="B1439" s="318" t="s">
        <v>3577</v>
      </c>
      <c r="C1439" s="319" t="s">
        <v>3577</v>
      </c>
      <c r="D1439" s="320">
        <f>IFERROR(INDEX([2]banka!A$1:A$65536, MATCH(B1439, [2]banka!L$1:L$65536, 0)), "")</f>
        <v>45777</v>
      </c>
      <c r="E1439" s="318"/>
      <c r="F1439" s="318" t="s">
        <v>2144</v>
      </c>
      <c r="G1439" s="318">
        <v>47402814</v>
      </c>
      <c r="H1439" s="318" t="s">
        <v>3318</v>
      </c>
      <c r="I1439" s="321">
        <v>10</v>
      </c>
      <c r="J1439" s="319" t="s">
        <v>182</v>
      </c>
      <c r="K1439" s="92"/>
    </row>
    <row r="1440" spans="1:11" ht="16">
      <c r="A1440" s="318" t="s">
        <v>1504</v>
      </c>
      <c r="B1440" s="318" t="s">
        <v>3578</v>
      </c>
      <c r="C1440" s="319" t="s">
        <v>3578</v>
      </c>
      <c r="D1440" s="320">
        <f>IFERROR(INDEX([2]banka!A$1:A$65536, MATCH(B1440, [2]banka!L$1:L$65536, 0)), "")</f>
        <v>45792</v>
      </c>
      <c r="E1440" s="318"/>
      <c r="F1440" s="318" t="s">
        <v>3579</v>
      </c>
      <c r="G1440" s="318"/>
      <c r="H1440" s="318" t="s">
        <v>3265</v>
      </c>
      <c r="I1440" s="321">
        <v>409.56</v>
      </c>
      <c r="J1440" s="319" t="s">
        <v>182</v>
      </c>
      <c r="K1440" s="92"/>
    </row>
    <row r="1441" spans="1:11" ht="16">
      <c r="A1441" s="318" t="s">
        <v>1504</v>
      </c>
      <c r="B1441" s="318" t="s">
        <v>3580</v>
      </c>
      <c r="C1441" s="319" t="s">
        <v>3580</v>
      </c>
      <c r="D1441" s="320">
        <f>IFERROR(INDEX([2]banka!A$1:A$65536, MATCH(B1441, [2]banka!L$1:L$65536, 0)), "")</f>
        <v>45798</v>
      </c>
      <c r="E1441" s="318"/>
      <c r="F1441" s="318" t="s">
        <v>3581</v>
      </c>
      <c r="G1441" s="318">
        <v>35793783</v>
      </c>
      <c r="H1441" s="318" t="s">
        <v>1750</v>
      </c>
      <c r="I1441" s="321">
        <v>43.56</v>
      </c>
      <c r="J1441" s="319" t="s">
        <v>182</v>
      </c>
      <c r="K1441" s="92"/>
    </row>
    <row r="1442" spans="1:11" ht="16">
      <c r="A1442" s="318" t="s">
        <v>1504</v>
      </c>
      <c r="B1442" s="318" t="s">
        <v>3582</v>
      </c>
      <c r="C1442" s="319" t="s">
        <v>3582</v>
      </c>
      <c r="D1442" s="320">
        <f>IFERROR(INDEX([2]banka!A$1:A$65536, MATCH(B1442, [2]banka!L$1:L$65536, 0)), "")</f>
        <v>45798</v>
      </c>
      <c r="E1442" s="318"/>
      <c r="F1442" s="318" t="s">
        <v>3583</v>
      </c>
      <c r="G1442" s="318"/>
      <c r="H1442" s="318" t="s">
        <v>3584</v>
      </c>
      <c r="I1442" s="321">
        <v>10.81</v>
      </c>
      <c r="J1442" s="319" t="s">
        <v>182</v>
      </c>
      <c r="K1442" s="92"/>
    </row>
    <row r="1443" spans="1:11" ht="16">
      <c r="A1443" s="318" t="s">
        <v>1504</v>
      </c>
      <c r="B1443" s="318" t="s">
        <v>3585</v>
      </c>
      <c r="C1443" s="319" t="s">
        <v>3585</v>
      </c>
      <c r="D1443" s="320">
        <f>IFERROR(INDEX([2]banka!A$1:A$65536, MATCH(B1443, [2]banka!L$1:L$65536, 0)), "")</f>
        <v>45798</v>
      </c>
      <c r="E1443" s="318"/>
      <c r="F1443" s="318" t="s">
        <v>3583</v>
      </c>
      <c r="G1443" s="318"/>
      <c r="H1443" s="318" t="s">
        <v>3586</v>
      </c>
      <c r="I1443" s="321">
        <v>8.9700000000000006</v>
      </c>
      <c r="J1443" s="319" t="s">
        <v>182</v>
      </c>
      <c r="K1443" s="92"/>
    </row>
    <row r="1444" spans="1:11" ht="16">
      <c r="A1444" s="318" t="s">
        <v>1504</v>
      </c>
      <c r="B1444" s="318" t="s">
        <v>3587</v>
      </c>
      <c r="C1444" s="319" t="s">
        <v>3587</v>
      </c>
      <c r="D1444" s="320">
        <f>IFERROR(INDEX([2]banka!A$1:A$65536, MATCH(B1444, [2]banka!L$1:L$65536, 0)), "")</f>
        <v>45819</v>
      </c>
      <c r="E1444" s="318"/>
      <c r="F1444" s="318" t="s">
        <v>3588</v>
      </c>
      <c r="G1444" s="318"/>
      <c r="H1444" s="318" t="s">
        <v>3265</v>
      </c>
      <c r="I1444" s="321">
        <v>405.11</v>
      </c>
      <c r="J1444" s="319" t="s">
        <v>182</v>
      </c>
      <c r="K1444" s="92"/>
    </row>
    <row r="1445" spans="1:11" ht="16">
      <c r="A1445" s="318" t="s">
        <v>1504</v>
      </c>
      <c r="B1445" s="318" t="s">
        <v>3589</v>
      </c>
      <c r="C1445" s="319" t="s">
        <v>3589</v>
      </c>
      <c r="D1445" s="320">
        <f>IFERROR(INDEX([2]banka!A$1:A$65536, MATCH(B1445, [2]banka!L$1:L$65536, 0)), "")</f>
        <v>45702</v>
      </c>
      <c r="E1445" s="318"/>
      <c r="F1445" s="329">
        <v>45695</v>
      </c>
      <c r="G1445" s="318"/>
      <c r="H1445" s="318" t="s">
        <v>3590</v>
      </c>
      <c r="I1445" s="321">
        <v>40</v>
      </c>
      <c r="J1445" s="319" t="s">
        <v>2198</v>
      </c>
      <c r="K1445" s="92"/>
    </row>
    <row r="1446" spans="1:11" ht="16">
      <c r="A1446" s="318" t="s">
        <v>1504</v>
      </c>
      <c r="B1446" s="318" t="s">
        <v>3591</v>
      </c>
      <c r="C1446" s="319" t="s">
        <v>3591</v>
      </c>
      <c r="D1446" s="320">
        <f>IFERROR(INDEX([2]banka!A$1:A$65536, MATCH(B1446, [2]banka!L$1:L$65536, 0)), "")</f>
        <v>45762</v>
      </c>
      <c r="E1446" s="318"/>
      <c r="F1446" s="318" t="s">
        <v>3592</v>
      </c>
      <c r="G1446" s="318"/>
      <c r="H1446" s="318" t="s">
        <v>3593</v>
      </c>
      <c r="I1446" s="321">
        <v>500</v>
      </c>
      <c r="J1446" s="319" t="s">
        <v>2198</v>
      </c>
      <c r="K1446" s="92"/>
    </row>
    <row r="1447" spans="1:11" ht="13">
      <c r="A1447" s="318" t="s">
        <v>1504</v>
      </c>
      <c r="B1447" s="318" t="s">
        <v>3594</v>
      </c>
      <c r="C1447" s="319"/>
      <c r="D1447" s="329">
        <v>45699</v>
      </c>
      <c r="E1447" s="318"/>
      <c r="F1447" s="318" t="s">
        <v>3595</v>
      </c>
      <c r="G1447" s="318">
        <v>44135998</v>
      </c>
      <c r="H1447" s="318" t="s">
        <v>3596</v>
      </c>
      <c r="I1447" s="321">
        <v>19.2</v>
      </c>
      <c r="J1447" s="319" t="s">
        <v>2198</v>
      </c>
      <c r="K1447" s="92"/>
    </row>
    <row r="1448" spans="1:11" ht="13">
      <c r="A1448" s="318" t="s">
        <v>1504</v>
      </c>
      <c r="B1448" s="318" t="s">
        <v>3597</v>
      </c>
      <c r="C1448" s="319"/>
      <c r="D1448" s="329">
        <v>45699</v>
      </c>
      <c r="E1448" s="318"/>
      <c r="F1448" s="318" t="s">
        <v>3598</v>
      </c>
      <c r="G1448" s="318">
        <v>31322832</v>
      </c>
      <c r="H1448" s="318" t="s">
        <v>1803</v>
      </c>
      <c r="I1448" s="321">
        <v>7.5</v>
      </c>
      <c r="J1448" s="319" t="s">
        <v>2198</v>
      </c>
      <c r="K1448" s="92"/>
    </row>
    <row r="1449" spans="1:11" ht="13">
      <c r="A1449" s="318" t="s">
        <v>1504</v>
      </c>
      <c r="B1449" s="318" t="s">
        <v>3599</v>
      </c>
      <c r="C1449" s="319"/>
      <c r="D1449" s="329">
        <v>45699</v>
      </c>
      <c r="E1449" s="318"/>
      <c r="F1449" s="318" t="s">
        <v>3600</v>
      </c>
      <c r="G1449" s="318">
        <v>44360746</v>
      </c>
      <c r="H1449" s="318" t="s">
        <v>3601</v>
      </c>
      <c r="I1449" s="321">
        <v>18</v>
      </c>
      <c r="J1449" s="319" t="s">
        <v>2198</v>
      </c>
      <c r="K1449" s="92"/>
    </row>
    <row r="1450" spans="1:11" ht="13">
      <c r="A1450" s="318" t="s">
        <v>1504</v>
      </c>
      <c r="B1450" s="318" t="s">
        <v>3602</v>
      </c>
      <c r="C1450" s="319"/>
      <c r="D1450" s="329">
        <v>45699</v>
      </c>
      <c r="E1450" s="318"/>
      <c r="F1450" s="318" t="s">
        <v>3603</v>
      </c>
      <c r="G1450" s="318">
        <v>44697759</v>
      </c>
      <c r="H1450" s="318" t="s">
        <v>3604</v>
      </c>
      <c r="I1450" s="321">
        <v>9.5</v>
      </c>
      <c r="J1450" s="319" t="s">
        <v>2198</v>
      </c>
      <c r="K1450" s="92"/>
    </row>
    <row r="1451" spans="1:11" ht="16">
      <c r="A1451" s="318" t="s">
        <v>1504</v>
      </c>
      <c r="B1451" s="318" t="s">
        <v>2361</v>
      </c>
      <c r="C1451" s="319">
        <v>5822365448</v>
      </c>
      <c r="D1451" s="320">
        <f>IFERROR(INDEX([2]banka!A$1:A$65536, MATCH(B1451, [2]banka!L$1:L$65536, 0)), "")</f>
        <v>45684</v>
      </c>
      <c r="E1451" s="318"/>
      <c r="F1451" s="318" t="s">
        <v>3605</v>
      </c>
      <c r="G1451" s="318">
        <v>35697270</v>
      </c>
      <c r="H1451" s="318" t="s">
        <v>1766</v>
      </c>
      <c r="I1451" s="321">
        <v>83.01</v>
      </c>
      <c r="J1451" s="319" t="s">
        <v>2198</v>
      </c>
      <c r="K1451" s="92"/>
    </row>
    <row r="1452" spans="1:11" ht="16">
      <c r="A1452" s="318" t="s">
        <v>1504</v>
      </c>
      <c r="B1452" s="318" t="s">
        <v>2883</v>
      </c>
      <c r="C1452" s="319">
        <v>1701160927</v>
      </c>
      <c r="D1452" s="320">
        <f>IFERROR(INDEX([2]banka!A$1:A$65536, MATCH(B1452, [2]banka!L$1:L$65536, 0)), "")</f>
        <v>45681</v>
      </c>
      <c r="E1452" s="318"/>
      <c r="F1452" s="318" t="s">
        <v>2884</v>
      </c>
      <c r="G1452" s="318">
        <v>31361081</v>
      </c>
      <c r="H1452" s="318" t="s">
        <v>2871</v>
      </c>
      <c r="I1452" s="321">
        <v>92</v>
      </c>
      <c r="J1452" s="319" t="s">
        <v>2198</v>
      </c>
      <c r="K1452" s="92"/>
    </row>
    <row r="1453" spans="1:11" ht="16">
      <c r="A1453" s="318" t="s">
        <v>1504</v>
      </c>
      <c r="B1453" s="318" t="s">
        <v>3606</v>
      </c>
      <c r="C1453" s="319" t="s">
        <v>3607</v>
      </c>
      <c r="D1453" s="320">
        <f>IFERROR(INDEX([2]banka!A$1:A$65536, MATCH(B1453, [2]banka!L$1:L$65536, 0)), "")</f>
        <v>45688</v>
      </c>
      <c r="E1453" s="318"/>
      <c r="F1453" s="318" t="s">
        <v>2255</v>
      </c>
      <c r="G1453" s="318">
        <v>36251836</v>
      </c>
      <c r="H1453" s="318" t="s">
        <v>3471</v>
      </c>
      <c r="I1453" s="321">
        <v>25</v>
      </c>
      <c r="J1453" s="319" t="s">
        <v>2198</v>
      </c>
      <c r="K1453" s="92"/>
    </row>
    <row r="1454" spans="1:11" ht="16">
      <c r="A1454" s="318" t="s">
        <v>1504</v>
      </c>
      <c r="B1454" s="318" t="s">
        <v>3608</v>
      </c>
      <c r="C1454" s="319">
        <v>250017</v>
      </c>
      <c r="D1454" s="320">
        <f>IFERROR(INDEX([2]banka!A$1:A$65536, MATCH(B1454, [2]banka!L$1:L$65536, 0)), "")</f>
        <v>45688</v>
      </c>
      <c r="E1454" s="318"/>
      <c r="F1454" s="318" t="s">
        <v>3609</v>
      </c>
      <c r="G1454" s="318">
        <v>44360746</v>
      </c>
      <c r="H1454" s="318" t="s">
        <v>3601</v>
      </c>
      <c r="I1454" s="321">
        <v>7194</v>
      </c>
      <c r="J1454" s="319" t="s">
        <v>2198</v>
      </c>
      <c r="K1454" s="92"/>
    </row>
    <row r="1455" spans="1:11" ht="16">
      <c r="A1455" s="318" t="s">
        <v>1504</v>
      </c>
      <c r="B1455" s="318" t="s">
        <v>3610</v>
      </c>
      <c r="C1455" s="319">
        <v>25018</v>
      </c>
      <c r="D1455" s="320">
        <f>IFERROR(INDEX([2]banka!A$1:A$65536, MATCH(B1455, [2]banka!L$1:L$65536, 0)), "")</f>
        <v>45692</v>
      </c>
      <c r="E1455" s="318"/>
      <c r="F1455" s="318" t="s">
        <v>3611</v>
      </c>
      <c r="G1455" s="318">
        <v>43908454</v>
      </c>
      <c r="H1455" s="318" t="s">
        <v>3612</v>
      </c>
      <c r="I1455" s="321">
        <v>500</v>
      </c>
      <c r="J1455" s="319" t="s">
        <v>2198</v>
      </c>
      <c r="K1455" s="92"/>
    </row>
    <row r="1456" spans="1:11" ht="16">
      <c r="A1456" s="318" t="s">
        <v>1504</v>
      </c>
      <c r="B1456" s="318" t="s">
        <v>3269</v>
      </c>
      <c r="C1456" s="319">
        <v>1701164350</v>
      </c>
      <c r="D1456" s="320">
        <f>IFERROR(INDEX([2]banka!A$1:A$65536, MATCH(B1456, [2]banka!L$1:L$65536, 0)), "")</f>
        <v>45695</v>
      </c>
      <c r="E1456" s="318"/>
      <c r="F1456" s="318" t="s">
        <v>3369</v>
      </c>
      <c r="G1456" s="318">
        <v>31361081</v>
      </c>
      <c r="H1456" s="318" t="s">
        <v>2871</v>
      </c>
      <c r="I1456" s="321">
        <v>215.41</v>
      </c>
      <c r="J1456" s="319" t="s">
        <v>2198</v>
      </c>
      <c r="K1456" s="92"/>
    </row>
    <row r="1457" spans="1:11" ht="16">
      <c r="A1457" s="318" t="s">
        <v>1504</v>
      </c>
      <c r="B1457" s="318" t="s">
        <v>3613</v>
      </c>
      <c r="C1457" s="319">
        <v>51000002</v>
      </c>
      <c r="D1457" s="320">
        <f>IFERROR(INDEX([2]banka!A$1:A$65536, MATCH(B1457, [2]banka!L$1:L$65536, 0)), "")</f>
        <v>45694</v>
      </c>
      <c r="E1457" s="318"/>
      <c r="F1457" s="318" t="s">
        <v>3614</v>
      </c>
      <c r="G1457" s="318">
        <v>53588304</v>
      </c>
      <c r="H1457" s="318" t="s">
        <v>3615</v>
      </c>
      <c r="I1457" s="321">
        <v>579.95000000000005</v>
      </c>
      <c r="J1457" s="319" t="s">
        <v>2198</v>
      </c>
      <c r="K1457" s="92"/>
    </row>
    <row r="1458" spans="1:11" ht="16">
      <c r="A1458" s="318" t="s">
        <v>1504</v>
      </c>
      <c r="B1458" s="318" t="s">
        <v>3616</v>
      </c>
      <c r="C1458" s="319">
        <v>1000015525</v>
      </c>
      <c r="D1458" s="320">
        <f>IFERROR(INDEX([2]banka!A$1:A$65536, MATCH(B1458, [2]banka!L$1:L$65536, 0)), "")</f>
        <v>45701</v>
      </c>
      <c r="E1458" s="318"/>
      <c r="F1458" s="318" t="s">
        <v>3617</v>
      </c>
      <c r="G1458" s="318">
        <v>35774282</v>
      </c>
      <c r="H1458" s="318" t="s">
        <v>1718</v>
      </c>
      <c r="I1458" s="321">
        <v>1039.71</v>
      </c>
      <c r="J1458" s="319" t="s">
        <v>2198</v>
      </c>
      <c r="K1458" s="92"/>
    </row>
    <row r="1459" spans="1:11" ht="16">
      <c r="A1459" s="318" t="s">
        <v>1504</v>
      </c>
      <c r="B1459" s="318" t="s">
        <v>3618</v>
      </c>
      <c r="C1459" s="319" t="s">
        <v>3619</v>
      </c>
      <c r="D1459" s="320">
        <f>IFERROR(INDEX([2]banka!A$1:A$65536, MATCH(B1459, [2]banka!L$1:L$65536, 0)), "")</f>
        <v>45707</v>
      </c>
      <c r="E1459" s="318"/>
      <c r="F1459" s="318" t="s">
        <v>3620</v>
      </c>
      <c r="G1459" s="318">
        <v>44360746</v>
      </c>
      <c r="H1459" s="318" t="s">
        <v>3601</v>
      </c>
      <c r="I1459" s="321">
        <v>6271</v>
      </c>
      <c r="J1459" s="319" t="s">
        <v>2198</v>
      </c>
      <c r="K1459" s="92"/>
    </row>
    <row r="1460" spans="1:11" ht="16">
      <c r="A1460" s="318" t="s">
        <v>1504</v>
      </c>
      <c r="B1460" s="318" t="s">
        <v>3621</v>
      </c>
      <c r="C1460" s="319" t="s">
        <v>3622</v>
      </c>
      <c r="D1460" s="320">
        <f>IFERROR(INDEX([2]banka!A$1:A$65536, MATCH(B1460, [2]banka!L$1:L$65536, 0)), "")</f>
        <v>45709</v>
      </c>
      <c r="E1460" s="318"/>
      <c r="F1460" s="318" t="s">
        <v>2255</v>
      </c>
      <c r="G1460" s="318">
        <v>36251836</v>
      </c>
      <c r="H1460" s="318" t="s">
        <v>3471</v>
      </c>
      <c r="I1460" s="321">
        <v>25</v>
      </c>
      <c r="J1460" s="319" t="s">
        <v>2198</v>
      </c>
      <c r="K1460" s="92"/>
    </row>
    <row r="1461" spans="1:11" ht="16">
      <c r="A1461" s="318" t="s">
        <v>1504</v>
      </c>
      <c r="B1461" s="318" t="s">
        <v>2363</v>
      </c>
      <c r="C1461" s="319">
        <v>5826964112</v>
      </c>
      <c r="D1461" s="320">
        <f>IFERROR(INDEX([2]banka!A$1:A$65536, MATCH(B1461, [2]banka!L$1:L$65536, 0)), "")</f>
        <v>45709</v>
      </c>
      <c r="E1461" s="318"/>
      <c r="F1461" s="318" t="s">
        <v>2364</v>
      </c>
      <c r="G1461" s="318">
        <v>35697270</v>
      </c>
      <c r="H1461" s="318" t="s">
        <v>1766</v>
      </c>
      <c r="I1461" s="321">
        <v>83.01</v>
      </c>
      <c r="J1461" s="319" t="s">
        <v>2198</v>
      </c>
      <c r="K1461" s="92"/>
    </row>
    <row r="1462" spans="1:11" ht="16">
      <c r="A1462" s="318" t="s">
        <v>1504</v>
      </c>
      <c r="B1462" s="318" t="s">
        <v>3623</v>
      </c>
      <c r="C1462" s="319">
        <v>1701171737</v>
      </c>
      <c r="D1462" s="320">
        <f>IFERROR(INDEX([2]banka!A$1:A$65536, MATCH(B1462, [2]banka!L$1:L$65536, 0)), "")</f>
        <v>45709</v>
      </c>
      <c r="E1462" s="318"/>
      <c r="F1462" s="318" t="s">
        <v>3624</v>
      </c>
      <c r="G1462" s="318">
        <v>31361081</v>
      </c>
      <c r="H1462" s="318" t="s">
        <v>2871</v>
      </c>
      <c r="I1462" s="321">
        <v>8.6</v>
      </c>
      <c r="J1462" s="319" t="s">
        <v>2198</v>
      </c>
      <c r="K1462" s="92"/>
    </row>
    <row r="1463" spans="1:11" ht="16">
      <c r="A1463" s="318" t="s">
        <v>1504</v>
      </c>
      <c r="B1463" s="318" t="s">
        <v>3625</v>
      </c>
      <c r="C1463" s="319">
        <v>2510885</v>
      </c>
      <c r="D1463" s="320">
        <f>IFERROR(INDEX([2]banka!A$1:A$65536, MATCH(B1463, [2]banka!L$1:L$65536, 0)), "")</f>
        <v>45707</v>
      </c>
      <c r="E1463" s="318"/>
      <c r="F1463" s="318" t="s">
        <v>3626</v>
      </c>
      <c r="G1463" s="318">
        <v>41508939</v>
      </c>
      <c r="H1463" s="318" t="s">
        <v>3627</v>
      </c>
      <c r="I1463" s="321">
        <v>131.1</v>
      </c>
      <c r="J1463" s="319" t="s">
        <v>2198</v>
      </c>
      <c r="K1463" s="92"/>
    </row>
    <row r="1464" spans="1:11" ht="16">
      <c r="A1464" s="318" t="s">
        <v>1504</v>
      </c>
      <c r="B1464" s="318" t="s">
        <v>3628</v>
      </c>
      <c r="C1464" s="319">
        <v>250004</v>
      </c>
      <c r="D1464" s="320">
        <f>IFERROR(INDEX([2]banka!A$1:A$65536, MATCH(B1464, [2]banka!L$1:L$65536, 0)), "")</f>
        <v>45721</v>
      </c>
      <c r="E1464" s="318"/>
      <c r="F1464" s="318" t="s">
        <v>3629</v>
      </c>
      <c r="G1464" s="318">
        <v>45661367</v>
      </c>
      <c r="H1464" s="318" t="s">
        <v>3630</v>
      </c>
      <c r="I1464" s="321">
        <v>597.99</v>
      </c>
      <c r="J1464" s="319" t="s">
        <v>2198</v>
      </c>
      <c r="K1464" s="92"/>
    </row>
    <row r="1465" spans="1:11" ht="16">
      <c r="A1465" s="318" t="s">
        <v>1504</v>
      </c>
      <c r="B1465" s="318" t="s">
        <v>3526</v>
      </c>
      <c r="C1465" s="319">
        <v>1701175969</v>
      </c>
      <c r="D1465" s="320">
        <f>IFERROR(INDEX([2]banka!A$1:A$65536, MATCH(B1465, [2]banka!L$1:L$65536, 0)), "")</f>
        <v>45721</v>
      </c>
      <c r="E1465" s="318"/>
      <c r="F1465" s="318" t="s">
        <v>2870</v>
      </c>
      <c r="G1465" s="318">
        <v>31361081</v>
      </c>
      <c r="H1465" s="318" t="s">
        <v>2871</v>
      </c>
      <c r="I1465" s="321">
        <v>204.83</v>
      </c>
      <c r="J1465" s="319" t="s">
        <v>2198</v>
      </c>
      <c r="K1465" s="92"/>
    </row>
    <row r="1466" spans="1:11" ht="16">
      <c r="A1466" s="318" t="s">
        <v>1504</v>
      </c>
      <c r="B1466" s="318" t="s">
        <v>3526</v>
      </c>
      <c r="C1466" s="319">
        <v>1701175969</v>
      </c>
      <c r="D1466" s="320">
        <f>IFERROR(INDEX([2]banka!A$1:A$65536, MATCH(B1466, [2]banka!L$1:L$65536, 0)), "")</f>
        <v>45721</v>
      </c>
      <c r="E1466" s="318"/>
      <c r="F1466" s="318" t="s">
        <v>3631</v>
      </c>
      <c r="G1466" s="318">
        <v>31361081</v>
      </c>
      <c r="H1466" s="318" t="s">
        <v>2871</v>
      </c>
      <c r="I1466" s="321">
        <v>8.6</v>
      </c>
      <c r="J1466" s="319" t="s">
        <v>2198</v>
      </c>
      <c r="K1466" s="92"/>
    </row>
    <row r="1467" spans="1:11" ht="16">
      <c r="A1467" s="318" t="s">
        <v>1504</v>
      </c>
      <c r="B1467" s="318" t="s">
        <v>2365</v>
      </c>
      <c r="C1467" s="319">
        <v>5831593173</v>
      </c>
      <c r="D1467" s="320">
        <f>IFERROR(INDEX([2]banka!A$1:A$65536, MATCH(B1467, [2]banka!L$1:L$65536, 0)), "")</f>
        <v>45747</v>
      </c>
      <c r="E1467" s="318"/>
      <c r="F1467" s="318" t="s">
        <v>3632</v>
      </c>
      <c r="G1467" s="318">
        <v>35697270</v>
      </c>
      <c r="H1467" s="318" t="s">
        <v>1766</v>
      </c>
      <c r="I1467" s="321">
        <v>84.72</v>
      </c>
      <c r="J1467" s="319" t="s">
        <v>2198</v>
      </c>
      <c r="K1467" s="92"/>
    </row>
    <row r="1468" spans="1:11" ht="16">
      <c r="A1468" s="318" t="s">
        <v>1504</v>
      </c>
      <c r="B1468" s="318" t="s">
        <v>3633</v>
      </c>
      <c r="C1468" s="319">
        <v>5002325188</v>
      </c>
      <c r="D1468" s="320">
        <f>IFERROR(INDEX([2]banka!A$1:A$65536, MATCH(B1468, [2]banka!L$1:L$65536, 0)), "")</f>
        <v>45742</v>
      </c>
      <c r="E1468" s="318"/>
      <c r="F1468" s="318" t="s">
        <v>3280</v>
      </c>
      <c r="G1468" s="318">
        <v>31361081</v>
      </c>
      <c r="H1468" s="318" t="s">
        <v>2871</v>
      </c>
      <c r="I1468" s="321">
        <v>129</v>
      </c>
      <c r="J1468" s="319" t="s">
        <v>2198</v>
      </c>
      <c r="K1468" s="92"/>
    </row>
    <row r="1469" spans="1:11" ht="16">
      <c r="A1469" s="318" t="s">
        <v>1504</v>
      </c>
      <c r="B1469" s="318" t="s">
        <v>3279</v>
      </c>
      <c r="C1469" s="319">
        <v>1701182194</v>
      </c>
      <c r="D1469" s="320">
        <f>IFERROR(INDEX([2]banka!A$1:A$65536, MATCH(B1469, [2]banka!L$1:L$65536, 0)), "")</f>
        <v>45742</v>
      </c>
      <c r="E1469" s="318"/>
      <c r="F1469" s="318" t="s">
        <v>3280</v>
      </c>
      <c r="G1469" s="318">
        <v>31361081</v>
      </c>
      <c r="H1469" s="318" t="s">
        <v>2871</v>
      </c>
      <c r="I1469" s="321">
        <v>196.96</v>
      </c>
      <c r="J1469" s="319" t="s">
        <v>2198</v>
      </c>
      <c r="K1469" s="92"/>
    </row>
    <row r="1470" spans="1:11" ht="16">
      <c r="A1470" s="318" t="s">
        <v>1504</v>
      </c>
      <c r="B1470" s="318" t="s">
        <v>3634</v>
      </c>
      <c r="C1470" s="319" t="s">
        <v>3635</v>
      </c>
      <c r="D1470" s="320">
        <f>IFERROR(INDEX([2]banka!A$1:A$65536, MATCH(B1470, [2]banka!L$1:L$65536, 0)), "")</f>
        <v>45740</v>
      </c>
      <c r="E1470" s="318"/>
      <c r="F1470" s="318" t="s">
        <v>2255</v>
      </c>
      <c r="G1470" s="318">
        <v>36251836</v>
      </c>
      <c r="H1470" s="318" t="s">
        <v>3471</v>
      </c>
      <c r="I1470" s="321">
        <v>25</v>
      </c>
      <c r="J1470" s="319" t="s">
        <v>2198</v>
      </c>
      <c r="K1470" s="92"/>
    </row>
    <row r="1471" spans="1:11" ht="16">
      <c r="A1471" s="318" t="s">
        <v>1504</v>
      </c>
      <c r="B1471" s="318" t="s">
        <v>3281</v>
      </c>
      <c r="C1471" s="319">
        <v>1701185821</v>
      </c>
      <c r="D1471" s="320">
        <f>IFERROR(INDEX([2]banka!A$1:A$65536, MATCH(B1471, [2]banka!L$1:L$65536, 0)), "")</f>
        <v>45750</v>
      </c>
      <c r="E1471" s="318"/>
      <c r="F1471" s="318" t="s">
        <v>3636</v>
      </c>
      <c r="G1471" s="318">
        <v>31361081</v>
      </c>
      <c r="H1471" s="318" t="s">
        <v>2871</v>
      </c>
      <c r="I1471" s="321">
        <v>8.6</v>
      </c>
      <c r="J1471" s="319" t="s">
        <v>2198</v>
      </c>
      <c r="K1471" s="92"/>
    </row>
    <row r="1472" spans="1:11" ht="16">
      <c r="A1472" s="318" t="s">
        <v>1504</v>
      </c>
      <c r="B1472" s="318" t="s">
        <v>3281</v>
      </c>
      <c r="C1472" s="319">
        <v>1701185821</v>
      </c>
      <c r="D1472" s="320">
        <f>IFERROR(INDEX([2]banka!A$1:A$65536, MATCH(B1472, [2]banka!L$1:L$65536, 0)), "")</f>
        <v>45750</v>
      </c>
      <c r="E1472" s="318"/>
      <c r="F1472" s="318" t="s">
        <v>3280</v>
      </c>
      <c r="G1472" s="318">
        <v>31361081</v>
      </c>
      <c r="H1472" s="318" t="s">
        <v>2871</v>
      </c>
      <c r="I1472" s="321">
        <v>102.09</v>
      </c>
      <c r="J1472" s="319" t="s">
        <v>2198</v>
      </c>
      <c r="K1472" s="92"/>
    </row>
    <row r="1473" spans="1:11" ht="16">
      <c r="A1473" s="318" t="s">
        <v>1504</v>
      </c>
      <c r="B1473" s="318" t="s">
        <v>3637</v>
      </c>
      <c r="C1473" s="319" t="s">
        <v>3638</v>
      </c>
      <c r="D1473" s="320">
        <f>IFERROR(INDEX([2]banka!A$1:A$65536, MATCH(B1473, [2]banka!L$1:L$65536, 0)), "")</f>
        <v>45777</v>
      </c>
      <c r="E1473" s="318"/>
      <c r="F1473" s="318" t="s">
        <v>3639</v>
      </c>
      <c r="G1473" s="318">
        <v>35871199</v>
      </c>
      <c r="H1473" s="318" t="s">
        <v>3212</v>
      </c>
      <c r="I1473" s="321">
        <v>455</v>
      </c>
      <c r="J1473" s="319" t="s">
        <v>2198</v>
      </c>
      <c r="K1473" s="92"/>
    </row>
    <row r="1474" spans="1:11" ht="16">
      <c r="A1474" s="318" t="s">
        <v>1504</v>
      </c>
      <c r="B1474" s="318" t="s">
        <v>2893</v>
      </c>
      <c r="C1474" s="319">
        <v>1701192440</v>
      </c>
      <c r="D1474" s="320">
        <f>IFERROR(INDEX([2]banka!A$1:A$65536, MATCH(B1474, [2]banka!L$1:L$65536, 0)), "")</f>
        <v>45771</v>
      </c>
      <c r="E1474" s="318"/>
      <c r="F1474" s="318" t="s">
        <v>2894</v>
      </c>
      <c r="G1474" s="318">
        <v>31361081</v>
      </c>
      <c r="H1474" s="318" t="s">
        <v>2871</v>
      </c>
      <c r="I1474" s="321">
        <v>187.93</v>
      </c>
      <c r="J1474" s="319" t="s">
        <v>2198</v>
      </c>
      <c r="K1474" s="92"/>
    </row>
    <row r="1475" spans="1:11" ht="16">
      <c r="A1475" s="318" t="s">
        <v>1504</v>
      </c>
      <c r="B1475" s="318" t="s">
        <v>2367</v>
      </c>
      <c r="C1475" s="319">
        <v>301846671</v>
      </c>
      <c r="D1475" s="320">
        <f>IFERROR(INDEX([2]banka!A$1:A$65536, MATCH(B1475, [2]banka!L$1:L$65536, 0)), "")</f>
        <v>45782</v>
      </c>
      <c r="E1475" s="318"/>
      <c r="F1475" s="318" t="s">
        <v>2368</v>
      </c>
      <c r="G1475" s="318">
        <v>35697270</v>
      </c>
      <c r="H1475" s="318" t="s">
        <v>1766</v>
      </c>
      <c r="I1475" s="321">
        <v>83.02</v>
      </c>
      <c r="J1475" s="319" t="s">
        <v>2198</v>
      </c>
      <c r="K1475" s="92"/>
    </row>
    <row r="1476" spans="1:11" ht="16">
      <c r="A1476" s="318" t="s">
        <v>1504</v>
      </c>
      <c r="B1476" s="318" t="s">
        <v>2895</v>
      </c>
      <c r="C1476" s="319">
        <v>1701195632</v>
      </c>
      <c r="D1476" s="320">
        <f>IFERROR(INDEX([2]banka!A$1:A$65536, MATCH(B1476, [2]banka!L$1:L$65536, 0)), "")</f>
        <v>45783</v>
      </c>
      <c r="E1476" s="318"/>
      <c r="F1476" s="318" t="s">
        <v>2894</v>
      </c>
      <c r="G1476" s="318">
        <v>31361081</v>
      </c>
      <c r="H1476" s="318" t="s">
        <v>2871</v>
      </c>
      <c r="I1476" s="321">
        <v>79.58</v>
      </c>
      <c r="J1476" s="319" t="s">
        <v>2198</v>
      </c>
      <c r="K1476" s="92"/>
    </row>
    <row r="1477" spans="1:11" ht="16">
      <c r="A1477" s="318" t="s">
        <v>1504</v>
      </c>
      <c r="B1477" s="318" t="s">
        <v>2895</v>
      </c>
      <c r="C1477" s="319">
        <v>1701195632</v>
      </c>
      <c r="D1477" s="320">
        <f>IFERROR(INDEX([2]banka!A$1:A$65536, MATCH(B1477, [2]banka!L$1:L$65536, 0)), "")</f>
        <v>45783</v>
      </c>
      <c r="E1477" s="318"/>
      <c r="F1477" s="318" t="s">
        <v>3302</v>
      </c>
      <c r="G1477" s="318">
        <v>31361081</v>
      </c>
      <c r="H1477" s="318" t="s">
        <v>2871</v>
      </c>
      <c r="I1477" s="321">
        <v>8.6</v>
      </c>
      <c r="J1477" s="319" t="s">
        <v>2198</v>
      </c>
      <c r="K1477" s="92"/>
    </row>
    <row r="1478" spans="1:11" ht="16">
      <c r="A1478" s="318" t="s">
        <v>1504</v>
      </c>
      <c r="B1478" s="318" t="s">
        <v>3640</v>
      </c>
      <c r="C1478" s="319" t="s">
        <v>3641</v>
      </c>
      <c r="D1478" s="320">
        <f>IFERROR(INDEX([2]banka!A$1:A$65536, MATCH(B1478, [2]banka!L$1:L$65536, 0)), "")</f>
        <v>45793</v>
      </c>
      <c r="E1478" s="318"/>
      <c r="F1478" s="318" t="s">
        <v>3642</v>
      </c>
      <c r="G1478" s="318">
        <v>36251836</v>
      </c>
      <c r="H1478" s="318" t="s">
        <v>3471</v>
      </c>
      <c r="I1478" s="321">
        <v>25</v>
      </c>
      <c r="J1478" s="319" t="s">
        <v>2198</v>
      </c>
      <c r="K1478" s="92"/>
    </row>
    <row r="1479" spans="1:11" ht="16">
      <c r="A1479" s="318" t="s">
        <v>1504</v>
      </c>
      <c r="B1479" s="318" t="s">
        <v>2369</v>
      </c>
      <c r="C1479" s="319">
        <v>5840783464</v>
      </c>
      <c r="D1479" s="320">
        <f>IFERROR(INDEX([2]banka!A$1:A$65536, MATCH(B1479, [2]banka!L$1:L$65536, 0)), "")</f>
        <v>45804</v>
      </c>
      <c r="E1479" s="318"/>
      <c r="F1479" s="318" t="s">
        <v>2370</v>
      </c>
      <c r="G1479" s="318">
        <v>35697270</v>
      </c>
      <c r="H1479" s="318" t="s">
        <v>1766</v>
      </c>
      <c r="I1479" s="321">
        <v>83.59</v>
      </c>
      <c r="J1479" s="319" t="s">
        <v>2198</v>
      </c>
      <c r="K1479" s="92"/>
    </row>
    <row r="1480" spans="1:11" ht="16">
      <c r="A1480" s="318" t="s">
        <v>1504</v>
      </c>
      <c r="B1480" s="318" t="s">
        <v>2902</v>
      </c>
      <c r="C1480" s="319">
        <v>1701201853</v>
      </c>
      <c r="D1480" s="320">
        <f>IFERROR(INDEX([2]banka!A$1:A$65536, MATCH(B1480, [2]banka!L$1:L$65536, 0)), "")</f>
        <v>45800</v>
      </c>
      <c r="E1480" s="318"/>
      <c r="F1480" s="318" t="s">
        <v>2903</v>
      </c>
      <c r="G1480" s="318">
        <v>31361081</v>
      </c>
      <c r="H1480" s="318" t="s">
        <v>2871</v>
      </c>
      <c r="I1480" s="321">
        <v>185.44</v>
      </c>
      <c r="J1480" s="319" t="s">
        <v>2198</v>
      </c>
      <c r="K1480" s="92"/>
    </row>
    <row r="1481" spans="1:11" ht="16">
      <c r="A1481" s="318" t="s">
        <v>1504</v>
      </c>
      <c r="B1481" s="318" t="s">
        <v>3301</v>
      </c>
      <c r="C1481" s="319">
        <v>1701205181</v>
      </c>
      <c r="D1481" s="320">
        <f>IFERROR(INDEX([2]banka!A$1:A$65536, MATCH(B1481, [2]banka!L$1:L$65536, 0)), "")</f>
        <v>45811</v>
      </c>
      <c r="E1481" s="318"/>
      <c r="F1481" s="318" t="s">
        <v>2903</v>
      </c>
      <c r="G1481" s="318">
        <v>31361081</v>
      </c>
      <c r="H1481" s="318" t="s">
        <v>2871</v>
      </c>
      <c r="I1481" s="321">
        <v>98.94</v>
      </c>
      <c r="J1481" s="319" t="s">
        <v>2198</v>
      </c>
      <c r="K1481" s="92"/>
    </row>
    <row r="1482" spans="1:11" ht="16">
      <c r="A1482" s="318" t="s">
        <v>1504</v>
      </c>
      <c r="B1482" s="318" t="s">
        <v>3643</v>
      </c>
      <c r="C1482" s="319" t="s">
        <v>3644</v>
      </c>
      <c r="D1482" s="320">
        <f>IFERROR(INDEX([2]banka!A$1:A$65536, MATCH(B1482, [2]banka!L$1:L$65536, 0)), "")</f>
        <v>45838</v>
      </c>
      <c r="E1482" s="318"/>
      <c r="F1482" s="318" t="s">
        <v>3645</v>
      </c>
      <c r="G1482" s="318">
        <v>36251836</v>
      </c>
      <c r="H1482" s="318" t="s">
        <v>3471</v>
      </c>
      <c r="I1482" s="321">
        <v>25</v>
      </c>
      <c r="J1482" s="319" t="s">
        <v>2198</v>
      </c>
      <c r="K1482" s="92"/>
    </row>
    <row r="1483" spans="1:11" ht="16">
      <c r="A1483" s="318" t="s">
        <v>1504</v>
      </c>
      <c r="B1483" s="318" t="s">
        <v>2371</v>
      </c>
      <c r="C1483" s="319">
        <v>5845290324</v>
      </c>
      <c r="D1483" s="320">
        <f>IFERROR(INDEX([2]banka!A$1:A$65536, MATCH(B1483, [2]banka!L$1:L$65536, 0)), "")</f>
        <v>45832</v>
      </c>
      <c r="E1483" s="318"/>
      <c r="F1483" s="318" t="s">
        <v>2372</v>
      </c>
      <c r="G1483" s="318">
        <v>35697270</v>
      </c>
      <c r="H1483" s="318" t="s">
        <v>1766</v>
      </c>
      <c r="I1483" s="321">
        <v>83.97</v>
      </c>
      <c r="J1483" s="319" t="s">
        <v>2198</v>
      </c>
      <c r="K1483" s="92"/>
    </row>
    <row r="1484" spans="1:11" ht="16">
      <c r="A1484" s="318" t="s">
        <v>1504</v>
      </c>
      <c r="B1484" s="318" t="s">
        <v>2912</v>
      </c>
      <c r="C1484" s="319">
        <v>1701211344</v>
      </c>
      <c r="D1484" s="320">
        <f>IFERROR(INDEX([2]banka!A$1:A$65536, MATCH(B1484, [2]banka!L$1:L$65536, 0)), "")</f>
        <v>45831</v>
      </c>
      <c r="E1484" s="318"/>
      <c r="F1484" s="318" t="s">
        <v>2911</v>
      </c>
      <c r="G1484" s="318">
        <v>31361081</v>
      </c>
      <c r="H1484" s="318" t="s">
        <v>2871</v>
      </c>
      <c r="I1484" s="321">
        <v>175.38</v>
      </c>
      <c r="J1484" s="319" t="s">
        <v>2198</v>
      </c>
      <c r="K1484" s="92"/>
    </row>
    <row r="1485" spans="1:11" ht="16">
      <c r="A1485" s="318" t="s">
        <v>1504</v>
      </c>
      <c r="B1485" s="318" t="s">
        <v>3646</v>
      </c>
      <c r="C1485" s="319" t="s">
        <v>3647</v>
      </c>
      <c r="D1485" s="320">
        <f>IFERROR(INDEX([2]banka!A$1:A$65536, MATCH(B1485, [2]banka!L$1:L$65536, 0)), "")</f>
        <v>45854</v>
      </c>
      <c r="E1485" s="318"/>
      <c r="F1485" s="318" t="s">
        <v>3648</v>
      </c>
      <c r="G1485" s="318">
        <v>36251836</v>
      </c>
      <c r="H1485" s="318" t="s">
        <v>3471</v>
      </c>
      <c r="I1485" s="321">
        <v>39.01</v>
      </c>
      <c r="J1485" s="319" t="s">
        <v>2198</v>
      </c>
      <c r="K1485" s="92"/>
    </row>
    <row r="1486" spans="1:11" ht="16">
      <c r="A1486" s="318" t="s">
        <v>1504</v>
      </c>
      <c r="B1486" s="318" t="s">
        <v>3309</v>
      </c>
      <c r="C1486" s="319">
        <v>1701215144</v>
      </c>
      <c r="D1486" s="320">
        <f>IFERROR(INDEX([2]banka!A$1:A$65536, MATCH(B1486, [2]banka!L$1:L$65536, 0)), "")</f>
        <v>45852</v>
      </c>
      <c r="E1486" s="318"/>
      <c r="F1486" s="318" t="s">
        <v>2911</v>
      </c>
      <c r="G1486" s="318">
        <v>31361081</v>
      </c>
      <c r="H1486" s="318" t="s">
        <v>2871</v>
      </c>
      <c r="I1486" s="321">
        <v>88.9</v>
      </c>
      <c r="J1486" s="319" t="s">
        <v>2198</v>
      </c>
      <c r="K1486" s="92"/>
    </row>
    <row r="1487" spans="1:11" ht="13">
      <c r="A1487" s="318" t="s">
        <v>1504</v>
      </c>
      <c r="B1487" s="318" t="s">
        <v>3649</v>
      </c>
      <c r="C1487" s="319"/>
      <c r="D1487" s="329">
        <v>45706</v>
      </c>
      <c r="E1487" s="318"/>
      <c r="F1487" s="318" t="s">
        <v>2377</v>
      </c>
      <c r="G1487" s="318"/>
      <c r="H1487" s="318"/>
      <c r="I1487" s="321">
        <v>30</v>
      </c>
      <c r="J1487" s="319" t="s">
        <v>2198</v>
      </c>
      <c r="K1487" s="92"/>
    </row>
    <row r="1488" spans="1:11" ht="13">
      <c r="A1488" s="318" t="s">
        <v>1504</v>
      </c>
      <c r="B1488" s="318" t="s">
        <v>3650</v>
      </c>
      <c r="C1488" s="319"/>
      <c r="D1488" s="329">
        <v>45707</v>
      </c>
      <c r="E1488" s="318"/>
      <c r="F1488" s="318" t="s">
        <v>2377</v>
      </c>
      <c r="G1488" s="318"/>
      <c r="H1488" s="318"/>
      <c r="I1488" s="321">
        <v>0.25</v>
      </c>
      <c r="J1488" s="319" t="s">
        <v>2198</v>
      </c>
      <c r="K1488" s="92"/>
    </row>
    <row r="1489" spans="1:11" ht="13">
      <c r="A1489" s="318" t="s">
        <v>1504</v>
      </c>
      <c r="B1489" s="318" t="s">
        <v>3651</v>
      </c>
      <c r="C1489" s="319"/>
      <c r="D1489" s="329">
        <v>45716</v>
      </c>
      <c r="E1489" s="318"/>
      <c r="F1489" s="318" t="s">
        <v>2377</v>
      </c>
      <c r="G1489" s="318"/>
      <c r="H1489" s="318"/>
      <c r="I1489" s="321">
        <v>5</v>
      </c>
      <c r="J1489" s="319" t="s">
        <v>2198</v>
      </c>
      <c r="K1489" s="92"/>
    </row>
    <row r="1490" spans="1:11" ht="13">
      <c r="A1490" s="318" t="s">
        <v>1504</v>
      </c>
      <c r="B1490" s="318" t="s">
        <v>3652</v>
      </c>
      <c r="C1490" s="319"/>
      <c r="D1490" s="329">
        <v>45716</v>
      </c>
      <c r="E1490" s="318"/>
      <c r="F1490" s="318" t="s">
        <v>2377</v>
      </c>
      <c r="G1490" s="318"/>
      <c r="H1490" s="318"/>
      <c r="I1490" s="321">
        <v>5</v>
      </c>
      <c r="J1490" s="319" t="s">
        <v>2198</v>
      </c>
      <c r="K1490" s="92"/>
    </row>
    <row r="1491" spans="1:11" ht="13">
      <c r="A1491" s="318" t="s">
        <v>1504</v>
      </c>
      <c r="B1491" s="318" t="s">
        <v>3653</v>
      </c>
      <c r="C1491" s="319"/>
      <c r="D1491" s="329">
        <v>45722</v>
      </c>
      <c r="E1491" s="318"/>
      <c r="F1491" s="318" t="s">
        <v>2377</v>
      </c>
      <c r="G1491" s="318"/>
      <c r="H1491" s="318"/>
      <c r="I1491" s="321">
        <v>0.25</v>
      </c>
      <c r="J1491" s="319" t="s">
        <v>2198</v>
      </c>
      <c r="K1491" s="92"/>
    </row>
    <row r="1492" spans="1:11" ht="13">
      <c r="A1492" s="318" t="s">
        <v>1504</v>
      </c>
      <c r="B1492" s="318" t="s">
        <v>3654</v>
      </c>
      <c r="C1492" s="319"/>
      <c r="D1492" s="329">
        <v>45747</v>
      </c>
      <c r="E1492" s="318"/>
      <c r="F1492" s="318" t="s">
        <v>2377</v>
      </c>
      <c r="G1492" s="318"/>
      <c r="H1492" s="318"/>
      <c r="I1492" s="321">
        <v>5</v>
      </c>
      <c r="J1492" s="319" t="s">
        <v>2198</v>
      </c>
      <c r="K1492" s="92"/>
    </row>
    <row r="1493" spans="1:11" ht="13">
      <c r="A1493" s="318" t="s">
        <v>1504</v>
      </c>
      <c r="B1493" s="318" t="s">
        <v>3655</v>
      </c>
      <c r="C1493" s="319"/>
      <c r="D1493" s="329">
        <v>45747</v>
      </c>
      <c r="E1493" s="318"/>
      <c r="F1493" s="318" t="s">
        <v>2377</v>
      </c>
      <c r="G1493" s="318"/>
      <c r="H1493" s="318"/>
      <c r="I1493" s="321">
        <v>5</v>
      </c>
      <c r="J1493" s="319" t="s">
        <v>2198</v>
      </c>
      <c r="K1493" s="92"/>
    </row>
    <row r="1494" spans="1:11" ht="13">
      <c r="A1494" s="318" t="s">
        <v>1504</v>
      </c>
      <c r="B1494" s="318" t="s">
        <v>3656</v>
      </c>
      <c r="C1494" s="319"/>
      <c r="D1494" s="329">
        <v>45749</v>
      </c>
      <c r="E1494" s="318"/>
      <c r="F1494" s="318" t="s">
        <v>2377</v>
      </c>
      <c r="G1494" s="318"/>
      <c r="H1494" s="318"/>
      <c r="I1494" s="321">
        <v>0.25</v>
      </c>
      <c r="J1494" s="319" t="s">
        <v>2198</v>
      </c>
      <c r="K1494" s="92"/>
    </row>
    <row r="1495" spans="1:11" ht="13">
      <c r="A1495" s="318" t="s">
        <v>1504</v>
      </c>
      <c r="B1495" s="318" t="s">
        <v>3657</v>
      </c>
      <c r="C1495" s="319"/>
      <c r="D1495" s="329">
        <v>45763</v>
      </c>
      <c r="E1495" s="318"/>
      <c r="F1495" s="318" t="s">
        <v>2377</v>
      </c>
      <c r="G1495" s="318"/>
      <c r="H1495" s="318"/>
      <c r="I1495" s="321">
        <v>0.25</v>
      </c>
      <c r="J1495" s="319" t="s">
        <v>2198</v>
      </c>
      <c r="K1495" s="92"/>
    </row>
    <row r="1496" spans="1:11" ht="13">
      <c r="A1496" s="318" t="s">
        <v>1504</v>
      </c>
      <c r="B1496" s="318" t="s">
        <v>3658</v>
      </c>
      <c r="C1496" s="319"/>
      <c r="D1496" s="329">
        <v>45777</v>
      </c>
      <c r="E1496" s="318"/>
      <c r="F1496" s="318" t="s">
        <v>2377</v>
      </c>
      <c r="G1496" s="318"/>
      <c r="H1496" s="318"/>
      <c r="I1496" s="321">
        <v>0.25</v>
      </c>
      <c r="J1496" s="319" t="s">
        <v>2198</v>
      </c>
      <c r="K1496" s="92"/>
    </row>
    <row r="1497" spans="1:11" ht="13">
      <c r="A1497" s="318" t="s">
        <v>1504</v>
      </c>
      <c r="B1497" s="318" t="s">
        <v>3659</v>
      </c>
      <c r="C1497" s="319"/>
      <c r="D1497" s="329">
        <v>45777</v>
      </c>
      <c r="E1497" s="318"/>
      <c r="F1497" s="318" t="s">
        <v>2377</v>
      </c>
      <c r="G1497" s="318"/>
      <c r="H1497" s="318"/>
      <c r="I1497" s="321">
        <v>5</v>
      </c>
      <c r="J1497" s="319" t="s">
        <v>2198</v>
      </c>
      <c r="K1497" s="92"/>
    </row>
    <row r="1498" spans="1:11" ht="13">
      <c r="A1498" s="318" t="s">
        <v>1504</v>
      </c>
      <c r="B1498" s="318" t="s">
        <v>3660</v>
      </c>
      <c r="C1498" s="319"/>
      <c r="D1498" s="329">
        <v>45777</v>
      </c>
      <c r="E1498" s="318"/>
      <c r="F1498" s="318" t="s">
        <v>2377</v>
      </c>
      <c r="G1498" s="318"/>
      <c r="H1498" s="318"/>
      <c r="I1498" s="321">
        <v>5</v>
      </c>
      <c r="J1498" s="319" t="s">
        <v>2198</v>
      </c>
      <c r="K1498" s="92"/>
    </row>
    <row r="1499" spans="1:11" ht="13">
      <c r="A1499" s="318" t="s">
        <v>1504</v>
      </c>
      <c r="B1499" s="318" t="s">
        <v>3661</v>
      </c>
      <c r="C1499" s="319"/>
      <c r="D1499" s="329">
        <v>45796</v>
      </c>
      <c r="E1499" s="318"/>
      <c r="F1499" s="318" t="s">
        <v>2377</v>
      </c>
      <c r="G1499" s="318"/>
      <c r="H1499" s="318"/>
      <c r="I1499" s="321">
        <v>30</v>
      </c>
      <c r="J1499" s="319" t="s">
        <v>2198</v>
      </c>
      <c r="K1499" s="92"/>
    </row>
    <row r="1500" spans="1:11" ht="13">
      <c r="A1500" s="318" t="s">
        <v>1504</v>
      </c>
      <c r="B1500" s="318" t="s">
        <v>3662</v>
      </c>
      <c r="C1500" s="319"/>
      <c r="D1500" s="329">
        <v>45808</v>
      </c>
      <c r="E1500" s="318"/>
      <c r="F1500" s="318" t="s">
        <v>2377</v>
      </c>
      <c r="G1500" s="318"/>
      <c r="H1500" s="318"/>
      <c r="I1500" s="321">
        <v>5</v>
      </c>
      <c r="J1500" s="319" t="s">
        <v>2198</v>
      </c>
      <c r="K1500" s="92"/>
    </row>
    <row r="1501" spans="1:11" ht="13">
      <c r="A1501" s="318" t="s">
        <v>1504</v>
      </c>
      <c r="B1501" s="318" t="s">
        <v>3663</v>
      </c>
      <c r="C1501" s="319"/>
      <c r="D1501" s="329">
        <v>45808</v>
      </c>
      <c r="E1501" s="318"/>
      <c r="F1501" s="318" t="s">
        <v>2377</v>
      </c>
      <c r="G1501" s="318"/>
      <c r="H1501" s="318"/>
      <c r="I1501" s="321">
        <v>5</v>
      </c>
      <c r="J1501" s="319" t="s">
        <v>2198</v>
      </c>
      <c r="K1501" s="92"/>
    </row>
    <row r="1502" spans="1:11" ht="13">
      <c r="A1502" s="318" t="s">
        <v>1504</v>
      </c>
      <c r="B1502" s="318" t="s">
        <v>3664</v>
      </c>
      <c r="C1502" s="319"/>
      <c r="D1502" s="329">
        <v>45825</v>
      </c>
      <c r="E1502" s="318"/>
      <c r="F1502" s="318" t="s">
        <v>2377</v>
      </c>
      <c r="G1502" s="318"/>
      <c r="H1502" s="318"/>
      <c r="I1502" s="321">
        <v>0.22</v>
      </c>
      <c r="J1502" s="319" t="s">
        <v>2198</v>
      </c>
      <c r="K1502" s="92"/>
    </row>
    <row r="1503" spans="1:11" ht="13">
      <c r="A1503" s="318" t="s">
        <v>1504</v>
      </c>
      <c r="B1503" s="318" t="s">
        <v>3665</v>
      </c>
      <c r="C1503" s="319"/>
      <c r="D1503" s="329">
        <v>45838</v>
      </c>
      <c r="E1503" s="318"/>
      <c r="F1503" s="318" t="s">
        <v>2377</v>
      </c>
      <c r="G1503" s="318"/>
      <c r="H1503" s="318"/>
      <c r="I1503" s="321">
        <v>5</v>
      </c>
      <c r="J1503" s="319" t="s">
        <v>2198</v>
      </c>
      <c r="K1503" s="92"/>
    </row>
    <row r="1504" spans="1:11" ht="13">
      <c r="A1504" s="318" t="s">
        <v>1504</v>
      </c>
      <c r="B1504" s="318" t="s">
        <v>3666</v>
      </c>
      <c r="C1504" s="319"/>
      <c r="D1504" s="329">
        <v>45838</v>
      </c>
      <c r="E1504" s="318"/>
      <c r="F1504" s="318" t="s">
        <v>2377</v>
      </c>
      <c r="G1504" s="318"/>
      <c r="H1504" s="318"/>
      <c r="I1504" s="321">
        <v>5</v>
      </c>
      <c r="J1504" s="319" t="s">
        <v>2198</v>
      </c>
      <c r="K1504" s="92"/>
    </row>
    <row r="1505" spans="1:11" ht="13">
      <c r="A1505" s="318" t="s">
        <v>1504</v>
      </c>
      <c r="B1505" s="318" t="s">
        <v>3667</v>
      </c>
      <c r="C1505" s="319"/>
      <c r="D1505" s="329">
        <v>45855</v>
      </c>
      <c r="E1505" s="318"/>
      <c r="F1505" s="318" t="s">
        <v>2377</v>
      </c>
      <c r="G1505" s="318"/>
      <c r="H1505" s="318"/>
      <c r="I1505" s="321">
        <v>5</v>
      </c>
      <c r="J1505" s="319" t="s">
        <v>2198</v>
      </c>
      <c r="K1505" s="92"/>
    </row>
    <row r="1506" spans="1:11" ht="13">
      <c r="A1506" s="318" t="s">
        <v>1504</v>
      </c>
      <c r="B1506" s="318" t="s">
        <v>3668</v>
      </c>
      <c r="C1506" s="319"/>
      <c r="D1506" s="329">
        <v>45688</v>
      </c>
      <c r="E1506" s="318"/>
      <c r="F1506" s="318" t="s">
        <v>2377</v>
      </c>
      <c r="G1506" s="318"/>
      <c r="H1506" s="318"/>
      <c r="I1506" s="321">
        <v>5</v>
      </c>
      <c r="J1506" s="319" t="s">
        <v>2198</v>
      </c>
      <c r="K1506" s="92"/>
    </row>
    <row r="1507" spans="1:11" ht="13">
      <c r="A1507" s="318" t="s">
        <v>1504</v>
      </c>
      <c r="B1507" s="318" t="s">
        <v>3669</v>
      </c>
      <c r="C1507" s="319"/>
      <c r="D1507" s="329">
        <v>45688</v>
      </c>
      <c r="E1507" s="318"/>
      <c r="F1507" s="318" t="s">
        <v>2377</v>
      </c>
      <c r="G1507" s="318"/>
      <c r="H1507" s="318"/>
      <c r="I1507" s="321">
        <v>5</v>
      </c>
      <c r="J1507" s="319" t="s">
        <v>2198</v>
      </c>
      <c r="K1507" s="92"/>
    </row>
    <row r="1508" spans="1:11" ht="13">
      <c r="A1508" s="318" t="s">
        <v>1504</v>
      </c>
      <c r="B1508" s="318" t="s">
        <v>3670</v>
      </c>
      <c r="C1508" s="319"/>
      <c r="D1508" s="329">
        <v>45688</v>
      </c>
      <c r="E1508" s="318"/>
      <c r="F1508" s="318" t="s">
        <v>2377</v>
      </c>
      <c r="G1508" s="318"/>
      <c r="H1508" s="318"/>
      <c r="I1508" s="321">
        <v>5</v>
      </c>
      <c r="J1508" s="319" t="s">
        <v>2198</v>
      </c>
      <c r="K1508" s="92"/>
    </row>
    <row r="1509" spans="1:11" ht="13">
      <c r="A1509" s="318" t="s">
        <v>1504</v>
      </c>
      <c r="B1509" s="318" t="s">
        <v>3671</v>
      </c>
      <c r="C1509" s="319"/>
      <c r="D1509" s="329">
        <v>45694</v>
      </c>
      <c r="E1509" s="318"/>
      <c r="F1509" s="318" t="s">
        <v>2377</v>
      </c>
      <c r="G1509" s="318"/>
      <c r="H1509" s="318"/>
      <c r="I1509" s="321">
        <v>8</v>
      </c>
      <c r="J1509" s="319" t="s">
        <v>2198</v>
      </c>
      <c r="K1509" s="92"/>
    </row>
    <row r="1510" spans="1:11" ht="13">
      <c r="A1510" s="318" t="s">
        <v>1504</v>
      </c>
      <c r="B1510" s="318" t="s">
        <v>3672</v>
      </c>
      <c r="C1510" s="319"/>
      <c r="D1510" s="329">
        <v>45705</v>
      </c>
      <c r="E1510" s="318"/>
      <c r="F1510" s="318" t="s">
        <v>2377</v>
      </c>
      <c r="G1510" s="318"/>
      <c r="H1510" s="318"/>
      <c r="I1510" s="321">
        <v>30</v>
      </c>
      <c r="J1510" s="319" t="s">
        <v>2198</v>
      </c>
      <c r="K1510" s="92"/>
    </row>
    <row r="1511" spans="1:11" ht="13">
      <c r="A1511" s="318" t="s">
        <v>1504</v>
      </c>
      <c r="B1511" s="318" t="s">
        <v>3673</v>
      </c>
      <c r="C1511" s="319"/>
      <c r="D1511" s="329">
        <v>45716</v>
      </c>
      <c r="E1511" s="318"/>
      <c r="F1511" s="318" t="s">
        <v>2377</v>
      </c>
      <c r="G1511" s="318"/>
      <c r="H1511" s="318"/>
      <c r="I1511" s="321">
        <v>5</v>
      </c>
      <c r="J1511" s="319" t="s">
        <v>2198</v>
      </c>
      <c r="K1511" s="92"/>
    </row>
    <row r="1512" spans="1:11" ht="13">
      <c r="A1512" s="318" t="s">
        <v>1504</v>
      </c>
      <c r="B1512" s="318" t="s">
        <v>3674</v>
      </c>
      <c r="C1512" s="319"/>
      <c r="D1512" s="329">
        <v>45747</v>
      </c>
      <c r="E1512" s="318"/>
      <c r="F1512" s="318" t="s">
        <v>2377</v>
      </c>
      <c r="G1512" s="318"/>
      <c r="H1512" s="318"/>
      <c r="I1512" s="321">
        <v>5</v>
      </c>
      <c r="J1512" s="319" t="s">
        <v>2198</v>
      </c>
      <c r="K1512" s="92"/>
    </row>
    <row r="1513" spans="1:11" ht="13">
      <c r="A1513" s="318" t="s">
        <v>1504</v>
      </c>
      <c r="B1513" s="318" t="s">
        <v>3675</v>
      </c>
      <c r="C1513" s="319"/>
      <c r="D1513" s="329">
        <v>45777</v>
      </c>
      <c r="E1513" s="318"/>
      <c r="F1513" s="318" t="s">
        <v>2377</v>
      </c>
      <c r="G1513" s="318"/>
      <c r="H1513" s="318"/>
      <c r="I1513" s="321">
        <v>8</v>
      </c>
      <c r="J1513" s="319" t="s">
        <v>2198</v>
      </c>
      <c r="K1513" s="92"/>
    </row>
    <row r="1514" spans="1:11" ht="13">
      <c r="A1514" s="318" t="s">
        <v>1504</v>
      </c>
      <c r="B1514" s="318" t="s">
        <v>3676</v>
      </c>
      <c r="C1514" s="319"/>
      <c r="D1514" s="329">
        <v>45777</v>
      </c>
      <c r="E1514" s="318"/>
      <c r="F1514" s="318" t="s">
        <v>2377</v>
      </c>
      <c r="G1514" s="318"/>
      <c r="H1514" s="318"/>
      <c r="I1514" s="321">
        <v>5</v>
      </c>
      <c r="J1514" s="319" t="s">
        <v>2198</v>
      </c>
      <c r="K1514" s="92"/>
    </row>
    <row r="1515" spans="1:11" ht="13">
      <c r="A1515" s="318" t="s">
        <v>1504</v>
      </c>
      <c r="B1515" s="318" t="s">
        <v>3677</v>
      </c>
      <c r="C1515" s="319"/>
      <c r="D1515" s="329">
        <v>45808</v>
      </c>
      <c r="E1515" s="318"/>
      <c r="F1515" s="318" t="s">
        <v>2377</v>
      </c>
      <c r="G1515" s="318"/>
      <c r="H1515" s="318"/>
      <c r="I1515" s="321">
        <v>5</v>
      </c>
      <c r="J1515" s="319" t="s">
        <v>2198</v>
      </c>
      <c r="K1515" s="92"/>
    </row>
    <row r="1516" spans="1:11" ht="13">
      <c r="A1516" s="318" t="s">
        <v>1504</v>
      </c>
      <c r="B1516" s="318" t="s">
        <v>3678</v>
      </c>
      <c r="C1516" s="319"/>
      <c r="D1516" s="329">
        <v>45833</v>
      </c>
      <c r="E1516" s="318"/>
      <c r="F1516" s="318" t="s">
        <v>2377</v>
      </c>
      <c r="G1516" s="318"/>
      <c r="H1516" s="318"/>
      <c r="I1516" s="321">
        <v>20</v>
      </c>
      <c r="J1516" s="319" t="s">
        <v>2198</v>
      </c>
      <c r="K1516" s="92"/>
    </row>
    <row r="1517" spans="1:11" ht="13">
      <c r="A1517" s="318" t="s">
        <v>1504</v>
      </c>
      <c r="B1517" s="318" t="s">
        <v>3679</v>
      </c>
      <c r="C1517" s="319"/>
      <c r="D1517" s="329">
        <v>45833</v>
      </c>
      <c r="E1517" s="318"/>
      <c r="F1517" s="318" t="s">
        <v>2377</v>
      </c>
      <c r="G1517" s="318"/>
      <c r="H1517" s="318"/>
      <c r="I1517" s="321">
        <v>20</v>
      </c>
      <c r="J1517" s="319" t="s">
        <v>2198</v>
      </c>
      <c r="K1517" s="92"/>
    </row>
    <row r="1518" spans="1:11" ht="13">
      <c r="A1518" s="318" t="s">
        <v>1504</v>
      </c>
      <c r="B1518" s="318" t="s">
        <v>3680</v>
      </c>
      <c r="C1518" s="319"/>
      <c r="D1518" s="329">
        <v>45838</v>
      </c>
      <c r="E1518" s="318"/>
      <c r="F1518" s="318" t="s">
        <v>2377</v>
      </c>
      <c r="G1518" s="318"/>
      <c r="H1518" s="318"/>
      <c r="I1518" s="321">
        <v>5</v>
      </c>
      <c r="J1518" s="319" t="s">
        <v>2198</v>
      </c>
      <c r="K1518" s="92"/>
    </row>
    <row r="1519" spans="1:11" ht="16">
      <c r="A1519" s="324" t="s">
        <v>1504</v>
      </c>
      <c r="B1519" s="324" t="s">
        <v>2165</v>
      </c>
      <c r="C1519" s="325" t="s">
        <v>2165</v>
      </c>
      <c r="D1519" s="326">
        <f>IFERROR(INDEX([2]banka!A$1:A$65536, MATCH(B1519, [2]banka!L$1:L$65536, 0)), "")</f>
        <v>45804</v>
      </c>
      <c r="E1519" s="324"/>
      <c r="F1519" s="324" t="s">
        <v>2166</v>
      </c>
      <c r="G1519" s="324">
        <v>31383408</v>
      </c>
      <c r="H1519" s="324" t="s">
        <v>2153</v>
      </c>
      <c r="I1519" s="327">
        <v>299.20999999999998</v>
      </c>
      <c r="J1519" s="325" t="s">
        <v>2198</v>
      </c>
      <c r="K1519" s="92"/>
    </row>
    <row r="1520" spans="1:11" ht="16">
      <c r="A1520" s="318" t="s">
        <v>1504</v>
      </c>
      <c r="B1520" s="318" t="s">
        <v>3681</v>
      </c>
      <c r="C1520" s="319" t="s">
        <v>3681</v>
      </c>
      <c r="D1520" s="320">
        <f>IFERROR(INDEX([2]banka!A$1:A$65536, MATCH(B1520, [2]banka!L$1:L$65536, 0)), "")</f>
        <v>45688</v>
      </c>
      <c r="E1520" s="318"/>
      <c r="F1520" s="318" t="s">
        <v>3682</v>
      </c>
      <c r="G1520" s="318"/>
      <c r="H1520" s="318" t="s">
        <v>3683</v>
      </c>
      <c r="I1520" s="321">
        <v>221.9</v>
      </c>
      <c r="J1520" s="319" t="s">
        <v>2198</v>
      </c>
      <c r="K1520" s="92"/>
    </row>
    <row r="1521" spans="1:11" ht="16">
      <c r="A1521" s="318" t="s">
        <v>1504</v>
      </c>
      <c r="B1521" s="318" t="s">
        <v>3684</v>
      </c>
      <c r="C1521" s="319" t="s">
        <v>3684</v>
      </c>
      <c r="D1521" s="320">
        <f>IFERROR(INDEX([2]banka!A$1:A$65536, MATCH(B1521, [2]banka!L$1:L$65536, 0)), "")</f>
        <v>45692</v>
      </c>
      <c r="E1521" s="318"/>
      <c r="F1521" s="318" t="s">
        <v>3685</v>
      </c>
      <c r="G1521" s="318">
        <v>31331131</v>
      </c>
      <c r="H1521" s="318" t="s">
        <v>2260</v>
      </c>
      <c r="I1521" s="321">
        <v>92</v>
      </c>
      <c r="J1521" s="319" t="s">
        <v>2198</v>
      </c>
      <c r="K1521" s="92"/>
    </row>
    <row r="1522" spans="1:11" ht="16">
      <c r="A1522" s="318" t="s">
        <v>1504</v>
      </c>
      <c r="B1522" s="318" t="s">
        <v>3686</v>
      </c>
      <c r="C1522" s="319" t="s">
        <v>3686</v>
      </c>
      <c r="D1522" s="320">
        <f>IFERROR(INDEX([2]banka!A$1:A$65536, MATCH(B1522, [2]banka!L$1:L$65536, 0)), "")</f>
        <v>45692</v>
      </c>
      <c r="E1522" s="318"/>
      <c r="F1522" s="318" t="s">
        <v>3687</v>
      </c>
      <c r="G1522" s="318">
        <v>35739487</v>
      </c>
      <c r="H1522" s="318" t="s">
        <v>3688</v>
      </c>
      <c r="I1522" s="321">
        <v>13.99</v>
      </c>
      <c r="J1522" s="319" t="s">
        <v>2198</v>
      </c>
      <c r="K1522" s="92"/>
    </row>
    <row r="1523" spans="1:11" ht="16">
      <c r="A1523" s="318" t="s">
        <v>1504</v>
      </c>
      <c r="B1523" s="318" t="s">
        <v>3689</v>
      </c>
      <c r="C1523" s="319" t="s">
        <v>3689</v>
      </c>
      <c r="D1523" s="320">
        <f>IFERROR(INDEX([2]banka!A$1:A$65536, MATCH(B1523, [2]banka!L$1:L$65536, 0)), "")</f>
        <v>45692</v>
      </c>
      <c r="E1523" s="318"/>
      <c r="F1523" s="318" t="s">
        <v>3687</v>
      </c>
      <c r="G1523" s="318">
        <v>31321828</v>
      </c>
      <c r="H1523" s="318" t="s">
        <v>3013</v>
      </c>
      <c r="I1523" s="321">
        <v>171.92</v>
      </c>
      <c r="J1523" s="319" t="s">
        <v>2198</v>
      </c>
      <c r="K1523" s="92"/>
    </row>
    <row r="1524" spans="1:11" ht="16">
      <c r="A1524" s="318" t="s">
        <v>1504</v>
      </c>
      <c r="B1524" s="318" t="s">
        <v>3690</v>
      </c>
      <c r="C1524" s="319" t="s">
        <v>3690</v>
      </c>
      <c r="D1524" s="320">
        <f>IFERROR(INDEX([2]banka!A$1:A$65536, MATCH(B1524, [2]banka!L$1:L$65536, 0)), "")</f>
        <v>45709</v>
      </c>
      <c r="E1524" s="318"/>
      <c r="F1524" s="318" t="s">
        <v>3691</v>
      </c>
      <c r="G1524" s="318"/>
      <c r="H1524" s="318" t="s">
        <v>3683</v>
      </c>
      <c r="I1524" s="321">
        <v>180.72</v>
      </c>
      <c r="J1524" s="319" t="s">
        <v>2198</v>
      </c>
      <c r="K1524" s="92"/>
    </row>
    <row r="1525" spans="1:11" ht="16">
      <c r="A1525" s="318" t="s">
        <v>1504</v>
      </c>
      <c r="B1525" s="318" t="s">
        <v>3692</v>
      </c>
      <c r="C1525" s="319" t="s">
        <v>3692</v>
      </c>
      <c r="D1525" s="320">
        <f>IFERROR(INDEX([2]banka!A$1:A$65536, MATCH(B1525, [2]banka!L$1:L$65536, 0)), "")</f>
        <v>45741</v>
      </c>
      <c r="E1525" s="318"/>
      <c r="F1525" s="318" t="s">
        <v>3693</v>
      </c>
      <c r="G1525" s="318"/>
      <c r="H1525" s="318" t="s">
        <v>3683</v>
      </c>
      <c r="I1525" s="321">
        <v>178.48</v>
      </c>
      <c r="J1525" s="319" t="s">
        <v>2198</v>
      </c>
      <c r="K1525" s="92"/>
    </row>
    <row r="1526" spans="1:11" ht="16">
      <c r="A1526" s="318" t="s">
        <v>1504</v>
      </c>
      <c r="B1526" s="318" t="s">
        <v>3694</v>
      </c>
      <c r="C1526" s="319" t="s">
        <v>3694</v>
      </c>
      <c r="D1526" s="320">
        <f>IFERROR(INDEX([2]banka!A$1:A$65536, MATCH(B1526, [2]banka!L$1:L$65536, 0)), "")</f>
        <v>45775</v>
      </c>
      <c r="E1526" s="318"/>
      <c r="F1526" s="318" t="s">
        <v>3561</v>
      </c>
      <c r="G1526" s="318"/>
      <c r="H1526" s="318" t="s">
        <v>3683</v>
      </c>
      <c r="I1526" s="321">
        <v>1863.82</v>
      </c>
      <c r="J1526" s="319" t="s">
        <v>2198</v>
      </c>
      <c r="K1526" s="92"/>
    </row>
    <row r="1527" spans="1:11" ht="16">
      <c r="A1527" s="318" t="s">
        <v>1504</v>
      </c>
      <c r="B1527" s="318" t="s">
        <v>3695</v>
      </c>
      <c r="C1527" s="319" t="s">
        <v>3695</v>
      </c>
      <c r="D1527" s="320">
        <f>IFERROR(INDEX([2]banka!A$1:A$65536, MATCH(B1527, [2]banka!L$1:L$65536, 0)), "")</f>
        <v>45790</v>
      </c>
      <c r="E1527" s="318"/>
      <c r="F1527" s="318" t="s">
        <v>3696</v>
      </c>
      <c r="G1527" s="318"/>
      <c r="H1527" s="318" t="s">
        <v>3683</v>
      </c>
      <c r="I1527" s="321">
        <v>229.73</v>
      </c>
      <c r="J1527" s="319" t="s">
        <v>2198</v>
      </c>
      <c r="K1527" s="92"/>
    </row>
    <row r="1528" spans="1:11" ht="16">
      <c r="A1528" s="318" t="s">
        <v>1504</v>
      </c>
      <c r="B1528" s="318" t="s">
        <v>3697</v>
      </c>
      <c r="C1528" s="319" t="s">
        <v>3697</v>
      </c>
      <c r="D1528" s="320">
        <f>IFERROR(INDEX([2]banka!A$1:A$65536, MATCH(B1528, [2]banka!L$1:L$65536, 0)), "")</f>
        <v>45793</v>
      </c>
      <c r="E1528" s="318"/>
      <c r="F1528" s="318" t="s">
        <v>3698</v>
      </c>
      <c r="G1528" s="318">
        <v>35767715</v>
      </c>
      <c r="H1528" s="318" t="s">
        <v>3699</v>
      </c>
      <c r="I1528" s="321">
        <v>79</v>
      </c>
      <c r="J1528" s="319" t="s">
        <v>2198</v>
      </c>
      <c r="K1528" s="92"/>
    </row>
    <row r="1529" spans="1:11" ht="16">
      <c r="A1529" s="318" t="s">
        <v>1504</v>
      </c>
      <c r="B1529" s="318" t="s">
        <v>3700</v>
      </c>
      <c r="C1529" s="319">
        <v>50250020</v>
      </c>
      <c r="D1529" s="320">
        <f>IFERROR(INDEX([2]banka!A$1:A$65536, MATCH(B1529, [2]banka!L$1:L$65536, 0)), "")</f>
        <v>45828</v>
      </c>
      <c r="E1529" s="318"/>
      <c r="F1529" s="318" t="s">
        <v>3701</v>
      </c>
      <c r="G1529" s="318">
        <v>35862289</v>
      </c>
      <c r="H1529" s="318" t="s">
        <v>2219</v>
      </c>
      <c r="I1529" s="321">
        <v>3128.2</v>
      </c>
      <c r="J1529" s="319" t="s">
        <v>2198</v>
      </c>
      <c r="K1529" s="92"/>
    </row>
    <row r="1530" spans="1:11" ht="16">
      <c r="A1530" s="318" t="s">
        <v>1504</v>
      </c>
      <c r="B1530" s="318" t="s">
        <v>3702</v>
      </c>
      <c r="C1530" s="319">
        <v>20250021</v>
      </c>
      <c r="D1530" s="320">
        <f>IFERROR(INDEX([2]banka!A$1:A$65536, MATCH(B1530, [2]banka!L$1:L$65536, 0)), "")</f>
        <v>45673</v>
      </c>
      <c r="E1530" s="318"/>
      <c r="F1530" s="318" t="s">
        <v>3703</v>
      </c>
      <c r="G1530" s="318">
        <v>35862289</v>
      </c>
      <c r="H1530" s="318" t="s">
        <v>2219</v>
      </c>
      <c r="I1530" s="321">
        <v>1165.8800000000001</v>
      </c>
      <c r="J1530" s="319" t="s">
        <v>2198</v>
      </c>
      <c r="K1530" s="92"/>
    </row>
    <row r="1531" spans="1:11" ht="16">
      <c r="A1531" s="318" t="s">
        <v>1504</v>
      </c>
      <c r="B1531" s="318" t="s">
        <v>3704</v>
      </c>
      <c r="C1531" s="319">
        <v>50250076</v>
      </c>
      <c r="D1531" s="320">
        <f>IFERROR(INDEX([2]banka!A$1:A$65536, MATCH(B1531, [2]banka!L$1:L$65536, 0)), "")</f>
        <v>45693</v>
      </c>
      <c r="E1531" s="318"/>
      <c r="F1531" s="318" t="s">
        <v>3609</v>
      </c>
      <c r="G1531" s="318">
        <v>35862289</v>
      </c>
      <c r="H1531" s="318" t="s">
        <v>2219</v>
      </c>
      <c r="I1531" s="321">
        <v>3128.2</v>
      </c>
      <c r="J1531" s="319" t="s">
        <v>2198</v>
      </c>
      <c r="K1531" s="92"/>
    </row>
    <row r="1532" spans="1:11" ht="16">
      <c r="A1532" s="318" t="s">
        <v>1504</v>
      </c>
      <c r="B1532" s="318" t="s">
        <v>3705</v>
      </c>
      <c r="C1532" s="319">
        <v>50250135</v>
      </c>
      <c r="D1532" s="320">
        <f>IFERROR(INDEX([2]banka!A$1:A$65536, MATCH(B1532, [2]banka!L$1:L$65536, 0)), "")</f>
        <v>45721</v>
      </c>
      <c r="E1532" s="318"/>
      <c r="F1532" s="318" t="s">
        <v>3706</v>
      </c>
      <c r="G1532" s="318">
        <v>35862289</v>
      </c>
      <c r="H1532" s="318" t="s">
        <v>2219</v>
      </c>
      <c r="I1532" s="321">
        <v>3128.2</v>
      </c>
      <c r="J1532" s="319" t="s">
        <v>2198</v>
      </c>
      <c r="K1532" s="92"/>
    </row>
    <row r="1533" spans="1:11" ht="16">
      <c r="A1533" s="318" t="s">
        <v>1504</v>
      </c>
      <c r="B1533" s="318" t="s">
        <v>3707</v>
      </c>
      <c r="C1533" s="319">
        <v>50250136</v>
      </c>
      <c r="D1533" s="320">
        <f>IFERROR(INDEX([2]banka!A$1:A$65536, MATCH(B1533, [2]banka!L$1:L$65536, 0)), "")</f>
        <v>45721</v>
      </c>
      <c r="E1533" s="318"/>
      <c r="F1533" s="318" t="s">
        <v>3708</v>
      </c>
      <c r="G1533" s="318">
        <v>35862289</v>
      </c>
      <c r="H1533" s="318" t="s">
        <v>2219</v>
      </c>
      <c r="I1533" s="321">
        <v>1165.8800000000001</v>
      </c>
      <c r="J1533" s="319" t="s">
        <v>2198</v>
      </c>
      <c r="K1533" s="92"/>
    </row>
    <row r="1534" spans="1:11" ht="16">
      <c r="A1534" s="318" t="s">
        <v>1504</v>
      </c>
      <c r="B1534" s="318" t="s">
        <v>3709</v>
      </c>
      <c r="C1534" s="319">
        <v>50250192</v>
      </c>
      <c r="D1534" s="320">
        <f>IFERROR(INDEX([2]banka!A$1:A$65536, MATCH(B1534, [2]banka!L$1:L$65536, 0)), "")</f>
        <v>45762</v>
      </c>
      <c r="E1534" s="318"/>
      <c r="F1534" s="318" t="s">
        <v>3609</v>
      </c>
      <c r="G1534" s="318">
        <v>35862289</v>
      </c>
      <c r="H1534" s="318" t="s">
        <v>2219</v>
      </c>
      <c r="I1534" s="321">
        <v>3128.2</v>
      </c>
      <c r="J1534" s="319" t="s">
        <v>2198</v>
      </c>
      <c r="K1534" s="92"/>
    </row>
    <row r="1535" spans="1:11" ht="16">
      <c r="A1535" s="318" t="s">
        <v>1504</v>
      </c>
      <c r="B1535" s="318" t="s">
        <v>3710</v>
      </c>
      <c r="C1535" s="319">
        <v>50250193</v>
      </c>
      <c r="D1535" s="320">
        <f>IFERROR(INDEX([2]banka!A$1:A$65536, MATCH(B1535, [2]banka!L$1:L$65536, 0)), "")</f>
        <v>45762</v>
      </c>
      <c r="E1535" s="318"/>
      <c r="F1535" s="318" t="s">
        <v>3711</v>
      </c>
      <c r="G1535" s="318">
        <v>35862289</v>
      </c>
      <c r="H1535" s="318" t="s">
        <v>2219</v>
      </c>
      <c r="I1535" s="321">
        <v>1165.8800000000001</v>
      </c>
      <c r="J1535" s="319" t="s">
        <v>2198</v>
      </c>
      <c r="K1535" s="92"/>
    </row>
    <row r="1536" spans="1:11" ht="16">
      <c r="A1536" s="318" t="s">
        <v>1504</v>
      </c>
      <c r="B1536" s="318" t="s">
        <v>3712</v>
      </c>
      <c r="C1536" s="319">
        <v>250100017</v>
      </c>
      <c r="D1536" s="320">
        <f>IFERROR(INDEX([2]banka!A$1:A$65536, MATCH(B1536, [2]banka!L$1:L$65536, 0)), "")</f>
        <v>45777</v>
      </c>
      <c r="E1536" s="318"/>
      <c r="F1536" s="318" t="s">
        <v>3713</v>
      </c>
      <c r="G1536" s="318">
        <v>35862289</v>
      </c>
      <c r="H1536" s="318" t="s">
        <v>2219</v>
      </c>
      <c r="I1536" s="321">
        <v>4035.66</v>
      </c>
      <c r="J1536" s="319" t="s">
        <v>2198</v>
      </c>
      <c r="K1536" s="92"/>
    </row>
    <row r="1537" spans="1:11" ht="16">
      <c r="A1537" s="318" t="s">
        <v>1504</v>
      </c>
      <c r="B1537" s="318" t="s">
        <v>3714</v>
      </c>
      <c r="C1537" s="319">
        <v>50250248</v>
      </c>
      <c r="D1537" s="320">
        <f>IFERROR(INDEX([2]banka!A$1:A$65536, MATCH(B1537, [2]banka!L$1:L$65536, 0)), "")</f>
        <v>45783</v>
      </c>
      <c r="E1537" s="318"/>
      <c r="F1537" s="318" t="s">
        <v>3715</v>
      </c>
      <c r="G1537" s="318">
        <v>35862289</v>
      </c>
      <c r="H1537" s="318" t="s">
        <v>2219</v>
      </c>
      <c r="I1537" s="321">
        <v>3128.2</v>
      </c>
      <c r="J1537" s="319" t="s">
        <v>2198</v>
      </c>
      <c r="K1537" s="92"/>
    </row>
    <row r="1538" spans="1:11" ht="16">
      <c r="A1538" s="318" t="s">
        <v>1504</v>
      </c>
      <c r="B1538" s="318" t="s">
        <v>3716</v>
      </c>
      <c r="C1538" s="319">
        <v>50250249</v>
      </c>
      <c r="D1538" s="320">
        <f>IFERROR(INDEX([2]banka!A$1:A$65536, MATCH(B1538, [2]banka!L$1:L$65536, 0)), "")</f>
        <v>45783</v>
      </c>
      <c r="E1538" s="318"/>
      <c r="F1538" s="318" t="s">
        <v>3717</v>
      </c>
      <c r="G1538" s="318">
        <v>35862289</v>
      </c>
      <c r="H1538" s="318" t="s">
        <v>2219</v>
      </c>
      <c r="I1538" s="321">
        <v>1165.8800000000001</v>
      </c>
      <c r="J1538" s="319" t="s">
        <v>2198</v>
      </c>
      <c r="K1538" s="92"/>
    </row>
    <row r="1539" spans="1:11" ht="16">
      <c r="A1539" s="318" t="s">
        <v>1504</v>
      </c>
      <c r="B1539" s="318" t="s">
        <v>3718</v>
      </c>
      <c r="C1539" s="319">
        <v>50250306</v>
      </c>
      <c r="D1539" s="320">
        <f>IFERROR(INDEX([2]banka!A$1:A$65536, MATCH(B1539, [2]banka!L$1:L$65536, 0)), "")</f>
        <v>45811</v>
      </c>
      <c r="E1539" s="318"/>
      <c r="F1539" s="318" t="s">
        <v>3719</v>
      </c>
      <c r="G1539" s="318">
        <v>35862289</v>
      </c>
      <c r="H1539" s="318" t="s">
        <v>2219</v>
      </c>
      <c r="I1539" s="321">
        <v>1165.8800000000001</v>
      </c>
      <c r="J1539" s="319" t="s">
        <v>2198</v>
      </c>
      <c r="K1539" s="92"/>
    </row>
    <row r="1540" spans="1:11" ht="16">
      <c r="A1540" s="318" t="s">
        <v>1504</v>
      </c>
      <c r="B1540" s="318" t="s">
        <v>3720</v>
      </c>
      <c r="C1540" s="319">
        <v>50250305</v>
      </c>
      <c r="D1540" s="320">
        <f>IFERROR(INDEX([2]banka!A$1:A$65536, MATCH(B1540, [2]banka!L$1:L$65536, 0)), "")</f>
        <v>45811</v>
      </c>
      <c r="E1540" s="318"/>
      <c r="F1540" s="318" t="s">
        <v>3721</v>
      </c>
      <c r="G1540" s="318">
        <v>35862289</v>
      </c>
      <c r="H1540" s="318" t="s">
        <v>2219</v>
      </c>
      <c r="I1540" s="321">
        <v>3128.2</v>
      </c>
      <c r="J1540" s="319" t="s">
        <v>2198</v>
      </c>
      <c r="K1540" s="92"/>
    </row>
    <row r="1541" spans="1:11" ht="16">
      <c r="A1541" s="318" t="s">
        <v>1504</v>
      </c>
      <c r="B1541" s="318" t="s">
        <v>3722</v>
      </c>
      <c r="C1541" s="319">
        <v>10250231</v>
      </c>
      <c r="D1541" s="320">
        <f>IFERROR(INDEX([2]banka!A$1:A$65536, MATCH(B1541, [2]banka!L$1:L$65536, 0)), "")</f>
        <v>45812</v>
      </c>
      <c r="E1541" s="318"/>
      <c r="F1541" s="318" t="s">
        <v>3723</v>
      </c>
      <c r="G1541" s="318">
        <v>35862289</v>
      </c>
      <c r="H1541" s="318" t="s">
        <v>2219</v>
      </c>
      <c r="I1541" s="321">
        <v>184.5</v>
      </c>
      <c r="J1541" s="319" t="s">
        <v>2198</v>
      </c>
      <c r="K1541" s="92"/>
    </row>
    <row r="1542" spans="1:11" ht="16">
      <c r="A1542" s="318" t="s">
        <v>1504</v>
      </c>
      <c r="B1542" s="318" t="s">
        <v>3724</v>
      </c>
      <c r="C1542" s="319">
        <v>250100024</v>
      </c>
      <c r="D1542" s="320">
        <f>IFERROR(INDEX([2]banka!A$1:A$65536, MATCH(B1542, [2]banka!L$1:L$65536, 0)), "")</f>
        <v>45763</v>
      </c>
      <c r="E1542" s="318"/>
      <c r="F1542" s="318" t="s">
        <v>3725</v>
      </c>
      <c r="G1542" s="318">
        <v>36278033</v>
      </c>
      <c r="H1542" s="318" t="s">
        <v>3726</v>
      </c>
      <c r="I1542" s="321">
        <v>339.05</v>
      </c>
      <c r="J1542" s="319" t="s">
        <v>2198</v>
      </c>
      <c r="K1542" s="92"/>
    </row>
    <row r="1543" spans="1:11" ht="16">
      <c r="A1543" s="318" t="s">
        <v>1504</v>
      </c>
      <c r="B1543" s="318" t="s">
        <v>3727</v>
      </c>
      <c r="C1543" s="319" t="s">
        <v>3727</v>
      </c>
      <c r="D1543" s="320">
        <f>IFERROR(INDEX([2]banka!A$1:A$65536, MATCH(B1543, [2]banka!L$1:L$65536, 0)), "")</f>
        <v>45810</v>
      </c>
      <c r="E1543" s="318"/>
      <c r="F1543" s="318" t="s">
        <v>3728</v>
      </c>
      <c r="G1543" s="318">
        <v>36562939</v>
      </c>
      <c r="H1543" s="318" t="s">
        <v>1737</v>
      </c>
      <c r="I1543" s="321">
        <v>11.99</v>
      </c>
      <c r="J1543" s="319" t="s">
        <v>2198</v>
      </c>
      <c r="K1543" s="92"/>
    </row>
    <row r="1544" spans="1:11" ht="16">
      <c r="A1544" s="318" t="s">
        <v>1504</v>
      </c>
      <c r="B1544" s="318" t="s">
        <v>3729</v>
      </c>
      <c r="C1544" s="319" t="s">
        <v>3729</v>
      </c>
      <c r="D1544" s="320">
        <f>IFERROR(INDEX([2]banka!A$1:A$65536, MATCH(B1544, [2]banka!L$1:L$65536, 0)), "")</f>
        <v>45748</v>
      </c>
      <c r="E1544" s="318"/>
      <c r="F1544" s="318" t="s">
        <v>3728</v>
      </c>
      <c r="G1544" s="318">
        <v>36562939</v>
      </c>
      <c r="H1544" s="318" t="s">
        <v>1737</v>
      </c>
      <c r="I1544" s="321">
        <v>317.33</v>
      </c>
      <c r="J1544" s="319" t="s">
        <v>2198</v>
      </c>
      <c r="K1544" s="92"/>
    </row>
    <row r="1545" spans="1:11" ht="16">
      <c r="A1545" s="318" t="s">
        <v>1504</v>
      </c>
      <c r="B1545" s="318" t="s">
        <v>3730</v>
      </c>
      <c r="C1545" s="319" t="s">
        <v>3730</v>
      </c>
      <c r="D1545" s="320">
        <f>IFERROR(INDEX([2]banka!A$1:A$65536, MATCH(B1545, [2]banka!L$1:L$65536, 0)), "")</f>
        <v>45810</v>
      </c>
      <c r="E1545" s="318"/>
      <c r="F1545" s="318" t="s">
        <v>3728</v>
      </c>
      <c r="G1545" s="318">
        <v>36562939</v>
      </c>
      <c r="H1545" s="318" t="s">
        <v>1737</v>
      </c>
      <c r="I1545" s="321">
        <v>103.2</v>
      </c>
      <c r="J1545" s="319" t="s">
        <v>2198</v>
      </c>
      <c r="K1545" s="92"/>
    </row>
    <row r="1546" spans="1:11" ht="16">
      <c r="A1546" s="318" t="s">
        <v>1504</v>
      </c>
      <c r="B1546" s="318" t="s">
        <v>3731</v>
      </c>
      <c r="C1546" s="319">
        <v>250010861</v>
      </c>
      <c r="D1546" s="320">
        <f>IFERROR(INDEX([2]banka!A$1:A$65536, MATCH(B1546, [2]banka!L$1:L$65536, 0)), "")</f>
        <v>45699</v>
      </c>
      <c r="E1546" s="318"/>
      <c r="F1546" s="318" t="s">
        <v>2974</v>
      </c>
      <c r="G1546" s="318">
        <v>35710691</v>
      </c>
      <c r="H1546" s="318" t="s">
        <v>3732</v>
      </c>
      <c r="I1546" s="321">
        <v>861.01</v>
      </c>
      <c r="J1546" s="319" t="s">
        <v>2198</v>
      </c>
      <c r="K1546" s="92"/>
    </row>
    <row r="1547" spans="1:11" ht="16">
      <c r="A1547" s="318" t="s">
        <v>1504</v>
      </c>
      <c r="B1547" s="318" t="s">
        <v>3733</v>
      </c>
      <c r="C1547" s="319" t="s">
        <v>3733</v>
      </c>
      <c r="D1547" s="320">
        <f>IFERROR(INDEX([2]banka!A$1:A$65536, MATCH(B1547, [2]banka!L$1:L$65536, 0)), "")</f>
        <v>45803</v>
      </c>
      <c r="E1547" s="318"/>
      <c r="F1547" s="318" t="s">
        <v>3734</v>
      </c>
      <c r="G1547" s="318">
        <v>35729040</v>
      </c>
      <c r="H1547" s="318" t="s">
        <v>3735</v>
      </c>
      <c r="I1547" s="321">
        <v>40.99</v>
      </c>
      <c r="J1547" s="319" t="s">
        <v>2198</v>
      </c>
      <c r="K1547" s="92"/>
    </row>
    <row r="1548" spans="1:11" ht="16">
      <c r="A1548" s="318" t="s">
        <v>1504</v>
      </c>
      <c r="B1548" s="318" t="s">
        <v>3736</v>
      </c>
      <c r="C1548" s="319" t="s">
        <v>3736</v>
      </c>
      <c r="D1548" s="320">
        <f>IFERROR(INDEX([2]banka!A$1:A$65536, MATCH(B1548, [2]banka!L$1:L$65536, 0)), "")</f>
        <v>45841</v>
      </c>
      <c r="E1548" s="318"/>
      <c r="F1548" s="318" t="s">
        <v>3737</v>
      </c>
      <c r="G1548" s="318">
        <v>41596404</v>
      </c>
      <c r="H1548" s="318" t="s">
        <v>3738</v>
      </c>
      <c r="I1548" s="321">
        <v>15.27</v>
      </c>
      <c r="J1548" s="319" t="s">
        <v>2198</v>
      </c>
      <c r="K1548" s="92"/>
    </row>
    <row r="1549" spans="1:11" ht="16">
      <c r="A1549" s="318" t="s">
        <v>1504</v>
      </c>
      <c r="B1549" s="318" t="s">
        <v>3739</v>
      </c>
      <c r="C1549" s="319" t="s">
        <v>3739</v>
      </c>
      <c r="D1549" s="320">
        <f>IFERROR(INDEX([2]banka!A$1:A$65536, MATCH(B1549, [2]banka!L$1:L$65536, 0)), "")</f>
        <v>45832</v>
      </c>
      <c r="E1549" s="318"/>
      <c r="F1549" s="318" t="s">
        <v>3740</v>
      </c>
      <c r="G1549" s="318">
        <v>31331131</v>
      </c>
      <c r="H1549" s="318" t="s">
        <v>2260</v>
      </c>
      <c r="I1549" s="321">
        <v>19.82</v>
      </c>
      <c r="J1549" s="319" t="s">
        <v>2198</v>
      </c>
      <c r="K1549" s="92"/>
    </row>
    <row r="1550" spans="1:11" ht="16">
      <c r="A1550" s="318" t="s">
        <v>1504</v>
      </c>
      <c r="B1550" s="318" t="s">
        <v>3741</v>
      </c>
      <c r="C1550" s="318" t="s">
        <v>3741</v>
      </c>
      <c r="D1550" s="320">
        <v>45851</v>
      </c>
      <c r="E1550" s="318"/>
      <c r="F1550" s="318" t="s">
        <v>2974</v>
      </c>
      <c r="G1550" s="318"/>
      <c r="H1550" s="318" t="s">
        <v>3742</v>
      </c>
      <c r="I1550" s="321">
        <v>23.63</v>
      </c>
      <c r="J1550" s="319" t="s">
        <v>2198</v>
      </c>
      <c r="K1550" s="92"/>
    </row>
    <row r="1551" spans="1:11" ht="16">
      <c r="A1551" s="318" t="s">
        <v>1504</v>
      </c>
      <c r="B1551" s="318" t="s">
        <v>3743</v>
      </c>
      <c r="C1551" s="318" t="s">
        <v>3743</v>
      </c>
      <c r="D1551" s="320">
        <v>45848</v>
      </c>
      <c r="E1551" s="318"/>
      <c r="F1551" s="318" t="s">
        <v>3744</v>
      </c>
      <c r="G1551" s="318"/>
      <c r="H1551" s="318" t="s">
        <v>1737</v>
      </c>
      <c r="I1551" s="321">
        <v>109.43</v>
      </c>
      <c r="J1551" s="319" t="s">
        <v>2198</v>
      </c>
      <c r="K1551" s="92"/>
    </row>
    <row r="1552" spans="1:11" ht="16">
      <c r="A1552" s="318" t="s">
        <v>1504</v>
      </c>
      <c r="B1552" s="318" t="s">
        <v>3745</v>
      </c>
      <c r="C1552" s="319">
        <v>70250014</v>
      </c>
      <c r="D1552" s="320">
        <f>IFERROR(INDEX([2]banka!A$1:A$65536, MATCH(B1552, [2]banka!L$1:L$65536, 0)), "")</f>
        <v>45706</v>
      </c>
      <c r="E1552" s="318"/>
      <c r="F1552" s="318" t="s">
        <v>3746</v>
      </c>
      <c r="G1552" s="318">
        <v>35862289</v>
      </c>
      <c r="H1552" s="318" t="s">
        <v>2219</v>
      </c>
      <c r="I1552" s="321">
        <v>58.45</v>
      </c>
      <c r="J1552" s="319" t="s">
        <v>2198</v>
      </c>
      <c r="K1552" s="92"/>
    </row>
    <row r="1553" spans="1:11" ht="16">
      <c r="A1553" s="318" t="s">
        <v>1504</v>
      </c>
      <c r="B1553" s="318" t="s">
        <v>3747</v>
      </c>
      <c r="C1553" s="319">
        <v>70250045</v>
      </c>
      <c r="D1553" s="320">
        <f>IFERROR(INDEX([2]banka!A$1:A$65536, MATCH(B1553, [2]banka!L$1:L$65536, 0)), "")</f>
        <v>45734</v>
      </c>
      <c r="E1553" s="318"/>
      <c r="F1553" s="318" t="s">
        <v>3748</v>
      </c>
      <c r="G1553" s="318">
        <v>35862289</v>
      </c>
      <c r="H1553" s="318" t="s">
        <v>2219</v>
      </c>
      <c r="I1553" s="321">
        <v>66.150000000000006</v>
      </c>
      <c r="J1553" s="319" t="s">
        <v>2198</v>
      </c>
      <c r="K1553" s="92"/>
    </row>
    <row r="1554" spans="1:11" ht="16">
      <c r="A1554" s="318" t="s">
        <v>1504</v>
      </c>
      <c r="B1554" s="318" t="s">
        <v>3749</v>
      </c>
      <c r="C1554" s="319">
        <v>70250077</v>
      </c>
      <c r="D1554" s="320">
        <f>IFERROR(INDEX([2]banka!A$1:A$65536, MATCH(B1554, [2]banka!L$1:L$65536, 0)), "")</f>
        <v>45762</v>
      </c>
      <c r="E1554" s="318"/>
      <c r="F1554" s="318" t="s">
        <v>3750</v>
      </c>
      <c r="G1554" s="318">
        <v>35862289</v>
      </c>
      <c r="H1554" s="318" t="s">
        <v>2219</v>
      </c>
      <c r="I1554" s="321">
        <v>59.75</v>
      </c>
      <c r="J1554" s="319" t="s">
        <v>2198</v>
      </c>
      <c r="K1554" s="92"/>
    </row>
    <row r="1555" spans="1:11" ht="16">
      <c r="A1555" s="318" t="s">
        <v>1504</v>
      </c>
      <c r="B1555" s="318" t="s">
        <v>3751</v>
      </c>
      <c r="C1555" s="319">
        <v>70250109</v>
      </c>
      <c r="D1555" s="320">
        <f>IFERROR(INDEX([2]banka!A$1:A$65536, MATCH(B1555, [2]banka!L$1:L$65536, 0)), "")</f>
        <v>45797</v>
      </c>
      <c r="E1555" s="318"/>
      <c r="F1555" s="318" t="s">
        <v>3752</v>
      </c>
      <c r="G1555" s="318">
        <v>35862289</v>
      </c>
      <c r="H1555" s="318" t="s">
        <v>2219</v>
      </c>
      <c r="I1555" s="321">
        <v>47.55</v>
      </c>
      <c r="J1555" s="319" t="s">
        <v>2198</v>
      </c>
      <c r="K1555" s="92"/>
    </row>
    <row r="1556" spans="1:11" ht="16">
      <c r="A1556" s="318" t="s">
        <v>1504</v>
      </c>
      <c r="B1556" s="318" t="s">
        <v>3753</v>
      </c>
      <c r="C1556" s="319">
        <v>70250141</v>
      </c>
      <c r="D1556" s="320">
        <f>IFERROR(INDEX([2]banka!A$1:A$65536, MATCH(B1556, [2]banka!L$1:L$65536, 0)), "")</f>
        <v>45825</v>
      </c>
      <c r="E1556" s="318"/>
      <c r="F1556" s="318" t="s">
        <v>3754</v>
      </c>
      <c r="G1556" s="318">
        <v>35862289</v>
      </c>
      <c r="H1556" s="318" t="s">
        <v>2219</v>
      </c>
      <c r="I1556" s="321">
        <v>62.15</v>
      </c>
      <c r="J1556" s="319" t="s">
        <v>2198</v>
      </c>
      <c r="K1556" s="92"/>
    </row>
    <row r="1557" spans="1:11" ht="16">
      <c r="A1557" s="318" t="s">
        <v>1504</v>
      </c>
      <c r="B1557" s="318" t="s">
        <v>3755</v>
      </c>
      <c r="C1557" s="318" t="s">
        <v>3755</v>
      </c>
      <c r="D1557" s="320">
        <v>45665</v>
      </c>
      <c r="E1557" s="318"/>
      <c r="F1557" s="318" t="s">
        <v>3756</v>
      </c>
      <c r="G1557" s="318"/>
      <c r="H1557" s="318" t="s">
        <v>152</v>
      </c>
      <c r="I1557" s="321">
        <v>3.2</v>
      </c>
      <c r="J1557" s="319" t="s">
        <v>2198</v>
      </c>
      <c r="K1557" s="92"/>
    </row>
    <row r="1558" spans="1:11" ht="16">
      <c r="A1558" s="318" t="s">
        <v>1504</v>
      </c>
      <c r="B1558" s="318" t="s">
        <v>3757</v>
      </c>
      <c r="C1558" s="318" t="s">
        <v>3757</v>
      </c>
      <c r="D1558" s="320">
        <v>45700</v>
      </c>
      <c r="E1558" s="318"/>
      <c r="F1558" s="318" t="s">
        <v>3756</v>
      </c>
      <c r="G1558" s="318"/>
      <c r="H1558" s="318" t="s">
        <v>152</v>
      </c>
      <c r="I1558" s="321">
        <v>36.799999999999997</v>
      </c>
      <c r="J1558" s="319" t="s">
        <v>2198</v>
      </c>
      <c r="K1558" s="92"/>
    </row>
    <row r="1559" spans="1:11" ht="13">
      <c r="A1559" s="318" t="s">
        <v>1504</v>
      </c>
      <c r="B1559" s="318" t="s">
        <v>3758</v>
      </c>
      <c r="C1559" s="319"/>
      <c r="D1559" s="329">
        <v>45688</v>
      </c>
      <c r="E1559" s="318"/>
      <c r="F1559" s="318" t="s">
        <v>2377</v>
      </c>
      <c r="G1559" s="318"/>
      <c r="H1559" s="318"/>
      <c r="I1559" s="321">
        <v>5</v>
      </c>
      <c r="J1559" s="319" t="s">
        <v>2198</v>
      </c>
      <c r="K1559" s="92"/>
    </row>
    <row r="1560" spans="1:11" ht="13">
      <c r="A1560" s="318" t="s">
        <v>1504</v>
      </c>
      <c r="B1560" s="318" t="s">
        <v>3759</v>
      </c>
      <c r="C1560" s="319"/>
      <c r="D1560" s="329">
        <v>45688</v>
      </c>
      <c r="E1560" s="318"/>
      <c r="F1560" s="318" t="s">
        <v>2377</v>
      </c>
      <c r="G1560" s="318"/>
      <c r="H1560" s="318"/>
      <c r="I1560" s="321">
        <v>5</v>
      </c>
      <c r="J1560" s="319" t="s">
        <v>2198</v>
      </c>
      <c r="K1560" s="92"/>
    </row>
    <row r="1561" spans="1:11" ht="13">
      <c r="A1561" s="318" t="s">
        <v>1504</v>
      </c>
      <c r="B1561" s="318" t="s">
        <v>3760</v>
      </c>
      <c r="C1561" s="319"/>
      <c r="D1561" s="329">
        <v>45716</v>
      </c>
      <c r="E1561" s="318"/>
      <c r="F1561" s="318" t="s">
        <v>2377</v>
      </c>
      <c r="G1561" s="318"/>
      <c r="H1561" s="318"/>
      <c r="I1561" s="321">
        <v>5</v>
      </c>
      <c r="J1561" s="319" t="s">
        <v>2198</v>
      </c>
      <c r="K1561" s="92"/>
    </row>
    <row r="1562" spans="1:11" ht="13">
      <c r="A1562" s="318" t="s">
        <v>1504</v>
      </c>
      <c r="B1562" s="318" t="s">
        <v>3761</v>
      </c>
      <c r="C1562" s="319"/>
      <c r="D1562" s="329">
        <v>45716</v>
      </c>
      <c r="E1562" s="318"/>
      <c r="F1562" s="318" t="s">
        <v>2377</v>
      </c>
      <c r="G1562" s="318"/>
      <c r="H1562" s="318"/>
      <c r="I1562" s="321">
        <v>5</v>
      </c>
      <c r="J1562" s="319" t="s">
        <v>2198</v>
      </c>
      <c r="K1562" s="92"/>
    </row>
    <row r="1563" spans="1:11" ht="13">
      <c r="A1563" s="318" t="s">
        <v>1504</v>
      </c>
      <c r="B1563" s="318" t="s">
        <v>3762</v>
      </c>
      <c r="C1563" s="319"/>
      <c r="D1563" s="329">
        <v>45742</v>
      </c>
      <c r="E1563" s="318"/>
      <c r="F1563" s="318" t="s">
        <v>2377</v>
      </c>
      <c r="G1563" s="318"/>
      <c r="H1563" s="318"/>
      <c r="I1563" s="321">
        <v>20</v>
      </c>
      <c r="J1563" s="319" t="s">
        <v>2198</v>
      </c>
      <c r="K1563" s="92"/>
    </row>
    <row r="1564" spans="1:11" ht="13">
      <c r="A1564" s="318" t="s">
        <v>1504</v>
      </c>
      <c r="B1564" s="318" t="s">
        <v>3763</v>
      </c>
      <c r="C1564" s="319"/>
      <c r="D1564" s="329">
        <v>45747</v>
      </c>
      <c r="E1564" s="318"/>
      <c r="F1564" s="318" t="s">
        <v>2377</v>
      </c>
      <c r="G1564" s="318"/>
      <c r="H1564" s="318"/>
      <c r="I1564" s="321">
        <v>5</v>
      </c>
      <c r="J1564" s="319" t="s">
        <v>2198</v>
      </c>
      <c r="K1564" s="92"/>
    </row>
    <row r="1565" spans="1:11" ht="13">
      <c r="A1565" s="318" t="s">
        <v>1504</v>
      </c>
      <c r="B1565" s="318" t="s">
        <v>3764</v>
      </c>
      <c r="C1565" s="319"/>
      <c r="D1565" s="329">
        <v>45747</v>
      </c>
      <c r="E1565" s="318"/>
      <c r="F1565" s="318" t="s">
        <v>2377</v>
      </c>
      <c r="G1565" s="318"/>
      <c r="H1565" s="318"/>
      <c r="I1565" s="321">
        <v>5</v>
      </c>
      <c r="J1565" s="319" t="s">
        <v>2198</v>
      </c>
      <c r="K1565" s="92"/>
    </row>
    <row r="1566" spans="1:11" ht="13">
      <c r="A1566" s="318" t="s">
        <v>1504</v>
      </c>
      <c r="B1566" s="318" t="s">
        <v>3765</v>
      </c>
      <c r="C1566" s="319"/>
      <c r="D1566" s="329">
        <v>45777</v>
      </c>
      <c r="E1566" s="318"/>
      <c r="F1566" s="318" t="s">
        <v>2377</v>
      </c>
      <c r="G1566" s="318"/>
      <c r="H1566" s="318"/>
      <c r="I1566" s="321">
        <v>5</v>
      </c>
      <c r="J1566" s="319" t="s">
        <v>2198</v>
      </c>
      <c r="K1566" s="92"/>
    </row>
    <row r="1567" spans="1:11" ht="13">
      <c r="A1567" s="318" t="s">
        <v>1504</v>
      </c>
      <c r="B1567" s="318" t="s">
        <v>3766</v>
      </c>
      <c r="C1567" s="319"/>
      <c r="D1567" s="329">
        <v>45777</v>
      </c>
      <c r="E1567" s="318"/>
      <c r="F1567" s="318" t="s">
        <v>2377</v>
      </c>
      <c r="G1567" s="318"/>
      <c r="H1567" s="318"/>
      <c r="I1567" s="321">
        <v>5</v>
      </c>
      <c r="J1567" s="319" t="s">
        <v>2198</v>
      </c>
      <c r="K1567" s="92"/>
    </row>
    <row r="1568" spans="1:11" ht="13">
      <c r="A1568" s="318" t="s">
        <v>1504</v>
      </c>
      <c r="B1568" s="318" t="s">
        <v>3767</v>
      </c>
      <c r="C1568" s="319"/>
      <c r="D1568" s="329">
        <v>45808</v>
      </c>
      <c r="E1568" s="318"/>
      <c r="F1568" s="318" t="s">
        <v>2377</v>
      </c>
      <c r="G1568" s="318"/>
      <c r="H1568" s="318"/>
      <c r="I1568" s="321">
        <v>5</v>
      </c>
      <c r="J1568" s="319" t="s">
        <v>2198</v>
      </c>
      <c r="K1568" s="92"/>
    </row>
    <row r="1569" spans="1:11" ht="13">
      <c r="A1569" s="318" t="s">
        <v>1504</v>
      </c>
      <c r="B1569" s="318" t="s">
        <v>3768</v>
      </c>
      <c r="C1569" s="319"/>
      <c r="D1569" s="329">
        <v>45808</v>
      </c>
      <c r="E1569" s="318"/>
      <c r="F1569" s="318" t="s">
        <v>2377</v>
      </c>
      <c r="G1569" s="318"/>
      <c r="H1569" s="318"/>
      <c r="I1569" s="321">
        <v>5</v>
      </c>
      <c r="J1569" s="319" t="s">
        <v>2198</v>
      </c>
      <c r="K1569" s="92"/>
    </row>
    <row r="1570" spans="1:11" ht="13">
      <c r="A1570" s="318" t="s">
        <v>1504</v>
      </c>
      <c r="B1570" s="318" t="s">
        <v>3769</v>
      </c>
      <c r="C1570" s="319"/>
      <c r="D1570" s="329">
        <v>45838</v>
      </c>
      <c r="E1570" s="318"/>
      <c r="F1570" s="318" t="s">
        <v>2377</v>
      </c>
      <c r="G1570" s="318"/>
      <c r="H1570" s="318"/>
      <c r="I1570" s="321">
        <v>5</v>
      </c>
      <c r="J1570" s="319" t="s">
        <v>2198</v>
      </c>
      <c r="K1570" s="92"/>
    </row>
    <row r="1571" spans="1:11" ht="13">
      <c r="A1571" s="318" t="s">
        <v>1504</v>
      </c>
      <c r="B1571" s="318" t="s">
        <v>3770</v>
      </c>
      <c r="C1571" s="319"/>
      <c r="D1571" s="329">
        <v>45838</v>
      </c>
      <c r="E1571" s="318"/>
      <c r="F1571" s="318" t="s">
        <v>2377</v>
      </c>
      <c r="G1571" s="318"/>
      <c r="H1571" s="318"/>
      <c r="I1571" s="321">
        <v>5</v>
      </c>
      <c r="J1571" s="319" t="s">
        <v>2198</v>
      </c>
      <c r="K1571" s="92"/>
    </row>
    <row r="1572" spans="1:11" ht="13">
      <c r="A1572" s="318" t="s">
        <v>1504</v>
      </c>
      <c r="B1572" s="318" t="s">
        <v>3771</v>
      </c>
      <c r="C1572" s="319"/>
      <c r="D1572" s="329">
        <v>45688</v>
      </c>
      <c r="E1572" s="318"/>
      <c r="F1572" s="318" t="s">
        <v>2377</v>
      </c>
      <c r="G1572" s="318"/>
      <c r="H1572" s="318"/>
      <c r="I1572" s="321">
        <v>5</v>
      </c>
      <c r="J1572" s="319" t="s">
        <v>2198</v>
      </c>
      <c r="K1572" s="92"/>
    </row>
    <row r="1573" spans="1:11" ht="13">
      <c r="A1573" s="318" t="s">
        <v>1504</v>
      </c>
      <c r="B1573" s="318" t="s">
        <v>3772</v>
      </c>
      <c r="C1573" s="319"/>
      <c r="D1573" s="329">
        <v>45688</v>
      </c>
      <c r="E1573" s="318"/>
      <c r="F1573" s="318" t="s">
        <v>2377</v>
      </c>
      <c r="G1573" s="318"/>
      <c r="H1573" s="318"/>
      <c r="I1573" s="321">
        <v>5</v>
      </c>
      <c r="J1573" s="319" t="s">
        <v>2198</v>
      </c>
      <c r="K1573" s="92"/>
    </row>
    <row r="1574" spans="1:11" ht="13">
      <c r="A1574" s="318" t="s">
        <v>1504</v>
      </c>
      <c r="B1574" s="318" t="s">
        <v>3773</v>
      </c>
      <c r="C1574" s="319"/>
      <c r="D1574" s="329">
        <v>45716</v>
      </c>
      <c r="E1574" s="318"/>
      <c r="F1574" s="318" t="s">
        <v>2377</v>
      </c>
      <c r="G1574" s="318"/>
      <c r="H1574" s="318"/>
      <c r="I1574" s="321">
        <v>5</v>
      </c>
      <c r="J1574" s="319" t="s">
        <v>2198</v>
      </c>
      <c r="K1574" s="92"/>
    </row>
    <row r="1575" spans="1:11" ht="13">
      <c r="A1575" s="318" t="s">
        <v>1504</v>
      </c>
      <c r="B1575" s="318" t="s">
        <v>3774</v>
      </c>
      <c r="C1575" s="319"/>
      <c r="D1575" s="329">
        <v>45716</v>
      </c>
      <c r="E1575" s="318"/>
      <c r="F1575" s="318" t="s">
        <v>2377</v>
      </c>
      <c r="G1575" s="318"/>
      <c r="H1575" s="318"/>
      <c r="I1575" s="321">
        <v>5</v>
      </c>
      <c r="J1575" s="319" t="s">
        <v>2198</v>
      </c>
      <c r="K1575" s="92"/>
    </row>
    <row r="1576" spans="1:11" ht="13">
      <c r="A1576" s="318" t="s">
        <v>1504</v>
      </c>
      <c r="B1576" s="318" t="s">
        <v>3775</v>
      </c>
      <c r="C1576" s="319"/>
      <c r="D1576" s="329">
        <v>45747</v>
      </c>
      <c r="E1576" s="318"/>
      <c r="F1576" s="318" t="s">
        <v>2377</v>
      </c>
      <c r="G1576" s="318"/>
      <c r="H1576" s="318"/>
      <c r="I1576" s="321">
        <v>5</v>
      </c>
      <c r="J1576" s="319" t="s">
        <v>2198</v>
      </c>
      <c r="K1576" s="92"/>
    </row>
    <row r="1577" spans="1:11" ht="13">
      <c r="A1577" s="318" t="s">
        <v>1504</v>
      </c>
      <c r="B1577" s="318" t="s">
        <v>3776</v>
      </c>
      <c r="C1577" s="319"/>
      <c r="D1577" s="329">
        <v>45747</v>
      </c>
      <c r="E1577" s="318"/>
      <c r="F1577" s="318" t="s">
        <v>2377</v>
      </c>
      <c r="G1577" s="318"/>
      <c r="H1577" s="318"/>
      <c r="I1577" s="321">
        <v>5</v>
      </c>
      <c r="J1577" s="319" t="s">
        <v>2198</v>
      </c>
      <c r="K1577" s="92"/>
    </row>
    <row r="1578" spans="1:11" ht="13">
      <c r="A1578" s="318" t="s">
        <v>1504</v>
      </c>
      <c r="B1578" s="318" t="s">
        <v>3777</v>
      </c>
      <c r="C1578" s="319"/>
      <c r="D1578" s="329">
        <v>45777</v>
      </c>
      <c r="E1578" s="318"/>
      <c r="F1578" s="318" t="s">
        <v>2377</v>
      </c>
      <c r="G1578" s="318"/>
      <c r="H1578" s="318"/>
      <c r="I1578" s="321">
        <v>5</v>
      </c>
      <c r="J1578" s="319" t="s">
        <v>2198</v>
      </c>
      <c r="K1578" s="92"/>
    </row>
    <row r="1579" spans="1:11" ht="13">
      <c r="A1579" s="318" t="s">
        <v>1504</v>
      </c>
      <c r="B1579" s="318" t="s">
        <v>3778</v>
      </c>
      <c r="C1579" s="319"/>
      <c r="D1579" s="329">
        <v>45777</v>
      </c>
      <c r="E1579" s="318"/>
      <c r="F1579" s="318" t="s">
        <v>2377</v>
      </c>
      <c r="G1579" s="318"/>
      <c r="H1579" s="318"/>
      <c r="I1579" s="321">
        <v>5</v>
      </c>
      <c r="J1579" s="319" t="s">
        <v>2198</v>
      </c>
      <c r="K1579" s="92"/>
    </row>
    <row r="1580" spans="1:11" ht="13">
      <c r="A1580" s="318" t="s">
        <v>1504</v>
      </c>
      <c r="B1580" s="318" t="s">
        <v>3779</v>
      </c>
      <c r="C1580" s="319"/>
      <c r="D1580" s="329">
        <v>45808</v>
      </c>
      <c r="E1580" s="318"/>
      <c r="F1580" s="318" t="s">
        <v>2377</v>
      </c>
      <c r="G1580" s="318"/>
      <c r="H1580" s="318"/>
      <c r="I1580" s="321">
        <v>5</v>
      </c>
      <c r="J1580" s="319" t="s">
        <v>2198</v>
      </c>
      <c r="K1580" s="92"/>
    </row>
    <row r="1581" spans="1:11" ht="13">
      <c r="A1581" s="318" t="s">
        <v>1504</v>
      </c>
      <c r="B1581" s="318" t="s">
        <v>3780</v>
      </c>
      <c r="C1581" s="319"/>
      <c r="D1581" s="329">
        <v>45808</v>
      </c>
      <c r="E1581" s="318"/>
      <c r="F1581" s="318" t="s">
        <v>2377</v>
      </c>
      <c r="G1581" s="318"/>
      <c r="H1581" s="318"/>
      <c r="I1581" s="321">
        <v>5</v>
      </c>
      <c r="J1581" s="319" t="s">
        <v>2198</v>
      </c>
      <c r="K1581" s="92"/>
    </row>
    <row r="1582" spans="1:11" ht="13">
      <c r="A1582" s="318" t="s">
        <v>1504</v>
      </c>
      <c r="B1582" s="318" t="s">
        <v>3781</v>
      </c>
      <c r="C1582" s="319"/>
      <c r="D1582" s="329">
        <v>45838</v>
      </c>
      <c r="E1582" s="318"/>
      <c r="F1582" s="318" t="s">
        <v>2377</v>
      </c>
      <c r="G1582" s="318"/>
      <c r="H1582" s="318"/>
      <c r="I1582" s="321">
        <v>5</v>
      </c>
      <c r="J1582" s="319" t="s">
        <v>2198</v>
      </c>
      <c r="K1582" s="92"/>
    </row>
    <row r="1583" spans="1:11" ht="13">
      <c r="A1583" s="318" t="s">
        <v>1504</v>
      </c>
      <c r="B1583" s="318" t="s">
        <v>3782</v>
      </c>
      <c r="C1583" s="319"/>
      <c r="D1583" s="329">
        <v>45838</v>
      </c>
      <c r="E1583" s="318"/>
      <c r="F1583" s="318" t="s">
        <v>2377</v>
      </c>
      <c r="G1583" s="318"/>
      <c r="H1583" s="318"/>
      <c r="I1583" s="321">
        <v>5</v>
      </c>
      <c r="J1583" s="319" t="s">
        <v>2198</v>
      </c>
      <c r="K1583" s="92"/>
    </row>
    <row r="1584" spans="1:11" ht="13">
      <c r="A1584" s="318" t="s">
        <v>1504</v>
      </c>
      <c r="B1584" s="318" t="s">
        <v>3783</v>
      </c>
      <c r="C1584" s="319"/>
      <c r="D1584" s="329">
        <v>45688</v>
      </c>
      <c r="E1584" s="318"/>
      <c r="F1584" s="318" t="s">
        <v>2377</v>
      </c>
      <c r="G1584" s="318"/>
      <c r="H1584" s="318"/>
      <c r="I1584" s="321">
        <v>5</v>
      </c>
      <c r="J1584" s="319" t="s">
        <v>2198</v>
      </c>
      <c r="K1584" s="92"/>
    </row>
    <row r="1585" spans="1:11" ht="13">
      <c r="A1585" s="318" t="s">
        <v>1504</v>
      </c>
      <c r="B1585" s="318" t="s">
        <v>3784</v>
      </c>
      <c r="C1585" s="319"/>
      <c r="D1585" s="329">
        <v>45688</v>
      </c>
      <c r="E1585" s="318"/>
      <c r="F1585" s="318" t="s">
        <v>2377</v>
      </c>
      <c r="G1585" s="318"/>
      <c r="H1585" s="318"/>
      <c r="I1585" s="321">
        <v>5</v>
      </c>
      <c r="J1585" s="319" t="s">
        <v>2198</v>
      </c>
      <c r="K1585" s="92"/>
    </row>
    <row r="1586" spans="1:11" ht="13">
      <c r="A1586" s="318" t="s">
        <v>1504</v>
      </c>
      <c r="B1586" s="318" t="s">
        <v>3785</v>
      </c>
      <c r="C1586" s="319"/>
      <c r="D1586" s="329">
        <v>45716</v>
      </c>
      <c r="E1586" s="318"/>
      <c r="F1586" s="318" t="s">
        <v>2377</v>
      </c>
      <c r="G1586" s="318"/>
      <c r="H1586" s="318"/>
      <c r="I1586" s="321">
        <v>5</v>
      </c>
      <c r="J1586" s="319" t="s">
        <v>2198</v>
      </c>
      <c r="K1586" s="92"/>
    </row>
    <row r="1587" spans="1:11" ht="13">
      <c r="A1587" s="318" t="s">
        <v>1504</v>
      </c>
      <c r="B1587" s="318" t="s">
        <v>3786</v>
      </c>
      <c r="C1587" s="319"/>
      <c r="D1587" s="329">
        <v>45716</v>
      </c>
      <c r="E1587" s="318"/>
      <c r="F1587" s="318" t="s">
        <v>2377</v>
      </c>
      <c r="G1587" s="318"/>
      <c r="H1587" s="318"/>
      <c r="I1587" s="321">
        <v>5</v>
      </c>
      <c r="J1587" s="319" t="s">
        <v>2198</v>
      </c>
      <c r="K1587" s="92"/>
    </row>
    <row r="1588" spans="1:11" ht="13">
      <c r="A1588" s="318" t="s">
        <v>1504</v>
      </c>
      <c r="B1588" s="318" t="s">
        <v>3787</v>
      </c>
      <c r="C1588" s="319"/>
      <c r="D1588" s="329">
        <v>45747</v>
      </c>
      <c r="E1588" s="318"/>
      <c r="F1588" s="318" t="s">
        <v>2377</v>
      </c>
      <c r="G1588" s="318"/>
      <c r="H1588" s="318"/>
      <c r="I1588" s="321">
        <v>5</v>
      </c>
      <c r="J1588" s="319" t="s">
        <v>2198</v>
      </c>
      <c r="K1588" s="92"/>
    </row>
    <row r="1589" spans="1:11" ht="13">
      <c r="A1589" s="318" t="s">
        <v>1504</v>
      </c>
      <c r="B1589" s="318" t="s">
        <v>3788</v>
      </c>
      <c r="C1589" s="319"/>
      <c r="D1589" s="329">
        <v>45747</v>
      </c>
      <c r="E1589" s="318"/>
      <c r="F1589" s="318" t="s">
        <v>2377</v>
      </c>
      <c r="G1589" s="318"/>
      <c r="H1589" s="318"/>
      <c r="I1589" s="321">
        <v>5</v>
      </c>
      <c r="J1589" s="319" t="s">
        <v>2198</v>
      </c>
      <c r="K1589" s="92"/>
    </row>
    <row r="1590" spans="1:11" ht="13">
      <c r="A1590" s="318" t="s">
        <v>1504</v>
      </c>
      <c r="B1590" s="318" t="s">
        <v>3789</v>
      </c>
      <c r="C1590" s="319"/>
      <c r="D1590" s="329">
        <v>45777</v>
      </c>
      <c r="E1590" s="318"/>
      <c r="F1590" s="318" t="s">
        <v>2377</v>
      </c>
      <c r="G1590" s="318"/>
      <c r="H1590" s="318"/>
      <c r="I1590" s="321">
        <v>5</v>
      </c>
      <c r="J1590" s="319" t="s">
        <v>2198</v>
      </c>
      <c r="K1590" s="92"/>
    </row>
    <row r="1591" spans="1:11" ht="13">
      <c r="A1591" s="318" t="s">
        <v>1504</v>
      </c>
      <c r="B1591" s="318" t="s">
        <v>3790</v>
      </c>
      <c r="C1591" s="319"/>
      <c r="D1591" s="329">
        <v>45777</v>
      </c>
      <c r="E1591" s="318"/>
      <c r="F1591" s="318" t="s">
        <v>2377</v>
      </c>
      <c r="G1591" s="318"/>
      <c r="H1591" s="318"/>
      <c r="I1591" s="321">
        <v>5</v>
      </c>
      <c r="J1591" s="319" t="s">
        <v>2198</v>
      </c>
      <c r="K1591" s="92"/>
    </row>
    <row r="1592" spans="1:11" ht="13">
      <c r="A1592" s="318" t="s">
        <v>1504</v>
      </c>
      <c r="B1592" s="318" t="s">
        <v>3791</v>
      </c>
      <c r="C1592" s="319"/>
      <c r="D1592" s="329">
        <v>45808</v>
      </c>
      <c r="E1592" s="318"/>
      <c r="F1592" s="318" t="s">
        <v>2377</v>
      </c>
      <c r="G1592" s="318"/>
      <c r="H1592" s="318"/>
      <c r="I1592" s="321">
        <v>5</v>
      </c>
      <c r="J1592" s="319" t="s">
        <v>2198</v>
      </c>
      <c r="K1592" s="92"/>
    </row>
    <row r="1593" spans="1:11" ht="13">
      <c r="A1593" s="318" t="s">
        <v>1504</v>
      </c>
      <c r="B1593" s="318" t="s">
        <v>3792</v>
      </c>
      <c r="C1593" s="319"/>
      <c r="D1593" s="329">
        <v>45808</v>
      </c>
      <c r="E1593" s="318"/>
      <c r="F1593" s="318" t="s">
        <v>2377</v>
      </c>
      <c r="G1593" s="318"/>
      <c r="H1593" s="318"/>
      <c r="I1593" s="321">
        <v>5</v>
      </c>
      <c r="J1593" s="319" t="s">
        <v>2198</v>
      </c>
      <c r="K1593" s="92"/>
    </row>
    <row r="1594" spans="1:11" ht="13">
      <c r="A1594" s="318" t="s">
        <v>1504</v>
      </c>
      <c r="B1594" s="318" t="s">
        <v>3793</v>
      </c>
      <c r="C1594" s="319"/>
      <c r="D1594" s="329">
        <v>45838</v>
      </c>
      <c r="E1594" s="318"/>
      <c r="F1594" s="318" t="s">
        <v>2377</v>
      </c>
      <c r="G1594" s="318"/>
      <c r="H1594" s="318"/>
      <c r="I1594" s="321">
        <v>5</v>
      </c>
      <c r="J1594" s="319" t="s">
        <v>2198</v>
      </c>
      <c r="K1594" s="92"/>
    </row>
    <row r="1595" spans="1:11" ht="13">
      <c r="A1595" s="318" t="s">
        <v>1504</v>
      </c>
      <c r="B1595" s="318" t="s">
        <v>3794</v>
      </c>
      <c r="C1595" s="319"/>
      <c r="D1595" s="329">
        <v>45838</v>
      </c>
      <c r="E1595" s="318"/>
      <c r="F1595" s="318" t="s">
        <v>2377</v>
      </c>
      <c r="G1595" s="318"/>
      <c r="H1595" s="318"/>
      <c r="I1595" s="321">
        <v>5</v>
      </c>
      <c r="J1595" s="319" t="s">
        <v>2198</v>
      </c>
      <c r="K1595" s="92"/>
    </row>
    <row r="1596" spans="1:11" ht="16">
      <c r="A1596" s="318" t="s">
        <v>1504</v>
      </c>
      <c r="B1596" s="318" t="s">
        <v>3795</v>
      </c>
      <c r="C1596" s="319" t="s">
        <v>3795</v>
      </c>
      <c r="D1596" s="320">
        <f>IFERROR(INDEX([2]banka!A$1:A$65536, MATCH(B1596, [2]banka!L$1:L$65536, 0)), "")</f>
        <v>45763</v>
      </c>
      <c r="E1596" s="318"/>
      <c r="F1596" s="318" t="s">
        <v>2357</v>
      </c>
      <c r="G1596" s="318">
        <v>48136999</v>
      </c>
      <c r="H1596" s="318" t="s">
        <v>3796</v>
      </c>
      <c r="I1596" s="321">
        <v>6</v>
      </c>
      <c r="J1596" s="319" t="s">
        <v>2198</v>
      </c>
      <c r="K1596" s="92"/>
    </row>
    <row r="1597" spans="1:11" ht="16">
      <c r="A1597" s="318" t="s">
        <v>1504</v>
      </c>
      <c r="B1597" s="318" t="s">
        <v>3797</v>
      </c>
      <c r="C1597" s="319">
        <v>250001</v>
      </c>
      <c r="D1597" s="320">
        <f>IFERROR(INDEX([2]banka!A$1:A$65536, MATCH(B1597, [2]banka!L$1:L$65536, 0)), "")</f>
        <v>45691</v>
      </c>
      <c r="E1597" s="318"/>
      <c r="F1597" s="318" t="s">
        <v>3798</v>
      </c>
      <c r="G1597" s="318">
        <v>36861243</v>
      </c>
      <c r="H1597" s="318" t="s">
        <v>3799</v>
      </c>
      <c r="I1597" s="321">
        <v>1640</v>
      </c>
      <c r="J1597" s="319" t="s">
        <v>2198</v>
      </c>
      <c r="K1597" s="92"/>
    </row>
    <row r="1598" spans="1:11" ht="16">
      <c r="A1598" s="318" t="s">
        <v>1504</v>
      </c>
      <c r="B1598" s="318" t="s">
        <v>3800</v>
      </c>
      <c r="C1598" s="319">
        <v>250004</v>
      </c>
      <c r="D1598" s="320">
        <f>IFERROR(INDEX([2]banka!A$1:A$65536, MATCH(B1598, [2]banka!L$1:L$65536, 0)), "")</f>
        <v>45721</v>
      </c>
      <c r="E1598" s="318"/>
      <c r="F1598" s="318" t="s">
        <v>3798</v>
      </c>
      <c r="G1598" s="318">
        <v>36861243</v>
      </c>
      <c r="H1598" s="318" t="s">
        <v>3799</v>
      </c>
      <c r="I1598" s="321">
        <v>1640</v>
      </c>
      <c r="J1598" s="319" t="s">
        <v>2198</v>
      </c>
      <c r="K1598" s="92"/>
    </row>
    <row r="1599" spans="1:11" ht="16">
      <c r="A1599" s="318" t="s">
        <v>1504</v>
      </c>
      <c r="B1599" s="318" t="s">
        <v>3801</v>
      </c>
      <c r="C1599" s="319">
        <v>250006</v>
      </c>
      <c r="D1599" s="320">
        <f>IFERROR(INDEX([2]banka!A$1:A$65536, MATCH(B1599, [2]banka!L$1:L$65536, 0)), "")</f>
        <v>45762</v>
      </c>
      <c r="E1599" s="318"/>
      <c r="F1599" s="318" t="s">
        <v>3798</v>
      </c>
      <c r="G1599" s="318">
        <v>36861243</v>
      </c>
      <c r="H1599" s="318" t="s">
        <v>3799</v>
      </c>
      <c r="I1599" s="321">
        <v>1640</v>
      </c>
      <c r="J1599" s="319" t="s">
        <v>2198</v>
      </c>
      <c r="K1599" s="92"/>
    </row>
    <row r="1600" spans="1:11" ht="16">
      <c r="A1600" s="318" t="s">
        <v>1504</v>
      </c>
      <c r="B1600" s="318" t="s">
        <v>3802</v>
      </c>
      <c r="C1600" s="319">
        <v>250012</v>
      </c>
      <c r="D1600" s="320">
        <f>IFERROR(INDEX([2]banka!A$1:A$65536, MATCH(B1600, [2]banka!L$1:L$65536, 0)), "")</f>
        <v>45783</v>
      </c>
      <c r="E1600" s="318"/>
      <c r="F1600" s="318" t="s">
        <v>3798</v>
      </c>
      <c r="G1600" s="318">
        <v>36861243</v>
      </c>
      <c r="H1600" s="318" t="s">
        <v>3799</v>
      </c>
      <c r="I1600" s="321">
        <v>1640</v>
      </c>
      <c r="J1600" s="319" t="s">
        <v>2198</v>
      </c>
      <c r="K1600" s="92"/>
    </row>
    <row r="1601" spans="1:11" ht="16">
      <c r="A1601" s="318" t="s">
        <v>1504</v>
      </c>
      <c r="B1601" s="318" t="s">
        <v>3803</v>
      </c>
      <c r="C1601" s="319">
        <v>250014</v>
      </c>
      <c r="D1601" s="320">
        <f>IFERROR(INDEX([2]banka!A$1:A$65536, MATCH(B1601, [2]banka!L$1:L$65536, 0)), "")</f>
        <v>45811</v>
      </c>
      <c r="E1601" s="318"/>
      <c r="F1601" s="318" t="s">
        <v>3798</v>
      </c>
      <c r="G1601" s="318">
        <v>36861243</v>
      </c>
      <c r="H1601" s="318" t="s">
        <v>3799</v>
      </c>
      <c r="I1601" s="321">
        <v>1640</v>
      </c>
      <c r="J1601" s="319" t="s">
        <v>2198</v>
      </c>
      <c r="K1601" s="92"/>
    </row>
    <row r="1602" spans="1:11" ht="16">
      <c r="A1602" s="318" t="s">
        <v>1504</v>
      </c>
      <c r="B1602" s="318" t="s">
        <v>3804</v>
      </c>
      <c r="C1602" s="319">
        <v>250017</v>
      </c>
      <c r="D1602" s="320">
        <f>IFERROR(INDEX([2]banka!A$1:A$65536, MATCH(B1602, [2]banka!L$1:L$65536, 0)), "")</f>
        <v>45841</v>
      </c>
      <c r="E1602" s="318"/>
      <c r="F1602" s="318" t="s">
        <v>3798</v>
      </c>
      <c r="G1602" s="318">
        <v>36861243</v>
      </c>
      <c r="H1602" s="318" t="s">
        <v>3799</v>
      </c>
      <c r="I1602" s="321">
        <v>1640</v>
      </c>
      <c r="J1602" s="319" t="s">
        <v>2198</v>
      </c>
      <c r="K1602" s="92"/>
    </row>
    <row r="1603" spans="1:11" ht="16">
      <c r="A1603" s="318" t="s">
        <v>1504</v>
      </c>
      <c r="B1603" s="318" t="s">
        <v>3805</v>
      </c>
      <c r="C1603" s="319" t="s">
        <v>3805</v>
      </c>
      <c r="D1603" s="320">
        <v>45695</v>
      </c>
      <c r="E1603" s="318"/>
      <c r="F1603" s="318" t="s">
        <v>3806</v>
      </c>
      <c r="G1603" s="318"/>
      <c r="H1603" s="318"/>
      <c r="I1603" s="321">
        <v>327.60000000000002</v>
      </c>
      <c r="J1603" s="319" t="s">
        <v>2198</v>
      </c>
      <c r="K1603" s="92"/>
    </row>
    <row r="1604" spans="1:11" ht="16">
      <c r="A1604" s="318" t="s">
        <v>1504</v>
      </c>
      <c r="B1604" s="318" t="s">
        <v>3805</v>
      </c>
      <c r="C1604" s="319" t="s">
        <v>3805</v>
      </c>
      <c r="D1604" s="320">
        <v>45695</v>
      </c>
      <c r="E1604" s="318"/>
      <c r="F1604" s="318" t="s">
        <v>3807</v>
      </c>
      <c r="G1604" s="318"/>
      <c r="H1604" s="318"/>
      <c r="I1604" s="321">
        <v>65.34</v>
      </c>
      <c r="J1604" s="319" t="s">
        <v>2198</v>
      </c>
      <c r="K1604" s="92"/>
    </row>
    <row r="1605" spans="1:11" ht="16">
      <c r="A1605" s="318" t="s">
        <v>1504</v>
      </c>
      <c r="B1605" s="318" t="s">
        <v>3805</v>
      </c>
      <c r="C1605" s="319" t="s">
        <v>3805</v>
      </c>
      <c r="D1605" s="320">
        <v>45695</v>
      </c>
      <c r="E1605" s="318"/>
      <c r="F1605" s="318" t="s">
        <v>1786</v>
      </c>
      <c r="G1605" s="318"/>
      <c r="H1605" s="318"/>
      <c r="I1605" s="321">
        <v>2776.72</v>
      </c>
      <c r="J1605" s="319" t="s">
        <v>2198</v>
      </c>
      <c r="K1605" s="92"/>
    </row>
    <row r="1606" spans="1:11" ht="16">
      <c r="A1606" s="318" t="s">
        <v>1504</v>
      </c>
      <c r="B1606" s="318" t="s">
        <v>3805</v>
      </c>
      <c r="C1606" s="319" t="s">
        <v>3805</v>
      </c>
      <c r="D1606" s="320">
        <v>45695</v>
      </c>
      <c r="E1606" s="318"/>
      <c r="F1606" s="318" t="s">
        <v>1788</v>
      </c>
      <c r="G1606" s="318"/>
      <c r="H1606" s="318"/>
      <c r="I1606" s="321">
        <v>11301.22</v>
      </c>
      <c r="J1606" s="319" t="s">
        <v>2198</v>
      </c>
      <c r="K1606" s="92"/>
    </row>
    <row r="1607" spans="1:11" ht="16">
      <c r="A1607" s="318" t="s">
        <v>1504</v>
      </c>
      <c r="B1607" s="318" t="s">
        <v>3805</v>
      </c>
      <c r="C1607" s="319" t="s">
        <v>3805</v>
      </c>
      <c r="D1607" s="320">
        <v>45695</v>
      </c>
      <c r="E1607" s="318"/>
      <c r="F1607" s="318" t="s">
        <v>1787</v>
      </c>
      <c r="G1607" s="318"/>
      <c r="H1607" s="318"/>
      <c r="I1607" s="321">
        <v>1243.1300000000001</v>
      </c>
      <c r="J1607" s="319" t="s">
        <v>2198</v>
      </c>
      <c r="K1607" s="92"/>
    </row>
    <row r="1608" spans="1:11" ht="16">
      <c r="A1608" s="318" t="s">
        <v>1504</v>
      </c>
      <c r="B1608" s="318" t="s">
        <v>3808</v>
      </c>
      <c r="C1608" s="319" t="s">
        <v>3808</v>
      </c>
      <c r="D1608" s="320">
        <v>45722</v>
      </c>
      <c r="E1608" s="318"/>
      <c r="F1608" s="318" t="s">
        <v>1787</v>
      </c>
      <c r="G1608" s="318"/>
      <c r="H1608" s="318"/>
      <c r="I1608" s="321">
        <v>1231.83</v>
      </c>
      <c r="J1608" s="319" t="s">
        <v>2198</v>
      </c>
      <c r="K1608" s="92"/>
    </row>
    <row r="1609" spans="1:11" ht="16">
      <c r="A1609" s="318" t="s">
        <v>1504</v>
      </c>
      <c r="B1609" s="318" t="s">
        <v>3808</v>
      </c>
      <c r="C1609" s="319" t="s">
        <v>3808</v>
      </c>
      <c r="D1609" s="320">
        <v>45722</v>
      </c>
      <c r="E1609" s="318"/>
      <c r="F1609" s="318" t="s">
        <v>3807</v>
      </c>
      <c r="G1609" s="318"/>
      <c r="H1609" s="318"/>
      <c r="I1609" s="321">
        <v>61.64</v>
      </c>
      <c r="J1609" s="319" t="s">
        <v>2198</v>
      </c>
      <c r="K1609" s="92"/>
    </row>
    <row r="1610" spans="1:11" ht="16">
      <c r="A1610" s="318" t="s">
        <v>1504</v>
      </c>
      <c r="B1610" s="318" t="s">
        <v>3808</v>
      </c>
      <c r="C1610" s="319" t="s">
        <v>3808</v>
      </c>
      <c r="D1610" s="320">
        <v>45722</v>
      </c>
      <c r="E1610" s="318"/>
      <c r="F1610" s="318" t="s">
        <v>3806</v>
      </c>
      <c r="G1610" s="318"/>
      <c r="H1610" s="318"/>
      <c r="I1610" s="321">
        <v>399</v>
      </c>
      <c r="J1610" s="319" t="s">
        <v>2198</v>
      </c>
      <c r="K1610" s="92"/>
    </row>
    <row r="1611" spans="1:11" ht="16">
      <c r="A1611" s="318" t="s">
        <v>1504</v>
      </c>
      <c r="B1611" s="318" t="s">
        <v>3808</v>
      </c>
      <c r="C1611" s="319" t="s">
        <v>3808</v>
      </c>
      <c r="D1611" s="320">
        <v>45722</v>
      </c>
      <c r="E1611" s="318"/>
      <c r="F1611" s="318" t="s">
        <v>1788</v>
      </c>
      <c r="G1611" s="318"/>
      <c r="H1611" s="318"/>
      <c r="I1611" s="321">
        <v>11198.64</v>
      </c>
      <c r="J1611" s="319" t="s">
        <v>2198</v>
      </c>
      <c r="K1611" s="92"/>
    </row>
    <row r="1612" spans="1:11" ht="16">
      <c r="A1612" s="318" t="s">
        <v>1504</v>
      </c>
      <c r="B1612" s="318" t="s">
        <v>3808</v>
      </c>
      <c r="C1612" s="319" t="s">
        <v>3808</v>
      </c>
      <c r="D1612" s="320">
        <v>45722</v>
      </c>
      <c r="E1612" s="318"/>
      <c r="F1612" s="318" t="s">
        <v>1786</v>
      </c>
      <c r="G1612" s="318"/>
      <c r="H1612" s="318"/>
      <c r="I1612" s="321">
        <v>2753.05</v>
      </c>
      <c r="J1612" s="319" t="s">
        <v>2198</v>
      </c>
      <c r="K1612" s="92"/>
    </row>
    <row r="1613" spans="1:11" ht="16">
      <c r="A1613" s="318" t="s">
        <v>1504</v>
      </c>
      <c r="B1613" s="318" t="s">
        <v>3809</v>
      </c>
      <c r="C1613" s="319" t="s">
        <v>3809</v>
      </c>
      <c r="D1613" s="320">
        <v>45756</v>
      </c>
      <c r="E1613" s="318"/>
      <c r="F1613" s="318" t="s">
        <v>1788</v>
      </c>
      <c r="G1613" s="318"/>
      <c r="H1613" s="318"/>
      <c r="I1613" s="321">
        <v>11279.4</v>
      </c>
      <c r="J1613" s="319" t="s">
        <v>2198</v>
      </c>
      <c r="K1613" s="92"/>
    </row>
    <row r="1614" spans="1:11" ht="16">
      <c r="A1614" s="318" t="s">
        <v>1504</v>
      </c>
      <c r="B1614" s="318" t="s">
        <v>3809</v>
      </c>
      <c r="C1614" s="319" t="s">
        <v>3809</v>
      </c>
      <c r="D1614" s="320">
        <v>45756</v>
      </c>
      <c r="E1614" s="318"/>
      <c r="F1614" s="318" t="s">
        <v>1786</v>
      </c>
      <c r="G1614" s="318"/>
      <c r="H1614" s="318"/>
      <c r="I1614" s="321">
        <v>2771.53</v>
      </c>
      <c r="J1614" s="319" t="s">
        <v>2198</v>
      </c>
      <c r="K1614" s="92"/>
    </row>
    <row r="1615" spans="1:11" ht="16">
      <c r="A1615" s="318" t="s">
        <v>1504</v>
      </c>
      <c r="B1615" s="318" t="s">
        <v>3809</v>
      </c>
      <c r="C1615" s="319" t="s">
        <v>3809</v>
      </c>
      <c r="D1615" s="320">
        <v>45756</v>
      </c>
      <c r="E1615" s="318"/>
      <c r="F1615" s="318" t="s">
        <v>3807</v>
      </c>
      <c r="G1615" s="318"/>
      <c r="H1615" s="318"/>
      <c r="I1615" s="321">
        <v>67.22</v>
      </c>
      <c r="J1615" s="319" t="s">
        <v>2198</v>
      </c>
      <c r="K1615" s="92"/>
    </row>
    <row r="1616" spans="1:11" ht="16">
      <c r="A1616" s="318" t="s">
        <v>1504</v>
      </c>
      <c r="B1616" s="318" t="s">
        <v>3809</v>
      </c>
      <c r="C1616" s="319" t="s">
        <v>3809</v>
      </c>
      <c r="D1616" s="320">
        <v>45756</v>
      </c>
      <c r="E1616" s="318"/>
      <c r="F1616" s="318" t="s">
        <v>3806</v>
      </c>
      <c r="G1616" s="318"/>
      <c r="H1616" s="318"/>
      <c r="I1616" s="321">
        <v>435.6</v>
      </c>
      <c r="J1616" s="319" t="s">
        <v>2198</v>
      </c>
      <c r="K1616" s="92"/>
    </row>
    <row r="1617" spans="1:11" ht="16">
      <c r="A1617" s="318" t="s">
        <v>1504</v>
      </c>
      <c r="B1617" s="318" t="s">
        <v>3809</v>
      </c>
      <c r="C1617" s="319" t="s">
        <v>3809</v>
      </c>
      <c r="D1617" s="320">
        <v>45756</v>
      </c>
      <c r="E1617" s="318"/>
      <c r="F1617" s="318" t="s">
        <v>1787</v>
      </c>
      <c r="G1617" s="318"/>
      <c r="H1617" s="318"/>
      <c r="I1617" s="321">
        <v>1240.73</v>
      </c>
      <c r="J1617" s="319" t="s">
        <v>2198</v>
      </c>
      <c r="K1617" s="92"/>
    </row>
    <row r="1618" spans="1:11" ht="16">
      <c r="A1618" s="318" t="s">
        <v>1504</v>
      </c>
      <c r="B1618" s="318" t="s">
        <v>3810</v>
      </c>
      <c r="C1618" s="319" t="s">
        <v>3810</v>
      </c>
      <c r="D1618" s="320">
        <v>45783</v>
      </c>
      <c r="E1618" s="318"/>
      <c r="F1618" s="318" t="s">
        <v>3806</v>
      </c>
      <c r="G1618" s="318"/>
      <c r="H1618" s="318"/>
      <c r="I1618" s="321">
        <v>418</v>
      </c>
      <c r="J1618" s="319" t="s">
        <v>2198</v>
      </c>
      <c r="K1618" s="92"/>
    </row>
    <row r="1619" spans="1:11" ht="16">
      <c r="A1619" s="318" t="s">
        <v>1504</v>
      </c>
      <c r="B1619" s="318" t="s">
        <v>3810</v>
      </c>
      <c r="C1619" s="319" t="s">
        <v>3810</v>
      </c>
      <c r="D1619" s="320">
        <v>45783</v>
      </c>
      <c r="E1619" s="318"/>
      <c r="F1619" s="318" t="s">
        <v>1787</v>
      </c>
      <c r="G1619" s="318"/>
      <c r="H1619" s="318"/>
      <c r="I1619" s="321">
        <v>1243.42</v>
      </c>
      <c r="J1619" s="319" t="s">
        <v>2198</v>
      </c>
      <c r="K1619" s="92"/>
    </row>
    <row r="1620" spans="1:11" ht="16">
      <c r="A1620" s="318" t="s">
        <v>1504</v>
      </c>
      <c r="B1620" s="318" t="s">
        <v>3810</v>
      </c>
      <c r="C1620" s="319" t="s">
        <v>3810</v>
      </c>
      <c r="D1620" s="320">
        <v>45783</v>
      </c>
      <c r="E1620" s="318"/>
      <c r="F1620" s="318" t="s">
        <v>1788</v>
      </c>
      <c r="G1620" s="318"/>
      <c r="H1620" s="318"/>
      <c r="I1620" s="321">
        <v>11303.86</v>
      </c>
      <c r="J1620" s="319" t="s">
        <v>2198</v>
      </c>
      <c r="K1620" s="92"/>
    </row>
    <row r="1621" spans="1:11" ht="16">
      <c r="A1621" s="318" t="s">
        <v>1504</v>
      </c>
      <c r="B1621" s="318" t="s">
        <v>3810</v>
      </c>
      <c r="C1621" s="319" t="s">
        <v>3810</v>
      </c>
      <c r="D1621" s="320">
        <v>45783</v>
      </c>
      <c r="E1621" s="318"/>
      <c r="F1621" s="318" t="s">
        <v>3807</v>
      </c>
      <c r="G1621" s="318"/>
      <c r="H1621" s="318"/>
      <c r="I1621" s="321">
        <v>63.73</v>
      </c>
      <c r="J1621" s="319" t="s">
        <v>2198</v>
      </c>
      <c r="K1621" s="92"/>
    </row>
    <row r="1622" spans="1:11" ht="16">
      <c r="A1622" s="318" t="s">
        <v>1504</v>
      </c>
      <c r="B1622" s="318" t="s">
        <v>3810</v>
      </c>
      <c r="C1622" s="319" t="s">
        <v>3810</v>
      </c>
      <c r="D1622" s="320">
        <v>45783</v>
      </c>
      <c r="E1622" s="318"/>
      <c r="F1622" s="318" t="s">
        <v>1786</v>
      </c>
      <c r="G1622" s="318"/>
      <c r="H1622" s="318"/>
      <c r="I1622" s="321">
        <v>2777.65</v>
      </c>
      <c r="J1622" s="319" t="s">
        <v>2198</v>
      </c>
      <c r="K1622" s="92"/>
    </row>
    <row r="1623" spans="1:11" ht="16">
      <c r="A1623" s="318" t="s">
        <v>1504</v>
      </c>
      <c r="B1623" s="318" t="s">
        <v>3811</v>
      </c>
      <c r="C1623" s="319" t="s">
        <v>3811</v>
      </c>
      <c r="D1623" s="320">
        <v>45818</v>
      </c>
      <c r="E1623" s="318"/>
      <c r="F1623" s="318" t="s">
        <v>3807</v>
      </c>
      <c r="G1623" s="318"/>
      <c r="H1623" s="318"/>
      <c r="I1623" s="321">
        <v>64.3</v>
      </c>
      <c r="J1623" s="319" t="s">
        <v>2198</v>
      </c>
      <c r="K1623" s="92"/>
    </row>
    <row r="1624" spans="1:11" ht="16">
      <c r="A1624" s="318" t="s">
        <v>1504</v>
      </c>
      <c r="B1624" s="318" t="s">
        <v>3811</v>
      </c>
      <c r="C1624" s="319" t="s">
        <v>3811</v>
      </c>
      <c r="D1624" s="320">
        <v>45818</v>
      </c>
      <c r="E1624" s="318"/>
      <c r="F1624" s="318" t="s">
        <v>3806</v>
      </c>
      <c r="G1624" s="318"/>
      <c r="H1624" s="318"/>
      <c r="I1624" s="321">
        <v>435.6</v>
      </c>
      <c r="J1624" s="319" t="s">
        <v>2198</v>
      </c>
      <c r="K1624" s="92"/>
    </row>
    <row r="1625" spans="1:11" ht="16">
      <c r="A1625" s="318" t="s">
        <v>1504</v>
      </c>
      <c r="B1625" s="318" t="s">
        <v>3811</v>
      </c>
      <c r="C1625" s="319" t="s">
        <v>3811</v>
      </c>
      <c r="D1625" s="320">
        <v>45818</v>
      </c>
      <c r="E1625" s="318"/>
      <c r="F1625" s="318" t="s">
        <v>1788</v>
      </c>
      <c r="G1625" s="318"/>
      <c r="H1625" s="318"/>
      <c r="I1625" s="321">
        <v>11299.11</v>
      </c>
      <c r="J1625" s="319" t="s">
        <v>2198</v>
      </c>
      <c r="K1625" s="92"/>
    </row>
    <row r="1626" spans="1:11" ht="16">
      <c r="A1626" s="318" t="s">
        <v>1504</v>
      </c>
      <c r="B1626" s="318" t="s">
        <v>3811</v>
      </c>
      <c r="C1626" s="319" t="s">
        <v>3811</v>
      </c>
      <c r="D1626" s="320">
        <v>45818</v>
      </c>
      <c r="E1626" s="318"/>
      <c r="F1626" s="318" t="s">
        <v>1786</v>
      </c>
      <c r="G1626" s="318"/>
      <c r="H1626" s="318"/>
      <c r="I1626" s="321">
        <v>2776.27</v>
      </c>
      <c r="J1626" s="319" t="s">
        <v>2198</v>
      </c>
      <c r="K1626" s="92"/>
    </row>
    <row r="1627" spans="1:11" ht="16">
      <c r="A1627" s="318" t="s">
        <v>1504</v>
      </c>
      <c r="B1627" s="318" t="s">
        <v>3811</v>
      </c>
      <c r="C1627" s="319" t="s">
        <v>3811</v>
      </c>
      <c r="D1627" s="320">
        <v>45818</v>
      </c>
      <c r="E1627" s="318"/>
      <c r="F1627" s="318" t="s">
        <v>1787</v>
      </c>
      <c r="G1627" s="318"/>
      <c r="H1627" s="318"/>
      <c r="I1627" s="321">
        <v>1242.8800000000001</v>
      </c>
      <c r="J1627" s="319" t="s">
        <v>2198</v>
      </c>
      <c r="K1627" s="92"/>
    </row>
    <row r="1628" spans="1:11" ht="16">
      <c r="A1628" s="318" t="s">
        <v>1504</v>
      </c>
      <c r="B1628" s="318" t="s">
        <v>3812</v>
      </c>
      <c r="C1628" s="319">
        <v>25003</v>
      </c>
      <c r="D1628" s="320">
        <f>IFERROR(INDEX([2]banka!A$1:A$65536, MATCH(B1628, [2]banka!L$1:L$65536, 0)), "")</f>
        <v>45691</v>
      </c>
      <c r="E1628" s="318"/>
      <c r="F1628" s="318" t="s">
        <v>3813</v>
      </c>
      <c r="G1628" s="318">
        <v>33783284</v>
      </c>
      <c r="H1628" s="318" t="s">
        <v>3814</v>
      </c>
      <c r="I1628" s="321">
        <v>1800</v>
      </c>
      <c r="J1628" s="319" t="s">
        <v>2198</v>
      </c>
      <c r="K1628" s="92"/>
    </row>
    <row r="1629" spans="1:11" ht="16">
      <c r="A1629" s="318" t="s">
        <v>1504</v>
      </c>
      <c r="B1629" s="318" t="s">
        <v>3815</v>
      </c>
      <c r="C1629" s="319">
        <v>25004</v>
      </c>
      <c r="D1629" s="320">
        <f>IFERROR(INDEX([2]banka!A$1:A$65536, MATCH(B1629, [2]banka!L$1:L$65536, 0)), "")</f>
        <v>45716</v>
      </c>
      <c r="E1629" s="318"/>
      <c r="F1629" s="318" t="s">
        <v>3813</v>
      </c>
      <c r="G1629" s="318">
        <v>33783284</v>
      </c>
      <c r="H1629" s="318" t="s">
        <v>3814</v>
      </c>
      <c r="I1629" s="321">
        <v>1800</v>
      </c>
      <c r="J1629" s="319" t="s">
        <v>2198</v>
      </c>
      <c r="K1629" s="92"/>
    </row>
    <row r="1630" spans="1:11" ht="16">
      <c r="A1630" s="318" t="s">
        <v>1504</v>
      </c>
      <c r="B1630" s="318" t="s">
        <v>3816</v>
      </c>
      <c r="C1630" s="319">
        <v>25010</v>
      </c>
      <c r="D1630" s="320">
        <f>IFERROR(INDEX([2]banka!A$1:A$65536, MATCH(B1630, [2]banka!L$1:L$65536, 0)), "")</f>
        <v>45747</v>
      </c>
      <c r="E1630" s="318"/>
      <c r="F1630" s="318" t="s">
        <v>3813</v>
      </c>
      <c r="G1630" s="318">
        <v>33783284</v>
      </c>
      <c r="H1630" s="318" t="s">
        <v>3814</v>
      </c>
      <c r="I1630" s="321">
        <v>1800</v>
      </c>
      <c r="J1630" s="319" t="s">
        <v>2198</v>
      </c>
      <c r="K1630" s="92"/>
    </row>
    <row r="1631" spans="1:11" ht="16">
      <c r="A1631" s="318" t="s">
        <v>1504</v>
      </c>
      <c r="B1631" s="318" t="s">
        <v>3817</v>
      </c>
      <c r="C1631" s="319">
        <v>25011</v>
      </c>
      <c r="D1631" s="320">
        <f>IFERROR(INDEX([2]banka!A$1:A$65536, MATCH(B1631, [2]banka!L$1:L$65536, 0)), "")</f>
        <v>45779</v>
      </c>
      <c r="E1631" s="318"/>
      <c r="F1631" s="318" t="s">
        <v>3813</v>
      </c>
      <c r="G1631" s="318">
        <v>33783284</v>
      </c>
      <c r="H1631" s="318" t="s">
        <v>3814</v>
      </c>
      <c r="I1631" s="321">
        <v>1925</v>
      </c>
      <c r="J1631" s="319" t="s">
        <v>2198</v>
      </c>
      <c r="K1631" s="92"/>
    </row>
    <row r="1632" spans="1:11" ht="16">
      <c r="A1632" s="318" t="s">
        <v>1504</v>
      </c>
      <c r="B1632" s="318" t="s">
        <v>3818</v>
      </c>
      <c r="C1632" s="319">
        <v>25012</v>
      </c>
      <c r="D1632" s="320">
        <f>IFERROR(INDEX([2]banka!A$1:A$65536, MATCH(B1632, [2]banka!L$1:L$65536, 0)), "")</f>
        <v>45811</v>
      </c>
      <c r="E1632" s="318"/>
      <c r="F1632" s="318" t="s">
        <v>3819</v>
      </c>
      <c r="G1632" s="318">
        <v>33783284</v>
      </c>
      <c r="H1632" s="318" t="s">
        <v>3814</v>
      </c>
      <c r="I1632" s="321">
        <v>1800</v>
      </c>
      <c r="J1632" s="319" t="s">
        <v>2198</v>
      </c>
      <c r="K1632" s="92"/>
    </row>
    <row r="1633" spans="1:11" ht="16">
      <c r="A1633" s="318" t="s">
        <v>1504</v>
      </c>
      <c r="B1633" s="318" t="s">
        <v>3820</v>
      </c>
      <c r="C1633" s="319">
        <v>25013</v>
      </c>
      <c r="D1633" s="320">
        <f>IFERROR(INDEX([2]banka!A$1:A$65536, MATCH(B1633, [2]banka!L$1:L$65536, 0)), "")</f>
        <v>45841</v>
      </c>
      <c r="E1633" s="318"/>
      <c r="F1633" s="318" t="s">
        <v>3821</v>
      </c>
      <c r="G1633" s="318">
        <v>33783284</v>
      </c>
      <c r="H1633" s="318" t="s">
        <v>3814</v>
      </c>
      <c r="I1633" s="321">
        <v>1800</v>
      </c>
      <c r="J1633" s="319" t="s">
        <v>2198</v>
      </c>
      <c r="K1633" s="92"/>
    </row>
    <row r="1634" spans="1:11" ht="16">
      <c r="A1634" s="318" t="s">
        <v>1504</v>
      </c>
      <c r="B1634" s="318" t="s">
        <v>2792</v>
      </c>
      <c r="C1634" s="319">
        <v>20250018</v>
      </c>
      <c r="D1634" s="320">
        <f>IFERROR(INDEX([2]banka!A$1:A$65536, MATCH(B1634, [2]banka!L$1:L$65536, 0)), "")</f>
        <v>45692</v>
      </c>
      <c r="E1634" s="318"/>
      <c r="F1634" s="318" t="s">
        <v>2793</v>
      </c>
      <c r="G1634" s="318">
        <v>35862289</v>
      </c>
      <c r="H1634" s="318" t="s">
        <v>2219</v>
      </c>
      <c r="I1634" s="321">
        <v>67.650000000000006</v>
      </c>
      <c r="J1634" s="319" t="s">
        <v>2198</v>
      </c>
      <c r="K1634" s="92"/>
    </row>
    <row r="1635" spans="1:11" ht="16">
      <c r="A1635" s="318" t="s">
        <v>1504</v>
      </c>
      <c r="B1635" s="318" t="s">
        <v>3822</v>
      </c>
      <c r="C1635" s="319">
        <v>10250070</v>
      </c>
      <c r="D1635" s="320">
        <f>IFERROR(INDEX([2]banka!A$1:A$65536, MATCH(B1635, [2]banka!L$1:L$65536, 0)), "")</f>
        <v>45721</v>
      </c>
      <c r="E1635" s="318"/>
      <c r="F1635" s="318" t="s">
        <v>3823</v>
      </c>
      <c r="G1635" s="318">
        <v>35862289</v>
      </c>
      <c r="H1635" s="318" t="s">
        <v>2219</v>
      </c>
      <c r="I1635" s="321">
        <v>12.3</v>
      </c>
      <c r="J1635" s="319" t="s">
        <v>2198</v>
      </c>
      <c r="K1635" s="92"/>
    </row>
    <row r="1636" spans="1:11" ht="16">
      <c r="A1636" s="318" t="s">
        <v>1504</v>
      </c>
      <c r="B1636" s="318" t="s">
        <v>3824</v>
      </c>
      <c r="C1636" s="319" t="s">
        <v>3824</v>
      </c>
      <c r="D1636" s="320">
        <f>IFERROR(INDEX([2]banka!A$1:A$65536, MATCH(B1636, [2]banka!L$1:L$65536, 0)), "")</f>
        <v>45729</v>
      </c>
      <c r="E1636" s="318"/>
      <c r="F1636" s="318" t="s">
        <v>3825</v>
      </c>
      <c r="G1636" s="318"/>
      <c r="H1636" s="318" t="s">
        <v>3093</v>
      </c>
      <c r="I1636" s="321">
        <v>20.239999999999998</v>
      </c>
      <c r="J1636" s="319" t="s">
        <v>2198</v>
      </c>
      <c r="K1636" s="92"/>
    </row>
    <row r="1637" spans="1:11" ht="16">
      <c r="A1637" s="318" t="s">
        <v>1504</v>
      </c>
      <c r="B1637" s="318" t="s">
        <v>3826</v>
      </c>
      <c r="C1637" s="319" t="s">
        <v>3826</v>
      </c>
      <c r="D1637" s="320">
        <f>IFERROR(INDEX([2]banka!A$1:A$65536, MATCH(B1637, [2]banka!L$1:L$65536, 0)), "")</f>
        <v>45756</v>
      </c>
      <c r="E1637" s="318"/>
      <c r="F1637" s="318" t="s">
        <v>3827</v>
      </c>
      <c r="G1637" s="318"/>
      <c r="H1637" s="318" t="s">
        <v>3828</v>
      </c>
      <c r="I1637" s="321">
        <v>65.349999999999994</v>
      </c>
      <c r="J1637" s="319" t="s">
        <v>2198</v>
      </c>
      <c r="K1637" s="92"/>
    </row>
    <row r="1638" spans="1:11" ht="16">
      <c r="A1638" s="314" t="s">
        <v>1504</v>
      </c>
      <c r="B1638" s="314" t="s">
        <v>2361</v>
      </c>
      <c r="C1638" s="315">
        <v>5822365448</v>
      </c>
      <c r="D1638" s="316">
        <f>IFERROR(INDEX([2]banka!A$1:A$65536, MATCH(B1638, [2]banka!L$1:L$65536, 0)), "")</f>
        <v>45684</v>
      </c>
      <c r="E1638" s="314"/>
      <c r="F1638" s="314" t="s">
        <v>3829</v>
      </c>
      <c r="G1638" s="314">
        <v>35697270</v>
      </c>
      <c r="H1638" s="314" t="s">
        <v>1766</v>
      </c>
      <c r="I1638" s="317">
        <v>107.45</v>
      </c>
      <c r="J1638" s="315" t="s">
        <v>2198</v>
      </c>
      <c r="K1638" s="92"/>
    </row>
    <row r="1639" spans="1:11" ht="16">
      <c r="A1639" s="314" t="s">
        <v>1504</v>
      </c>
      <c r="B1639" s="314" t="s">
        <v>2363</v>
      </c>
      <c r="C1639" s="315">
        <v>5826964112</v>
      </c>
      <c r="D1639" s="316">
        <f>IFERROR(INDEX([2]banka!A$1:A$65536, MATCH(B1639, [2]banka!L$1:L$65536, 0)), "")</f>
        <v>45709</v>
      </c>
      <c r="E1639" s="314"/>
      <c r="F1639" s="314" t="s">
        <v>2364</v>
      </c>
      <c r="G1639" s="314">
        <v>35697270</v>
      </c>
      <c r="H1639" s="314" t="s">
        <v>1766</v>
      </c>
      <c r="I1639" s="317">
        <v>107.45</v>
      </c>
      <c r="J1639" s="315" t="s">
        <v>2198</v>
      </c>
      <c r="K1639" s="92"/>
    </row>
    <row r="1640" spans="1:11" ht="16">
      <c r="A1640" s="314" t="s">
        <v>1504</v>
      </c>
      <c r="B1640" s="314" t="s">
        <v>2365</v>
      </c>
      <c r="C1640" s="315">
        <v>5831593173</v>
      </c>
      <c r="D1640" s="316">
        <f>IFERROR(INDEX([2]banka!A$1:A$65536, MATCH(B1640, [2]banka!L$1:L$65536, 0)), "")</f>
        <v>45747</v>
      </c>
      <c r="E1640" s="314"/>
      <c r="F1640" s="314" t="s">
        <v>3830</v>
      </c>
      <c r="G1640" s="314">
        <v>35697270</v>
      </c>
      <c r="H1640" s="314" t="s">
        <v>1766</v>
      </c>
      <c r="I1640" s="317">
        <v>107.45</v>
      </c>
      <c r="J1640" s="315" t="s">
        <v>2198</v>
      </c>
      <c r="K1640" s="92"/>
    </row>
    <row r="1641" spans="1:11" ht="16">
      <c r="A1641" s="314" t="s">
        <v>1504</v>
      </c>
      <c r="B1641" s="314" t="s">
        <v>3831</v>
      </c>
      <c r="C1641" s="315">
        <v>20250195</v>
      </c>
      <c r="D1641" s="316">
        <f>IFERROR(INDEX([2]banka!A$1:A$65536, MATCH(B1641, [2]banka!L$1:L$65536, 0)), "")</f>
        <v>45762</v>
      </c>
      <c r="E1641" s="314"/>
      <c r="F1641" s="314" t="s">
        <v>3832</v>
      </c>
      <c r="G1641" s="314">
        <v>35853123</v>
      </c>
      <c r="H1641" s="314" t="s">
        <v>3833</v>
      </c>
      <c r="I1641" s="317">
        <v>200.49</v>
      </c>
      <c r="J1641" s="315" t="s">
        <v>2198</v>
      </c>
      <c r="K1641" s="92"/>
    </row>
    <row r="1642" spans="1:11" ht="16">
      <c r="A1642" s="314" t="s">
        <v>1504</v>
      </c>
      <c r="B1642" s="314" t="s">
        <v>2367</v>
      </c>
      <c r="C1642" s="315">
        <v>301846671</v>
      </c>
      <c r="D1642" s="316">
        <f>IFERROR(INDEX([2]banka!A$1:A$65536, MATCH(B1642, [2]banka!L$1:L$65536, 0)), "")</f>
        <v>45782</v>
      </c>
      <c r="E1642" s="314"/>
      <c r="F1642" s="314" t="s">
        <v>2368</v>
      </c>
      <c r="G1642" s="314">
        <v>35697270</v>
      </c>
      <c r="H1642" s="314" t="s">
        <v>1766</v>
      </c>
      <c r="I1642" s="317">
        <v>156.87</v>
      </c>
      <c r="J1642" s="315" t="s">
        <v>2198</v>
      </c>
      <c r="K1642" s="92"/>
    </row>
    <row r="1643" spans="1:11" ht="16">
      <c r="A1643" s="314" t="s">
        <v>1504</v>
      </c>
      <c r="B1643" s="314" t="s">
        <v>2369</v>
      </c>
      <c r="C1643" s="315">
        <v>5840783464</v>
      </c>
      <c r="D1643" s="316">
        <f>IFERROR(INDEX([2]banka!A$1:A$65536, MATCH(B1643, [2]banka!L$1:L$65536, 0)), "")</f>
        <v>45804</v>
      </c>
      <c r="E1643" s="314"/>
      <c r="F1643" s="314" t="s">
        <v>2370</v>
      </c>
      <c r="G1643" s="314">
        <v>35697270</v>
      </c>
      <c r="H1643" s="314" t="s">
        <v>1766</v>
      </c>
      <c r="I1643" s="317">
        <v>124.62</v>
      </c>
      <c r="J1643" s="315" t="s">
        <v>2198</v>
      </c>
      <c r="K1643" s="92"/>
    </row>
    <row r="1644" spans="1:11" ht="16">
      <c r="A1644" s="318" t="s">
        <v>1504</v>
      </c>
      <c r="B1644" s="318" t="s">
        <v>3834</v>
      </c>
      <c r="C1644" s="318" t="s">
        <v>3834</v>
      </c>
      <c r="D1644" s="320">
        <v>45822</v>
      </c>
      <c r="E1644" s="318"/>
      <c r="F1644" s="318" t="s">
        <v>3835</v>
      </c>
      <c r="G1644" s="318"/>
      <c r="H1644" s="318" t="s">
        <v>3836</v>
      </c>
      <c r="I1644" s="321">
        <v>19.559999999999999</v>
      </c>
      <c r="J1644" s="319" t="s">
        <v>2198</v>
      </c>
      <c r="K1644" s="92"/>
    </row>
    <row r="1645" spans="1:11" ht="16">
      <c r="A1645" s="318" t="s">
        <v>1504</v>
      </c>
      <c r="B1645" s="318" t="s">
        <v>3837</v>
      </c>
      <c r="C1645" s="318" t="s">
        <v>3837</v>
      </c>
      <c r="D1645" s="320">
        <v>45698</v>
      </c>
      <c r="E1645" s="318"/>
      <c r="F1645" s="318" t="s">
        <v>3835</v>
      </c>
      <c r="G1645" s="318"/>
      <c r="H1645" s="318" t="s">
        <v>3836</v>
      </c>
      <c r="I1645" s="321">
        <v>19.559999999999999</v>
      </c>
      <c r="J1645" s="319" t="s">
        <v>2198</v>
      </c>
      <c r="K1645" s="92"/>
    </row>
    <row r="1646" spans="1:11" ht="16">
      <c r="A1646" s="318" t="s">
        <v>1504</v>
      </c>
      <c r="B1646" s="318" t="s">
        <v>3838</v>
      </c>
      <c r="C1646" s="318" t="s">
        <v>3838</v>
      </c>
      <c r="D1646" s="320">
        <v>45698</v>
      </c>
      <c r="E1646" s="318"/>
      <c r="F1646" s="318" t="s">
        <v>3835</v>
      </c>
      <c r="G1646" s="318"/>
      <c r="H1646" s="318" t="s">
        <v>3836</v>
      </c>
      <c r="I1646" s="321">
        <v>19.559999999999999</v>
      </c>
      <c r="J1646" s="319" t="s">
        <v>2198</v>
      </c>
      <c r="K1646" s="92"/>
    </row>
    <row r="1647" spans="1:11" ht="16">
      <c r="A1647" s="318" t="s">
        <v>1504</v>
      </c>
      <c r="B1647" s="318" t="s">
        <v>3839</v>
      </c>
      <c r="C1647" s="319">
        <v>1025169081</v>
      </c>
      <c r="D1647" s="320">
        <f>IFERROR(INDEX([2]banka!A$1:A$65536, MATCH(B1647, [2]banka!L$1:L$65536, 0)), "")</f>
        <v>45796</v>
      </c>
      <c r="E1647" s="318"/>
      <c r="F1647" s="318" t="s">
        <v>3840</v>
      </c>
      <c r="G1647" s="318">
        <v>36421928</v>
      </c>
      <c r="H1647" s="318" t="s">
        <v>3836</v>
      </c>
      <c r="I1647" s="321">
        <v>103.17</v>
      </c>
      <c r="J1647" s="319" t="s">
        <v>2198</v>
      </c>
      <c r="K1647" s="92"/>
    </row>
    <row r="1648" spans="1:11" ht="16">
      <c r="A1648" s="318" t="s">
        <v>1504</v>
      </c>
      <c r="B1648" s="318" t="s">
        <v>3841</v>
      </c>
      <c r="C1648" s="319">
        <v>20250301</v>
      </c>
      <c r="D1648" s="320">
        <f>IFERROR(INDEX([2]banka!A$1:A$65536, MATCH(B1648, [2]banka!L$1:L$65536, 0)), "")</f>
        <v>45818</v>
      </c>
      <c r="E1648" s="318"/>
      <c r="F1648" s="318" t="s">
        <v>3842</v>
      </c>
      <c r="G1648" s="318">
        <v>35853123</v>
      </c>
      <c r="H1648" s="318" t="s">
        <v>3833</v>
      </c>
      <c r="I1648" s="321">
        <v>107.01</v>
      </c>
      <c r="J1648" s="319" t="s">
        <v>2198</v>
      </c>
      <c r="K1648" s="92"/>
    </row>
    <row r="1649" spans="1:11" ht="16">
      <c r="A1649" s="318" t="s">
        <v>1504</v>
      </c>
      <c r="B1649" s="318" t="s">
        <v>2371</v>
      </c>
      <c r="C1649" s="319">
        <v>5845290324</v>
      </c>
      <c r="D1649" s="320">
        <f>IFERROR(INDEX([2]banka!A$1:A$65536, MATCH(B1649, [2]banka!L$1:L$65536, 0)), "")</f>
        <v>45832</v>
      </c>
      <c r="E1649" s="318"/>
      <c r="F1649" s="318" t="s">
        <v>2372</v>
      </c>
      <c r="G1649" s="318">
        <v>35697270</v>
      </c>
      <c r="H1649" s="318" t="s">
        <v>1766</v>
      </c>
      <c r="I1649" s="321">
        <v>124.62</v>
      </c>
      <c r="J1649" s="319" t="s">
        <v>2198</v>
      </c>
      <c r="K1649" s="92"/>
    </row>
    <row r="1650" spans="1:11" ht="16">
      <c r="A1650" s="318" t="s">
        <v>1504</v>
      </c>
      <c r="B1650" s="318" t="s">
        <v>3843</v>
      </c>
      <c r="C1650" s="319">
        <v>6849</v>
      </c>
      <c r="D1650" s="320">
        <f>IFERROR(INDEX([2]banka!A$1:A$65536, MATCH(B1650, [2]banka!L$1:L$65536, 0)), "")</f>
        <v>45691</v>
      </c>
      <c r="E1650" s="318"/>
      <c r="F1650" s="318" t="s">
        <v>3844</v>
      </c>
      <c r="G1650" s="318"/>
      <c r="H1650" s="318" t="s">
        <v>3845</v>
      </c>
      <c r="I1650" s="321">
        <v>1500</v>
      </c>
      <c r="J1650" s="319" t="s">
        <v>2198</v>
      </c>
      <c r="K1650" s="92"/>
    </row>
    <row r="1651" spans="1:11" ht="16">
      <c r="A1651" s="318" t="s">
        <v>1504</v>
      </c>
      <c r="B1651" s="318" t="s">
        <v>3846</v>
      </c>
      <c r="C1651" s="319" t="s">
        <v>3847</v>
      </c>
      <c r="D1651" s="320">
        <f>IFERROR(INDEX([2]banka!A$1:A$65536, MATCH(B1651, [2]banka!L$1:L$65536, 0)), "")</f>
        <v>45775</v>
      </c>
      <c r="E1651" s="318"/>
      <c r="F1651" s="318" t="s">
        <v>3844</v>
      </c>
      <c r="G1651" s="318"/>
      <c r="H1651" s="318" t="s">
        <v>3848</v>
      </c>
      <c r="I1651" s="321">
        <v>1000</v>
      </c>
      <c r="J1651" s="319" t="s">
        <v>2198</v>
      </c>
      <c r="K1651" s="92"/>
    </row>
    <row r="1652" spans="1:11" ht="16">
      <c r="A1652" s="318" t="s">
        <v>1504</v>
      </c>
      <c r="B1652" s="318" t="s">
        <v>3849</v>
      </c>
      <c r="C1652" s="319" t="s">
        <v>3849</v>
      </c>
      <c r="D1652" s="320">
        <f>IFERROR(INDEX([2]banka!A$1:A$65536, MATCH(B1652, [2]banka!L$1:L$65536, 0)), "")</f>
        <v>45699</v>
      </c>
      <c r="E1652" s="318"/>
      <c r="F1652" s="318" t="s">
        <v>1963</v>
      </c>
      <c r="G1652" s="318">
        <v>1070000016</v>
      </c>
      <c r="H1652" s="318" t="s">
        <v>3335</v>
      </c>
      <c r="I1652" s="321">
        <v>602</v>
      </c>
      <c r="J1652" s="319" t="s">
        <v>2198</v>
      </c>
      <c r="K1652" s="92"/>
    </row>
    <row r="1653" spans="1:11" ht="16">
      <c r="A1653" s="318" t="s">
        <v>1504</v>
      </c>
      <c r="B1653" s="318" t="s">
        <v>3850</v>
      </c>
      <c r="C1653" s="319" t="s">
        <v>3850</v>
      </c>
      <c r="D1653" s="320">
        <f>IFERROR(INDEX([2]banka!A$1:A$65536, MATCH(B1653, [2]banka!L$1:L$65536, 0)), "")</f>
        <v>45806</v>
      </c>
      <c r="E1653" s="318"/>
      <c r="F1653" s="318" t="s">
        <v>3851</v>
      </c>
      <c r="G1653" s="318"/>
      <c r="H1653" s="318" t="s">
        <v>3852</v>
      </c>
      <c r="I1653" s="321">
        <v>251.86</v>
      </c>
      <c r="J1653" s="319" t="s">
        <v>2198</v>
      </c>
      <c r="K1653" s="92"/>
    </row>
    <row r="1654" spans="1:11" ht="16">
      <c r="A1654" s="314" t="s">
        <v>1504</v>
      </c>
      <c r="B1654" s="314" t="s">
        <v>3853</v>
      </c>
      <c r="C1654" s="315">
        <v>2692500254</v>
      </c>
      <c r="D1654" s="316">
        <f>IFERROR(INDEX([2]banka!A$1:A$65536, MATCH(B1654, [2]banka!L$1:L$65536, 0)), "")</f>
        <v>45747</v>
      </c>
      <c r="E1654" s="314"/>
      <c r="F1654" s="314" t="s">
        <v>3854</v>
      </c>
      <c r="G1654" s="314">
        <v>42499500</v>
      </c>
      <c r="H1654" s="314" t="s">
        <v>2228</v>
      </c>
      <c r="I1654" s="317">
        <v>60</v>
      </c>
      <c r="J1654" s="315" t="s">
        <v>2198</v>
      </c>
      <c r="K1654" s="92"/>
    </row>
    <row r="1655" spans="1:11" ht="16">
      <c r="A1655" s="314" t="s">
        <v>1504</v>
      </c>
      <c r="B1655" s="314" t="s">
        <v>3855</v>
      </c>
      <c r="C1655" s="315">
        <v>20250017</v>
      </c>
      <c r="D1655" s="316">
        <f>IFERROR(INDEX([2]banka!A$1:A$65536, MATCH(B1655, [2]banka!L$1:L$65536, 0)), "")</f>
        <v>45740</v>
      </c>
      <c r="E1655" s="314"/>
      <c r="F1655" s="314" t="s">
        <v>3856</v>
      </c>
      <c r="G1655" s="314">
        <v>46465375</v>
      </c>
      <c r="H1655" s="314" t="s">
        <v>3857</v>
      </c>
      <c r="I1655" s="317">
        <v>360</v>
      </c>
      <c r="J1655" s="315" t="s">
        <v>2198</v>
      </c>
      <c r="K1655" s="92"/>
    </row>
    <row r="1656" spans="1:11" ht="16">
      <c r="A1656" s="318" t="s">
        <v>1504</v>
      </c>
      <c r="B1656" s="318" t="s">
        <v>3858</v>
      </c>
      <c r="C1656" s="319" t="s">
        <v>3858</v>
      </c>
      <c r="D1656" s="320">
        <f>IFERROR(INDEX([2]banka!A$1:A$65536, MATCH(B1656, [2]banka!L$1:L$65536, 0)), "")</f>
        <v>45737</v>
      </c>
      <c r="E1656" s="318"/>
      <c r="F1656" s="318" t="s">
        <v>3859</v>
      </c>
      <c r="G1656" s="318">
        <v>35798505</v>
      </c>
      <c r="H1656" s="318" t="s">
        <v>3860</v>
      </c>
      <c r="I1656" s="321">
        <v>45</v>
      </c>
      <c r="J1656" s="319" t="s">
        <v>2198</v>
      </c>
      <c r="K1656" s="92"/>
    </row>
    <row r="1657" spans="1:11" ht="16">
      <c r="A1657" s="318" t="s">
        <v>1504</v>
      </c>
      <c r="B1657" s="318" t="s">
        <v>3861</v>
      </c>
      <c r="C1657" s="319" t="s">
        <v>3861</v>
      </c>
      <c r="D1657" s="320">
        <f>IFERROR(INDEX([2]banka!A$1:A$65536, MATCH(B1657, [2]banka!L$1:L$65536, 0)), "")</f>
        <v>45741</v>
      </c>
      <c r="E1657" s="318"/>
      <c r="F1657" s="318" t="s">
        <v>3862</v>
      </c>
      <c r="G1657" s="318">
        <v>44731159</v>
      </c>
      <c r="H1657" s="318" t="s">
        <v>3863</v>
      </c>
      <c r="I1657" s="321">
        <v>524</v>
      </c>
      <c r="J1657" s="319" t="s">
        <v>2198</v>
      </c>
      <c r="K1657" s="92"/>
    </row>
    <row r="1658" spans="1:11" ht="16">
      <c r="A1658" s="318" t="s">
        <v>1504</v>
      </c>
      <c r="B1658" s="318" t="s">
        <v>3864</v>
      </c>
      <c r="C1658" s="319" t="s">
        <v>3864</v>
      </c>
      <c r="D1658" s="320">
        <f>IFERROR(INDEX([2]banka!A$1:A$65536, MATCH(B1658, [2]banka!L$1:L$65536, 0)), "")</f>
        <v>45762</v>
      </c>
      <c r="E1658" s="318"/>
      <c r="F1658" s="318" t="s">
        <v>3865</v>
      </c>
      <c r="G1658" s="318">
        <v>36562939</v>
      </c>
      <c r="H1658" s="318" t="s">
        <v>1737</v>
      </c>
      <c r="I1658" s="321">
        <v>61.75</v>
      </c>
      <c r="J1658" s="319" t="s">
        <v>2198</v>
      </c>
      <c r="K1658" s="92"/>
    </row>
    <row r="1659" spans="1:11" ht="16">
      <c r="A1659" s="318" t="s">
        <v>1504</v>
      </c>
      <c r="B1659" s="318" t="s">
        <v>3866</v>
      </c>
      <c r="C1659" s="319" t="s">
        <v>3866</v>
      </c>
      <c r="D1659" s="320">
        <f>IFERROR(INDEX([2]banka!A$1:A$65536, MATCH(B1659, [2]banka!L$1:L$65536, 0)), "")</f>
        <v>45762</v>
      </c>
      <c r="E1659" s="318"/>
      <c r="F1659" s="318" t="s">
        <v>3865</v>
      </c>
      <c r="G1659" s="318">
        <v>13993372</v>
      </c>
      <c r="H1659" s="318" t="s">
        <v>3867</v>
      </c>
      <c r="I1659" s="321">
        <v>27.92</v>
      </c>
      <c r="J1659" s="319" t="s">
        <v>2198</v>
      </c>
      <c r="K1659" s="92"/>
    </row>
    <row r="1660" spans="1:11" ht="16">
      <c r="A1660" s="318" t="s">
        <v>1504</v>
      </c>
      <c r="B1660" s="318" t="s">
        <v>3868</v>
      </c>
      <c r="C1660" s="319" t="s">
        <v>3868</v>
      </c>
      <c r="D1660" s="320">
        <v>45695</v>
      </c>
      <c r="E1660" s="318"/>
      <c r="F1660" s="318" t="s">
        <v>3807</v>
      </c>
      <c r="G1660" s="318"/>
      <c r="H1660" s="318"/>
      <c r="I1660" s="321">
        <v>6</v>
      </c>
      <c r="J1660" s="319" t="s">
        <v>2198</v>
      </c>
      <c r="K1660" s="92"/>
    </row>
    <row r="1661" spans="1:11" ht="16">
      <c r="A1661" s="318" t="s">
        <v>1504</v>
      </c>
      <c r="B1661" s="318" t="s">
        <v>3868</v>
      </c>
      <c r="C1661" s="319" t="s">
        <v>3868</v>
      </c>
      <c r="D1661" s="320">
        <v>45695</v>
      </c>
      <c r="E1661" s="318"/>
      <c r="F1661" s="318" t="s">
        <v>1787</v>
      </c>
      <c r="G1661" s="318"/>
      <c r="H1661" s="318"/>
      <c r="I1661" s="321">
        <v>110</v>
      </c>
      <c r="J1661" s="319" t="s">
        <v>2198</v>
      </c>
      <c r="K1661" s="92"/>
    </row>
    <row r="1662" spans="1:11" ht="16">
      <c r="A1662" s="318" t="s">
        <v>1504</v>
      </c>
      <c r="B1662" s="318" t="s">
        <v>3868</v>
      </c>
      <c r="C1662" s="319" t="s">
        <v>3868</v>
      </c>
      <c r="D1662" s="320">
        <v>45695</v>
      </c>
      <c r="E1662" s="318"/>
      <c r="F1662" s="318" t="s">
        <v>1788</v>
      </c>
      <c r="G1662" s="318"/>
      <c r="H1662" s="318"/>
      <c r="I1662" s="321">
        <v>1000</v>
      </c>
      <c r="J1662" s="319" t="s">
        <v>2198</v>
      </c>
      <c r="K1662" s="92"/>
    </row>
    <row r="1663" spans="1:11" ht="16">
      <c r="A1663" s="318" t="s">
        <v>1504</v>
      </c>
      <c r="B1663" s="318" t="s">
        <v>3868</v>
      </c>
      <c r="C1663" s="319" t="s">
        <v>3868</v>
      </c>
      <c r="D1663" s="320">
        <v>45695</v>
      </c>
      <c r="E1663" s="318"/>
      <c r="F1663" s="318" t="s">
        <v>1786</v>
      </c>
      <c r="G1663" s="318"/>
      <c r="H1663" s="318"/>
      <c r="I1663" s="321">
        <v>217</v>
      </c>
      <c r="J1663" s="319" t="s">
        <v>2198</v>
      </c>
      <c r="K1663" s="92"/>
    </row>
    <row r="1664" spans="1:11" ht="16">
      <c r="A1664" s="318" t="s">
        <v>1504</v>
      </c>
      <c r="B1664" s="318" t="s">
        <v>3869</v>
      </c>
      <c r="C1664" s="319" t="s">
        <v>3869</v>
      </c>
      <c r="D1664" s="320">
        <v>45722</v>
      </c>
      <c r="E1664" s="318"/>
      <c r="F1664" s="318" t="s">
        <v>3807</v>
      </c>
      <c r="G1664" s="318"/>
      <c r="H1664" s="318"/>
      <c r="I1664" s="321">
        <v>6</v>
      </c>
      <c r="J1664" s="319" t="s">
        <v>2198</v>
      </c>
      <c r="K1664" s="92"/>
    </row>
    <row r="1665" spans="1:11" ht="16">
      <c r="A1665" s="318" t="s">
        <v>1504</v>
      </c>
      <c r="B1665" s="318" t="s">
        <v>3869</v>
      </c>
      <c r="C1665" s="319" t="s">
        <v>3869</v>
      </c>
      <c r="D1665" s="320">
        <v>45722</v>
      </c>
      <c r="E1665" s="318"/>
      <c r="F1665" s="318" t="s">
        <v>1787</v>
      </c>
      <c r="G1665" s="318"/>
      <c r="H1665" s="318"/>
      <c r="I1665" s="321">
        <v>110</v>
      </c>
      <c r="J1665" s="319" t="s">
        <v>2198</v>
      </c>
      <c r="K1665" s="92"/>
    </row>
    <row r="1666" spans="1:11" ht="16">
      <c r="A1666" s="318" t="s">
        <v>1504</v>
      </c>
      <c r="B1666" s="318" t="s">
        <v>3869</v>
      </c>
      <c r="C1666" s="319" t="s">
        <v>3869</v>
      </c>
      <c r="D1666" s="320">
        <v>45722</v>
      </c>
      <c r="E1666" s="318"/>
      <c r="F1666" s="318" t="s">
        <v>1788</v>
      </c>
      <c r="G1666" s="318"/>
      <c r="H1666" s="318"/>
      <c r="I1666" s="321">
        <v>1000</v>
      </c>
      <c r="J1666" s="319" t="s">
        <v>2198</v>
      </c>
      <c r="K1666" s="92"/>
    </row>
    <row r="1667" spans="1:11" ht="16">
      <c r="A1667" s="318" t="s">
        <v>1504</v>
      </c>
      <c r="B1667" s="318" t="s">
        <v>3869</v>
      </c>
      <c r="C1667" s="319" t="s">
        <v>3869</v>
      </c>
      <c r="D1667" s="320">
        <v>45722</v>
      </c>
      <c r="E1667" s="318"/>
      <c r="F1667" s="318" t="s">
        <v>1786</v>
      </c>
      <c r="G1667" s="318"/>
      <c r="H1667" s="318"/>
      <c r="I1667" s="321">
        <v>217</v>
      </c>
      <c r="J1667" s="319" t="s">
        <v>2198</v>
      </c>
      <c r="K1667" s="92"/>
    </row>
    <row r="1668" spans="1:11" ht="16">
      <c r="A1668" s="318" t="s">
        <v>1504</v>
      </c>
      <c r="B1668" s="318" t="s">
        <v>3870</v>
      </c>
      <c r="C1668" s="319" t="s">
        <v>3870</v>
      </c>
      <c r="D1668" s="320">
        <v>45756</v>
      </c>
      <c r="E1668" s="318"/>
      <c r="F1668" s="318" t="s">
        <v>1787</v>
      </c>
      <c r="G1668" s="318"/>
      <c r="H1668" s="318"/>
      <c r="I1668" s="321">
        <v>110</v>
      </c>
      <c r="J1668" s="319" t="s">
        <v>2198</v>
      </c>
      <c r="K1668" s="92"/>
    </row>
    <row r="1669" spans="1:11" ht="16">
      <c r="A1669" s="318" t="s">
        <v>1504</v>
      </c>
      <c r="B1669" s="318" t="s">
        <v>3870</v>
      </c>
      <c r="C1669" s="319" t="s">
        <v>3870</v>
      </c>
      <c r="D1669" s="320">
        <v>45756</v>
      </c>
      <c r="E1669" s="318"/>
      <c r="F1669" s="318" t="s">
        <v>1788</v>
      </c>
      <c r="G1669" s="318"/>
      <c r="H1669" s="318"/>
      <c r="I1669" s="321">
        <v>1000</v>
      </c>
      <c r="J1669" s="319" t="s">
        <v>2198</v>
      </c>
      <c r="K1669" s="92"/>
    </row>
    <row r="1670" spans="1:11" ht="16">
      <c r="A1670" s="318" t="s">
        <v>1504</v>
      </c>
      <c r="B1670" s="318" t="s">
        <v>3870</v>
      </c>
      <c r="C1670" s="319" t="s">
        <v>3870</v>
      </c>
      <c r="D1670" s="320">
        <v>45756</v>
      </c>
      <c r="E1670" s="318"/>
      <c r="F1670" s="318" t="s">
        <v>1786</v>
      </c>
      <c r="G1670" s="318"/>
      <c r="H1670" s="318"/>
      <c r="I1670" s="321">
        <v>217</v>
      </c>
      <c r="J1670" s="319" t="s">
        <v>2198</v>
      </c>
      <c r="K1670" s="92"/>
    </row>
    <row r="1671" spans="1:11" ht="16">
      <c r="A1671" s="318" t="s">
        <v>1504</v>
      </c>
      <c r="B1671" s="318" t="s">
        <v>3870</v>
      </c>
      <c r="C1671" s="319" t="s">
        <v>3870</v>
      </c>
      <c r="D1671" s="320">
        <v>45756</v>
      </c>
      <c r="E1671" s="318"/>
      <c r="F1671" s="318" t="s">
        <v>3807</v>
      </c>
      <c r="G1671" s="318"/>
      <c r="H1671" s="318"/>
      <c r="I1671" s="321">
        <v>6</v>
      </c>
      <c r="J1671" s="319" t="s">
        <v>2198</v>
      </c>
      <c r="K1671" s="92"/>
    </row>
    <row r="1672" spans="1:11" ht="16">
      <c r="A1672" s="318" t="s">
        <v>1504</v>
      </c>
      <c r="B1672" s="318" t="s">
        <v>3871</v>
      </c>
      <c r="C1672" s="319" t="s">
        <v>3871</v>
      </c>
      <c r="D1672" s="320">
        <v>45783</v>
      </c>
      <c r="E1672" s="318"/>
      <c r="F1672" s="318" t="s">
        <v>1787</v>
      </c>
      <c r="G1672" s="318"/>
      <c r="H1672" s="318"/>
      <c r="I1672" s="321">
        <v>111.56</v>
      </c>
      <c r="J1672" s="319" t="s">
        <v>2198</v>
      </c>
      <c r="K1672" s="92"/>
    </row>
    <row r="1673" spans="1:11" ht="16">
      <c r="A1673" s="318" t="s">
        <v>1504</v>
      </c>
      <c r="B1673" s="318" t="s">
        <v>3871</v>
      </c>
      <c r="C1673" s="319" t="s">
        <v>3871</v>
      </c>
      <c r="D1673" s="320">
        <v>45783</v>
      </c>
      <c r="E1673" s="318"/>
      <c r="F1673" s="318" t="s">
        <v>1786</v>
      </c>
      <c r="G1673" s="318"/>
      <c r="H1673" s="318"/>
      <c r="I1673" s="321">
        <v>220.06</v>
      </c>
      <c r="J1673" s="319" t="s">
        <v>2198</v>
      </c>
      <c r="K1673" s="92"/>
    </row>
    <row r="1674" spans="1:11" ht="16">
      <c r="A1674" s="318" t="s">
        <v>1504</v>
      </c>
      <c r="B1674" s="318" t="s">
        <v>3871</v>
      </c>
      <c r="C1674" s="319" t="s">
        <v>3871</v>
      </c>
      <c r="D1674" s="320">
        <v>45783</v>
      </c>
      <c r="E1674" s="318"/>
      <c r="F1674" s="318" t="s">
        <v>1788</v>
      </c>
      <c r="G1674" s="318"/>
      <c r="H1674" s="318"/>
      <c r="I1674" s="321">
        <v>1014.22</v>
      </c>
      <c r="J1674" s="319" t="s">
        <v>2198</v>
      </c>
      <c r="K1674" s="92"/>
    </row>
    <row r="1675" spans="1:11" ht="16">
      <c r="A1675" s="318" t="s">
        <v>1504</v>
      </c>
      <c r="B1675" s="318" t="s">
        <v>3871</v>
      </c>
      <c r="C1675" s="319" t="s">
        <v>3871</v>
      </c>
      <c r="D1675" s="320">
        <v>45783</v>
      </c>
      <c r="E1675" s="318"/>
      <c r="F1675" s="318" t="s">
        <v>3807</v>
      </c>
      <c r="G1675" s="318"/>
      <c r="H1675" s="318"/>
      <c r="I1675" s="321">
        <v>3.27</v>
      </c>
      <c r="J1675" s="319" t="s">
        <v>2198</v>
      </c>
      <c r="K1675" s="92"/>
    </row>
    <row r="1676" spans="1:11" ht="16">
      <c r="A1676" s="318" t="s">
        <v>1504</v>
      </c>
      <c r="B1676" s="318" t="s">
        <v>3872</v>
      </c>
      <c r="C1676" s="319" t="s">
        <v>3872</v>
      </c>
      <c r="D1676" s="320">
        <v>45818</v>
      </c>
      <c r="E1676" s="318"/>
      <c r="F1676" s="318" t="s">
        <v>1787</v>
      </c>
      <c r="G1676" s="318"/>
      <c r="H1676" s="318"/>
      <c r="I1676" s="321">
        <v>111.56</v>
      </c>
      <c r="J1676" s="319" t="s">
        <v>2198</v>
      </c>
      <c r="K1676" s="92"/>
    </row>
    <row r="1677" spans="1:11" ht="16">
      <c r="A1677" s="318" t="s">
        <v>1504</v>
      </c>
      <c r="B1677" s="318" t="s">
        <v>3872</v>
      </c>
      <c r="C1677" s="319" t="s">
        <v>3872</v>
      </c>
      <c r="D1677" s="320">
        <v>45818</v>
      </c>
      <c r="E1677" s="318"/>
      <c r="F1677" s="318" t="s">
        <v>1788</v>
      </c>
      <c r="G1677" s="318"/>
      <c r="H1677" s="318"/>
      <c r="I1677" s="321">
        <v>1014.22</v>
      </c>
      <c r="J1677" s="319" t="s">
        <v>2198</v>
      </c>
      <c r="K1677" s="92"/>
    </row>
    <row r="1678" spans="1:11" ht="16">
      <c r="A1678" s="318" t="s">
        <v>1504</v>
      </c>
      <c r="B1678" s="318" t="s">
        <v>3872</v>
      </c>
      <c r="C1678" s="319" t="s">
        <v>3872</v>
      </c>
      <c r="D1678" s="320">
        <v>45818</v>
      </c>
      <c r="E1678" s="318"/>
      <c r="F1678" s="318" t="s">
        <v>1786</v>
      </c>
      <c r="G1678" s="318"/>
      <c r="H1678" s="318"/>
      <c r="I1678" s="321">
        <v>220.06</v>
      </c>
      <c r="J1678" s="319" t="s">
        <v>2198</v>
      </c>
      <c r="K1678" s="92"/>
    </row>
    <row r="1679" spans="1:11" ht="16">
      <c r="A1679" s="318" t="s">
        <v>1504</v>
      </c>
      <c r="B1679" s="318" t="s">
        <v>3872</v>
      </c>
      <c r="C1679" s="319" t="s">
        <v>3872</v>
      </c>
      <c r="D1679" s="320">
        <v>45818</v>
      </c>
      <c r="E1679" s="318"/>
      <c r="F1679" s="318" t="s">
        <v>3807</v>
      </c>
      <c r="G1679" s="318"/>
      <c r="H1679" s="318"/>
      <c r="I1679" s="321">
        <v>3.27</v>
      </c>
      <c r="J1679" s="319" t="s">
        <v>2198</v>
      </c>
      <c r="K1679" s="92"/>
    </row>
    <row r="1680" spans="1:11" ht="16">
      <c r="A1680" s="318" t="s">
        <v>1504</v>
      </c>
      <c r="B1680" s="318" t="s">
        <v>3873</v>
      </c>
      <c r="C1680" s="319" t="s">
        <v>3874</v>
      </c>
      <c r="D1680" s="320">
        <f>IFERROR(INDEX([2]banka!A$1:A$65536, MATCH(B1680, [2]banka!L$1:L$65536, 0)), "")</f>
        <v>45709</v>
      </c>
      <c r="E1680" s="318"/>
      <c r="F1680" s="318" t="s">
        <v>3875</v>
      </c>
      <c r="G1680" s="318"/>
      <c r="H1680" s="318" t="s">
        <v>3437</v>
      </c>
      <c r="I1680" s="321">
        <v>110</v>
      </c>
      <c r="J1680" s="319" t="s">
        <v>2198</v>
      </c>
      <c r="K1680" s="92"/>
    </row>
    <row r="1681" spans="1:11" ht="16">
      <c r="A1681" s="318" t="s">
        <v>1504</v>
      </c>
      <c r="B1681" s="318" t="s">
        <v>3876</v>
      </c>
      <c r="C1681" s="319">
        <v>20250017</v>
      </c>
      <c r="D1681" s="320">
        <f>IFERROR(INDEX([2]banka!A$1:A$65536, MATCH(B1681, [2]banka!L$1:L$65536, 0)), "")</f>
        <v>45757</v>
      </c>
      <c r="E1681" s="318"/>
      <c r="F1681" s="318" t="s">
        <v>3877</v>
      </c>
      <c r="G1681" s="318">
        <v>31380123</v>
      </c>
      <c r="H1681" s="318" t="s">
        <v>3218</v>
      </c>
      <c r="I1681" s="321">
        <v>396</v>
      </c>
      <c r="J1681" s="319" t="s">
        <v>2198</v>
      </c>
      <c r="K1681" s="92"/>
    </row>
    <row r="1682" spans="1:11" ht="16">
      <c r="A1682" s="318" t="s">
        <v>1504</v>
      </c>
      <c r="B1682" s="318" t="s">
        <v>3878</v>
      </c>
      <c r="C1682" s="319" t="s">
        <v>3878</v>
      </c>
      <c r="D1682" s="320">
        <f>IFERROR(INDEX([2]banka!A$1:A$65536, MATCH(B1682, [2]banka!L$1:L$65536, 0)), "")</f>
        <v>45763</v>
      </c>
      <c r="E1682" s="318"/>
      <c r="F1682" s="318" t="s">
        <v>3879</v>
      </c>
      <c r="G1682" s="318"/>
      <c r="H1682" s="318" t="s">
        <v>602</v>
      </c>
      <c r="I1682" s="321">
        <v>164.28</v>
      </c>
      <c r="J1682" s="319" t="s">
        <v>2198</v>
      </c>
      <c r="K1682" s="92"/>
    </row>
    <row r="1683" spans="1:11" ht="16">
      <c r="A1683" s="314" t="s">
        <v>1504</v>
      </c>
      <c r="B1683" s="314" t="s">
        <v>3880</v>
      </c>
      <c r="C1683" s="315" t="s">
        <v>3880</v>
      </c>
      <c r="D1683" s="316">
        <v>45853</v>
      </c>
      <c r="E1683" s="314"/>
      <c r="F1683" s="314" t="s">
        <v>1787</v>
      </c>
      <c r="G1683" s="314"/>
      <c r="H1683" s="314"/>
      <c r="I1683" s="317">
        <v>1240.22</v>
      </c>
      <c r="J1683" s="315" t="s">
        <v>2198</v>
      </c>
      <c r="K1683" s="92"/>
    </row>
    <row r="1684" spans="1:11" ht="16">
      <c r="A1684" s="314" t="s">
        <v>1504</v>
      </c>
      <c r="B1684" s="314" t="s">
        <v>3880</v>
      </c>
      <c r="C1684" s="315" t="s">
        <v>3880</v>
      </c>
      <c r="D1684" s="316">
        <v>45853</v>
      </c>
      <c r="E1684" s="314"/>
      <c r="F1684" s="314" t="s">
        <v>3806</v>
      </c>
      <c r="G1684" s="314"/>
      <c r="H1684" s="314"/>
      <c r="I1684" s="317">
        <v>475.2</v>
      </c>
      <c r="J1684" s="315" t="s">
        <v>2198</v>
      </c>
      <c r="K1684" s="92"/>
    </row>
    <row r="1685" spans="1:11" ht="16">
      <c r="A1685" s="314" t="s">
        <v>1504</v>
      </c>
      <c r="B1685" s="314" t="s">
        <v>3880</v>
      </c>
      <c r="C1685" s="315" t="s">
        <v>3880</v>
      </c>
      <c r="D1685" s="316">
        <v>45853</v>
      </c>
      <c r="E1685" s="314"/>
      <c r="F1685" s="314" t="s">
        <v>3807</v>
      </c>
      <c r="G1685" s="314"/>
      <c r="H1685" s="314"/>
      <c r="I1685" s="317">
        <v>64.709999999999994</v>
      </c>
      <c r="J1685" s="315" t="s">
        <v>2198</v>
      </c>
      <c r="K1685" s="92"/>
    </row>
    <row r="1686" spans="1:11" ht="16">
      <c r="A1686" s="314" t="s">
        <v>1504</v>
      </c>
      <c r="B1686" s="314" t="s">
        <v>3880</v>
      </c>
      <c r="C1686" s="315" t="s">
        <v>3880</v>
      </c>
      <c r="D1686" s="316">
        <v>45853</v>
      </c>
      <c r="E1686" s="314"/>
      <c r="F1686" s="314" t="s">
        <v>1786</v>
      </c>
      <c r="G1686" s="314"/>
      <c r="H1686" s="314"/>
      <c r="I1686" s="317">
        <v>2770.33</v>
      </c>
      <c r="J1686" s="315" t="s">
        <v>2198</v>
      </c>
      <c r="K1686" s="92"/>
    </row>
    <row r="1687" spans="1:11" ht="16">
      <c r="A1687" s="314" t="s">
        <v>1504</v>
      </c>
      <c r="B1687" s="314" t="s">
        <v>3880</v>
      </c>
      <c r="C1687" s="315" t="s">
        <v>3880</v>
      </c>
      <c r="D1687" s="316">
        <v>45853</v>
      </c>
      <c r="E1687" s="314"/>
      <c r="F1687" s="314" t="s">
        <v>1788</v>
      </c>
      <c r="G1687" s="314"/>
      <c r="H1687" s="314"/>
      <c r="I1687" s="317">
        <v>11274.83</v>
      </c>
      <c r="J1687" s="315" t="s">
        <v>2198</v>
      </c>
      <c r="K1687" s="92"/>
    </row>
    <row r="1688" spans="1:11" ht="16">
      <c r="A1688" s="318" t="s">
        <v>1504</v>
      </c>
      <c r="B1688" s="318" t="s">
        <v>3881</v>
      </c>
      <c r="C1688" s="319">
        <v>2837483316</v>
      </c>
      <c r="D1688" s="320">
        <f>IFERROR(INDEX([2]banka!A$1:A$65536, MATCH(B1688, [2]banka!L$1:L$65536, 0)), "")</f>
        <v>45862</v>
      </c>
      <c r="E1688" s="318"/>
      <c r="F1688" s="318" t="s">
        <v>3882</v>
      </c>
      <c r="G1688" s="318">
        <v>35697270</v>
      </c>
      <c r="H1688" s="318" t="s">
        <v>1766</v>
      </c>
      <c r="I1688" s="321">
        <v>1660.5</v>
      </c>
      <c r="J1688" s="319" t="s">
        <v>182</v>
      </c>
      <c r="K1688" s="92"/>
    </row>
    <row r="1689" spans="1:11" ht="16">
      <c r="A1689" s="318" t="s">
        <v>1504</v>
      </c>
      <c r="B1689" s="318" t="s">
        <v>3883</v>
      </c>
      <c r="C1689" s="319">
        <v>42501058</v>
      </c>
      <c r="D1689" s="320">
        <f>IFERROR(INDEX([2]banka!A$1:A$65536, MATCH(B1689, [2]banka!L$1:L$65536, 0)), "")</f>
        <v>45862</v>
      </c>
      <c r="E1689" s="318"/>
      <c r="F1689" s="318" t="s">
        <v>3884</v>
      </c>
      <c r="G1689" s="318">
        <v>156752</v>
      </c>
      <c r="H1689" s="318" t="s">
        <v>1763</v>
      </c>
      <c r="I1689" s="321">
        <v>128.22999999999999</v>
      </c>
      <c r="J1689" s="319" t="s">
        <v>182</v>
      </c>
      <c r="K1689" s="92"/>
    </row>
    <row r="1690" spans="1:11" ht="16">
      <c r="A1690" s="318" t="s">
        <v>1504</v>
      </c>
      <c r="B1690" s="318" t="s">
        <v>1792</v>
      </c>
      <c r="C1690" s="319" t="s">
        <v>1792</v>
      </c>
      <c r="D1690" s="320">
        <f>IFERROR(INDEX([2]banka!A$1:A$65536, MATCH(B1690, [2]banka!L$1:L$65536, 0)), "")</f>
        <v>45693</v>
      </c>
      <c r="E1690" s="318"/>
      <c r="F1690" s="318" t="s">
        <v>1793</v>
      </c>
      <c r="G1690" s="318">
        <v>31332251</v>
      </c>
      <c r="H1690" s="318" t="s">
        <v>1794</v>
      </c>
      <c r="I1690" s="321">
        <v>92.85</v>
      </c>
      <c r="J1690" s="319" t="s">
        <v>182</v>
      </c>
      <c r="K1690" s="92"/>
    </row>
    <row r="1691" spans="1:11" ht="16">
      <c r="A1691" s="318" t="s">
        <v>1504</v>
      </c>
      <c r="B1691" s="318" t="s">
        <v>1795</v>
      </c>
      <c r="C1691" s="319" t="s">
        <v>1795</v>
      </c>
      <c r="D1691" s="320">
        <f>IFERROR(INDEX([2]banka!A$1:A$65536, MATCH(B1691, [2]banka!L$1:L$65536, 0)), "")</f>
        <v>45734</v>
      </c>
      <c r="E1691" s="318"/>
      <c r="F1691" s="318" t="s">
        <v>1793</v>
      </c>
      <c r="G1691" s="318">
        <v>31332251</v>
      </c>
      <c r="H1691" s="318" t="s">
        <v>1794</v>
      </c>
      <c r="I1691" s="321">
        <v>74</v>
      </c>
      <c r="J1691" s="319" t="s">
        <v>182</v>
      </c>
      <c r="K1691" s="92"/>
    </row>
    <row r="1692" spans="1:11" ht="16">
      <c r="A1692" s="318" t="s">
        <v>1504</v>
      </c>
      <c r="B1692" s="318" t="s">
        <v>1796</v>
      </c>
      <c r="C1692" s="319" t="s">
        <v>1796</v>
      </c>
      <c r="D1692" s="320">
        <f>IFERROR(INDEX([2]banka!A$1:A$65536, MATCH(B1692, [2]banka!L$1:L$65536, 0)), "")</f>
        <v>45806</v>
      </c>
      <c r="E1692" s="318"/>
      <c r="F1692" s="318" t="s">
        <v>1797</v>
      </c>
      <c r="G1692" s="318">
        <v>36751634</v>
      </c>
      <c r="H1692" s="318" t="s">
        <v>1798</v>
      </c>
      <c r="I1692" s="321">
        <v>77.94</v>
      </c>
      <c r="J1692" s="319" t="s">
        <v>182</v>
      </c>
      <c r="K1692" s="92"/>
    </row>
    <row r="1693" spans="1:11" ht="16">
      <c r="A1693" s="318" t="s">
        <v>1504</v>
      </c>
      <c r="B1693" s="318" t="s">
        <v>1799</v>
      </c>
      <c r="C1693" s="319" t="s">
        <v>1799</v>
      </c>
      <c r="D1693" s="320">
        <f>IFERROR(INDEX([2]banka!A$1:A$65536, MATCH(B1693, [2]banka!L$1:L$65536, 0)), "")</f>
        <v>45812</v>
      </c>
      <c r="E1693" s="318"/>
      <c r="F1693" s="318" t="s">
        <v>1800</v>
      </c>
      <c r="G1693" s="318">
        <v>31332251</v>
      </c>
      <c r="H1693" s="318" t="s">
        <v>1794</v>
      </c>
      <c r="I1693" s="321">
        <v>63.35</v>
      </c>
      <c r="J1693" s="319" t="s">
        <v>182</v>
      </c>
      <c r="K1693" s="92"/>
    </row>
    <row r="1694" spans="1:11" ht="16">
      <c r="A1694" s="318" t="s">
        <v>1504</v>
      </c>
      <c r="B1694" s="318" t="s">
        <v>1801</v>
      </c>
      <c r="C1694" s="319" t="s">
        <v>1801</v>
      </c>
      <c r="D1694" s="320">
        <f>IFERROR(INDEX([2]banka!A$1:A$65536, MATCH(B1694, [2]banka!L$1:L$65536, 0)), "")</f>
        <v>45812</v>
      </c>
      <c r="E1694" s="318"/>
      <c r="F1694" s="318" t="s">
        <v>1802</v>
      </c>
      <c r="G1694" s="318">
        <v>31322832</v>
      </c>
      <c r="H1694" s="318" t="s">
        <v>1803</v>
      </c>
      <c r="I1694" s="321">
        <v>108.24</v>
      </c>
      <c r="J1694" s="319" t="s">
        <v>182</v>
      </c>
      <c r="K1694" s="92"/>
    </row>
    <row r="1695" spans="1:11" ht="16">
      <c r="A1695" s="318" t="s">
        <v>1504</v>
      </c>
      <c r="B1695" s="318" t="s">
        <v>1804</v>
      </c>
      <c r="C1695" s="319" t="s">
        <v>1804</v>
      </c>
      <c r="D1695" s="320">
        <f>IFERROR(INDEX([2]banka!A$1:A$65536, MATCH(B1695, [2]banka!L$1:L$65536, 0)), "")</f>
        <v>45813</v>
      </c>
      <c r="E1695" s="318"/>
      <c r="F1695" s="318" t="s">
        <v>1805</v>
      </c>
      <c r="G1695" s="318">
        <v>11703539</v>
      </c>
      <c r="H1695" s="318" t="s">
        <v>1806</v>
      </c>
      <c r="I1695" s="321">
        <v>29</v>
      </c>
      <c r="J1695" s="319" t="s">
        <v>182</v>
      </c>
      <c r="K1695" s="92"/>
    </row>
    <row r="1696" spans="1:11" ht="16">
      <c r="A1696" s="318" t="s">
        <v>1504</v>
      </c>
      <c r="B1696" s="318" t="s">
        <v>3885</v>
      </c>
      <c r="C1696" s="319" t="s">
        <v>3885</v>
      </c>
      <c r="D1696" s="320">
        <f>IFERROR(INDEX([2]banka!A$1:A$65536, MATCH(B1696, [2]banka!L$1:L$65536, 0)), "")</f>
        <v>45862</v>
      </c>
      <c r="E1696" s="318"/>
      <c r="F1696" s="318" t="s">
        <v>3886</v>
      </c>
      <c r="G1696" s="318">
        <v>35793783</v>
      </c>
      <c r="H1696" s="318" t="s">
        <v>1750</v>
      </c>
      <c r="I1696" s="321">
        <v>180</v>
      </c>
      <c r="J1696" s="319" t="s">
        <v>182</v>
      </c>
      <c r="K1696" s="92"/>
    </row>
    <row r="1697" spans="1:11" ht="16">
      <c r="A1697" s="318" t="s">
        <v>1504</v>
      </c>
      <c r="B1697" s="318" t="s">
        <v>3887</v>
      </c>
      <c r="C1697" s="319">
        <v>62025</v>
      </c>
      <c r="D1697" s="320">
        <f>IFERROR(INDEX([2]banka!A$1:A$65536, MATCH(B1697, [2]banka!L$1:L$65536, 0)), "")</f>
        <v>45856</v>
      </c>
      <c r="E1697" s="318"/>
      <c r="F1697" s="318" t="s">
        <v>1808</v>
      </c>
      <c r="G1697" s="318">
        <v>36141704</v>
      </c>
      <c r="H1697" s="318" t="s">
        <v>1713</v>
      </c>
      <c r="I1697" s="321">
        <v>5750</v>
      </c>
      <c r="J1697" s="319" t="s">
        <v>182</v>
      </c>
      <c r="K1697" s="92"/>
    </row>
    <row r="1698" spans="1:11" ht="16">
      <c r="A1698" s="318" t="s">
        <v>1504</v>
      </c>
      <c r="B1698" s="318" t="s">
        <v>3888</v>
      </c>
      <c r="C1698" s="319" t="s">
        <v>3888</v>
      </c>
      <c r="D1698" s="320">
        <f>IFERROR(INDEX([2]banka!A$1:A$65536, MATCH(B1698, [2]banka!L$1:L$65536, 0)), "")</f>
        <v>45824</v>
      </c>
      <c r="E1698" s="318"/>
      <c r="F1698" s="318" t="s">
        <v>3889</v>
      </c>
      <c r="G1698" s="318"/>
      <c r="H1698" s="318" t="s">
        <v>3890</v>
      </c>
      <c r="I1698" s="321">
        <v>2925.18</v>
      </c>
      <c r="J1698" s="319" t="s">
        <v>182</v>
      </c>
      <c r="K1698" s="92"/>
    </row>
    <row r="1699" spans="1:11" ht="16">
      <c r="A1699" s="318" t="s">
        <v>1504</v>
      </c>
      <c r="B1699" s="318" t="s">
        <v>3891</v>
      </c>
      <c r="C1699" s="318" t="s">
        <v>3891</v>
      </c>
      <c r="D1699" s="320">
        <v>45785</v>
      </c>
      <c r="E1699" s="318"/>
      <c r="F1699" s="318" t="s">
        <v>3892</v>
      </c>
      <c r="G1699" s="318"/>
      <c r="H1699" s="318" t="s">
        <v>3893</v>
      </c>
      <c r="I1699" s="321">
        <v>1607.65</v>
      </c>
      <c r="J1699" s="319" t="s">
        <v>182</v>
      </c>
      <c r="K1699" s="92"/>
    </row>
    <row r="1700" spans="1:11" ht="16">
      <c r="A1700" s="318" t="s">
        <v>1504</v>
      </c>
      <c r="B1700" s="318" t="s">
        <v>3894</v>
      </c>
      <c r="C1700" s="319" t="s">
        <v>3894</v>
      </c>
      <c r="D1700" s="320">
        <f>IFERROR(INDEX([2]banka!A$1:A$65536, MATCH(B1700, [2]banka!L$1:L$65536, 0)), "")</f>
        <v>45841</v>
      </c>
      <c r="E1700" s="318"/>
      <c r="F1700" s="318" t="s">
        <v>2194</v>
      </c>
      <c r="G1700" s="318">
        <v>56731663</v>
      </c>
      <c r="H1700" s="318" t="s">
        <v>2195</v>
      </c>
      <c r="I1700" s="321">
        <v>180</v>
      </c>
      <c r="J1700" s="319" t="s">
        <v>182</v>
      </c>
      <c r="K1700" s="92"/>
    </row>
    <row r="1701" spans="1:11" ht="16">
      <c r="A1701" s="318" t="s">
        <v>1504</v>
      </c>
      <c r="B1701" s="318" t="s">
        <v>3895</v>
      </c>
      <c r="C1701" s="319">
        <v>20250017</v>
      </c>
      <c r="D1701" s="320">
        <f>IFERROR(INDEX([2]banka!A$1:A$65536, MATCH(B1701, [2]banka!L$1:L$65536, 0)), "")</f>
        <v>45862</v>
      </c>
      <c r="E1701" s="318"/>
      <c r="F1701" s="318" t="s">
        <v>3896</v>
      </c>
      <c r="G1701" s="318">
        <v>53467574</v>
      </c>
      <c r="H1701" s="318" t="s">
        <v>2032</v>
      </c>
      <c r="I1701" s="321">
        <v>840</v>
      </c>
      <c r="J1701" s="319" t="s">
        <v>182</v>
      </c>
      <c r="K1701" s="92"/>
    </row>
    <row r="1702" spans="1:11" ht="16">
      <c r="A1702" s="318" t="s">
        <v>1504</v>
      </c>
      <c r="B1702" s="318" t="s">
        <v>3897</v>
      </c>
      <c r="C1702" s="319">
        <v>62025</v>
      </c>
      <c r="D1702" s="320">
        <f>IFERROR(INDEX([2]banka!A$1:A$65536, MATCH(B1702, [2]banka!L$1:L$65536, 0)), "")</f>
        <v>45862</v>
      </c>
      <c r="E1702" s="318"/>
      <c r="F1702" s="318" t="s">
        <v>3898</v>
      </c>
      <c r="G1702" s="318">
        <v>40452948</v>
      </c>
      <c r="H1702" s="318" t="s">
        <v>1918</v>
      </c>
      <c r="I1702" s="321">
        <v>1500</v>
      </c>
      <c r="J1702" s="319" t="s">
        <v>182</v>
      </c>
      <c r="K1702" s="92"/>
    </row>
    <row r="1703" spans="1:11" ht="16">
      <c r="A1703" s="318" t="s">
        <v>1504</v>
      </c>
      <c r="B1703" s="318" t="s">
        <v>3899</v>
      </c>
      <c r="C1703" s="319">
        <v>20250003</v>
      </c>
      <c r="D1703" s="320">
        <f>IFERROR(INDEX([2]banka!A$1:A$65536, MATCH(B1703, [2]banka!L$1:L$65536, 0)), "")</f>
        <v>45862</v>
      </c>
      <c r="E1703" s="318"/>
      <c r="F1703" s="318" t="s">
        <v>3900</v>
      </c>
      <c r="G1703" s="318">
        <v>52140121</v>
      </c>
      <c r="H1703" s="318" t="s">
        <v>3901</v>
      </c>
      <c r="I1703" s="321">
        <v>840</v>
      </c>
      <c r="J1703" s="319" t="s">
        <v>182</v>
      </c>
      <c r="K1703" s="92"/>
    </row>
    <row r="1704" spans="1:11" ht="16">
      <c r="A1704" s="318" t="s">
        <v>1504</v>
      </c>
      <c r="B1704" s="318" t="s">
        <v>3902</v>
      </c>
      <c r="C1704" s="319">
        <v>102025</v>
      </c>
      <c r="D1704" s="320">
        <f>IFERROR(INDEX([2]banka!A$1:A$65536, MATCH(B1704, [2]banka!L$1:L$65536, 0)), "")</f>
        <v>45856</v>
      </c>
      <c r="E1704" s="318"/>
      <c r="F1704" s="318" t="s">
        <v>3903</v>
      </c>
      <c r="G1704" s="318">
        <v>53394291</v>
      </c>
      <c r="H1704" s="318" t="s">
        <v>1528</v>
      </c>
      <c r="I1704" s="321">
        <v>1500</v>
      </c>
      <c r="J1704" s="319" t="s">
        <v>182</v>
      </c>
      <c r="K1704" s="92"/>
    </row>
    <row r="1705" spans="1:11" ht="16">
      <c r="A1705" s="318" t="s">
        <v>1504</v>
      </c>
      <c r="B1705" s="318" t="s">
        <v>3904</v>
      </c>
      <c r="C1705" s="319" t="s">
        <v>3904</v>
      </c>
      <c r="D1705" s="320">
        <f>IFERROR(INDEX([2]banka!A$1:A$65536, MATCH(B1705, [2]banka!L$1:L$65536, 0)), "")</f>
        <v>45854</v>
      </c>
      <c r="E1705" s="318"/>
      <c r="F1705" s="318" t="s">
        <v>2010</v>
      </c>
      <c r="G1705" s="318"/>
      <c r="H1705" s="318" t="s">
        <v>3905</v>
      </c>
      <c r="I1705" s="321">
        <v>83.33</v>
      </c>
      <c r="J1705" s="319" t="s">
        <v>182</v>
      </c>
      <c r="K1705" s="92"/>
    </row>
    <row r="1706" spans="1:11" ht="16">
      <c r="A1706" s="318" t="s">
        <v>1504</v>
      </c>
      <c r="B1706" s="318" t="s">
        <v>3904</v>
      </c>
      <c r="C1706" s="319" t="s">
        <v>3904</v>
      </c>
      <c r="D1706" s="320">
        <f>IFERROR(INDEX([2]banka!A$1:A$65536, MATCH(B1706, [2]banka!L$1:L$65536, 0)), "")</f>
        <v>45854</v>
      </c>
      <c r="E1706" s="318"/>
      <c r="F1706" s="318" t="s">
        <v>1334</v>
      </c>
      <c r="G1706" s="318"/>
      <c r="H1706" s="318" t="s">
        <v>3905</v>
      </c>
      <c r="I1706" s="321">
        <v>303.06</v>
      </c>
      <c r="J1706" s="319" t="s">
        <v>182</v>
      </c>
      <c r="K1706" s="92"/>
    </row>
    <row r="1707" spans="1:11" ht="16">
      <c r="A1707" s="318" t="s">
        <v>1504</v>
      </c>
      <c r="B1707" s="318" t="s">
        <v>3906</v>
      </c>
      <c r="C1707" s="319">
        <v>250218</v>
      </c>
      <c r="D1707" s="320">
        <f>IFERROR(INDEX([2]banka!A$1:A$65536, MATCH(B1707, [2]banka!L$1:L$65536, 0)), "")</f>
        <v>45862</v>
      </c>
      <c r="E1707" s="318"/>
      <c r="F1707" s="318" t="s">
        <v>3907</v>
      </c>
      <c r="G1707" s="318">
        <v>5060516000</v>
      </c>
      <c r="H1707" s="318" t="s">
        <v>3908</v>
      </c>
      <c r="I1707" s="321">
        <v>4480</v>
      </c>
      <c r="J1707" s="319" t="s">
        <v>182</v>
      </c>
      <c r="K1707" s="92"/>
    </row>
    <row r="1708" spans="1:11" ht="16">
      <c r="A1708" s="318" t="s">
        <v>1504</v>
      </c>
      <c r="B1708" s="318" t="s">
        <v>3423</v>
      </c>
      <c r="C1708" s="319" t="s">
        <v>3423</v>
      </c>
      <c r="D1708" s="320">
        <f>IFERROR(INDEX([2]banka!A$1:A$65536, MATCH(B1708, [2]banka!L$1:L$65536, 0)), "")</f>
        <v>45859</v>
      </c>
      <c r="E1708" s="318"/>
      <c r="F1708" s="318" t="s">
        <v>3424</v>
      </c>
      <c r="G1708" s="318">
        <v>31383408</v>
      </c>
      <c r="H1708" s="318" t="s">
        <v>2153</v>
      </c>
      <c r="I1708" s="321">
        <v>171.2</v>
      </c>
      <c r="J1708" s="319" t="s">
        <v>182</v>
      </c>
      <c r="K1708" s="92"/>
    </row>
    <row r="1709" spans="1:11" ht="16">
      <c r="A1709" s="318" t="s">
        <v>1504</v>
      </c>
      <c r="B1709" s="318" t="s">
        <v>3909</v>
      </c>
      <c r="C1709" s="319" t="s">
        <v>3909</v>
      </c>
      <c r="D1709" s="320">
        <f>IFERROR(INDEX([2]banka!A$1:A$65536, MATCH(B1709, [2]banka!L$1:L$65536, 0)), "")</f>
        <v>45862</v>
      </c>
      <c r="E1709" s="318"/>
      <c r="F1709" s="318" t="s">
        <v>3910</v>
      </c>
      <c r="G1709" s="318"/>
      <c r="H1709" s="318" t="s">
        <v>1528</v>
      </c>
      <c r="I1709" s="321">
        <v>177.16</v>
      </c>
      <c r="J1709" s="319" t="s">
        <v>182</v>
      </c>
      <c r="K1709" s="92"/>
    </row>
    <row r="1710" spans="1:11" ht="16">
      <c r="A1710" s="318" t="s">
        <v>1504</v>
      </c>
      <c r="B1710" s="318" t="s">
        <v>3911</v>
      </c>
      <c r="C1710" s="319">
        <v>22250021</v>
      </c>
      <c r="D1710" s="320">
        <f>IFERROR(INDEX([2]banka!A$1:A$65536, MATCH(B1710, [2]banka!L$1:L$65536, 0)), "")</f>
        <v>45862</v>
      </c>
      <c r="E1710" s="318"/>
      <c r="F1710" s="318" t="s">
        <v>2189</v>
      </c>
      <c r="G1710" s="318">
        <v>35843624</v>
      </c>
      <c r="H1710" s="318" t="s">
        <v>2185</v>
      </c>
      <c r="I1710" s="321">
        <v>6150</v>
      </c>
      <c r="J1710" s="319" t="s">
        <v>182</v>
      </c>
      <c r="K1710" s="92"/>
    </row>
    <row r="1711" spans="1:11" ht="16">
      <c r="A1711" s="318" t="s">
        <v>1504</v>
      </c>
      <c r="B1711" s="318" t="s">
        <v>3912</v>
      </c>
      <c r="C1711" s="319">
        <v>20250701</v>
      </c>
      <c r="D1711" s="320">
        <f>IFERROR(INDEX([2]banka!A$1:A$65536, MATCH(B1711, [2]banka!L$1:L$65536, 0)), "")</f>
        <v>45862</v>
      </c>
      <c r="E1711" s="318"/>
      <c r="F1711" s="318" t="s">
        <v>2183</v>
      </c>
      <c r="G1711" s="318">
        <v>52700721</v>
      </c>
      <c r="H1711" s="318" t="s">
        <v>2181</v>
      </c>
      <c r="I1711" s="321">
        <v>2500</v>
      </c>
      <c r="J1711" s="319" t="s">
        <v>182</v>
      </c>
      <c r="K1711" s="92"/>
    </row>
    <row r="1712" spans="1:11" ht="16">
      <c r="A1712" s="318" t="s">
        <v>1504</v>
      </c>
      <c r="B1712" s="318" t="s">
        <v>3913</v>
      </c>
      <c r="C1712" s="319" t="s">
        <v>3913</v>
      </c>
      <c r="D1712" s="320">
        <f>IFERROR(INDEX([2]banka!A$1:A$65536, MATCH(B1712, [2]banka!L$1:L$65536, 0)), "")</f>
        <v>45848</v>
      </c>
      <c r="E1712" s="318"/>
      <c r="F1712" s="318" t="s">
        <v>1334</v>
      </c>
      <c r="G1712" s="318">
        <v>31322832</v>
      </c>
      <c r="H1712" s="318" t="s">
        <v>1803</v>
      </c>
      <c r="I1712" s="321">
        <v>59.62</v>
      </c>
      <c r="J1712" s="319" t="s">
        <v>182</v>
      </c>
      <c r="K1712" s="92"/>
    </row>
    <row r="1713" spans="1:11" ht="16">
      <c r="A1713" s="318" t="s">
        <v>1504</v>
      </c>
      <c r="B1713" s="318" t="s">
        <v>3914</v>
      </c>
      <c r="C1713" s="319" t="s">
        <v>3914</v>
      </c>
      <c r="D1713" s="320">
        <f>IFERROR(INDEX([2]banka!A$1:A$65536, MATCH(B1713, [2]banka!L$1:L$65536, 0)), "")</f>
        <v>45856</v>
      </c>
      <c r="E1713" s="318"/>
      <c r="F1713" s="318" t="s">
        <v>1334</v>
      </c>
      <c r="G1713" s="318">
        <v>31322832</v>
      </c>
      <c r="H1713" s="318" t="s">
        <v>1803</v>
      </c>
      <c r="I1713" s="321">
        <v>55.97</v>
      </c>
      <c r="J1713" s="319" t="s">
        <v>182</v>
      </c>
      <c r="K1713" s="92"/>
    </row>
    <row r="1714" spans="1:11" ht="16">
      <c r="A1714" s="318" t="s">
        <v>1504</v>
      </c>
      <c r="B1714" s="318" t="s">
        <v>3915</v>
      </c>
      <c r="C1714" s="319" t="s">
        <v>3915</v>
      </c>
      <c r="D1714" s="320">
        <f>IFERROR(INDEX([2]banka!A$1:A$65536, MATCH(B1714, [2]banka!L$1:L$65536, 0)), "")</f>
        <v>45857</v>
      </c>
      <c r="E1714" s="318"/>
      <c r="F1714" s="318" t="s">
        <v>1334</v>
      </c>
      <c r="G1714" s="318">
        <v>31322832</v>
      </c>
      <c r="H1714" s="318" t="s">
        <v>1803</v>
      </c>
      <c r="I1714" s="321">
        <v>48.08</v>
      </c>
      <c r="J1714" s="319" t="s">
        <v>182</v>
      </c>
      <c r="K1714" s="92"/>
    </row>
    <row r="1715" spans="1:11" ht="16">
      <c r="A1715" s="318" t="s">
        <v>1504</v>
      </c>
      <c r="B1715" s="318" t="s">
        <v>3916</v>
      </c>
      <c r="C1715" s="319" t="s">
        <v>3916</v>
      </c>
      <c r="D1715" s="320">
        <f>IFERROR(INDEX([2]banka!A$1:A$65536, MATCH(B1715, [2]banka!L$1:L$65536, 0)), "")</f>
        <v>45855</v>
      </c>
      <c r="E1715" s="318"/>
      <c r="F1715" s="318" t="s">
        <v>1334</v>
      </c>
      <c r="G1715" s="318">
        <v>31322832</v>
      </c>
      <c r="H1715" s="318" t="s">
        <v>1803</v>
      </c>
      <c r="I1715" s="321">
        <v>43.7</v>
      </c>
      <c r="J1715" s="319" t="s">
        <v>182</v>
      </c>
      <c r="K1715" s="92"/>
    </row>
    <row r="1716" spans="1:11" ht="16">
      <c r="A1716" s="318" t="s">
        <v>1504</v>
      </c>
      <c r="B1716" s="318" t="s">
        <v>3917</v>
      </c>
      <c r="C1716" s="319" t="s">
        <v>3917</v>
      </c>
      <c r="D1716" s="320">
        <f>IFERROR(INDEX([2]banka!A$1:A$65536, MATCH(B1716, [2]banka!L$1:L$65536, 0)), "")</f>
        <v>45757</v>
      </c>
      <c r="E1716" s="318"/>
      <c r="F1716" s="318" t="s">
        <v>3918</v>
      </c>
      <c r="G1716" s="318">
        <v>17315786</v>
      </c>
      <c r="H1716" s="318" t="s">
        <v>3919</v>
      </c>
      <c r="I1716" s="321">
        <v>18.350000000000001</v>
      </c>
      <c r="J1716" s="319" t="s">
        <v>182</v>
      </c>
      <c r="K1716" s="92"/>
    </row>
    <row r="1717" spans="1:11" ht="13">
      <c r="A1717" s="318" t="s">
        <v>1504</v>
      </c>
      <c r="B1717" s="318" t="s">
        <v>3920</v>
      </c>
      <c r="C1717" s="319"/>
      <c r="D1717" s="329">
        <v>45855</v>
      </c>
      <c r="E1717" s="318"/>
      <c r="F1717" s="318" t="s">
        <v>2377</v>
      </c>
      <c r="G1717" s="318"/>
      <c r="H1717" s="318"/>
      <c r="I1717" s="321">
        <v>0.25</v>
      </c>
      <c r="J1717" s="319" t="s">
        <v>182</v>
      </c>
      <c r="K1717" s="92"/>
    </row>
    <row r="1718" spans="1:11" ht="13">
      <c r="A1718" s="318" t="s">
        <v>1504</v>
      </c>
      <c r="B1718" s="318" t="s">
        <v>3921</v>
      </c>
      <c r="C1718" s="319"/>
      <c r="D1718" s="329">
        <v>45855</v>
      </c>
      <c r="E1718" s="318"/>
      <c r="F1718" s="318" t="s">
        <v>2377</v>
      </c>
      <c r="G1718" s="318"/>
      <c r="H1718" s="318"/>
      <c r="I1718" s="321">
        <v>0.25</v>
      </c>
      <c r="J1718" s="319" t="s">
        <v>182</v>
      </c>
      <c r="K1718" s="92"/>
    </row>
    <row r="1719" spans="1:11" ht="13">
      <c r="A1719" s="318" t="s">
        <v>1504</v>
      </c>
      <c r="B1719" s="318" t="s">
        <v>3922</v>
      </c>
      <c r="C1719" s="319"/>
      <c r="D1719" s="329">
        <v>45855</v>
      </c>
      <c r="E1719" s="318"/>
      <c r="F1719" s="318" t="s">
        <v>2377</v>
      </c>
      <c r="G1719" s="318"/>
      <c r="H1719" s="318"/>
      <c r="I1719" s="321">
        <v>0.25</v>
      </c>
      <c r="J1719" s="319" t="s">
        <v>182</v>
      </c>
      <c r="K1719" s="92"/>
    </row>
    <row r="1720" spans="1:11" ht="13">
      <c r="A1720" s="318" t="s">
        <v>1504</v>
      </c>
      <c r="B1720" s="318" t="s">
        <v>3923</v>
      </c>
      <c r="C1720" s="319"/>
      <c r="D1720" s="329">
        <v>45855</v>
      </c>
      <c r="E1720" s="318"/>
      <c r="F1720" s="318" t="s">
        <v>2377</v>
      </c>
      <c r="G1720" s="318"/>
      <c r="H1720" s="318"/>
      <c r="I1720" s="321">
        <v>0.25</v>
      </c>
      <c r="J1720" s="319" t="s">
        <v>182</v>
      </c>
      <c r="K1720" s="92"/>
    </row>
    <row r="1721" spans="1:11" ht="13">
      <c r="A1721" s="318" t="s">
        <v>1504</v>
      </c>
      <c r="B1721" s="318" t="s">
        <v>3924</v>
      </c>
      <c r="C1721" s="319"/>
      <c r="D1721" s="329">
        <v>45856</v>
      </c>
      <c r="E1721" s="318"/>
      <c r="F1721" s="318" t="s">
        <v>2377</v>
      </c>
      <c r="G1721" s="318"/>
      <c r="H1721" s="318"/>
      <c r="I1721" s="321">
        <v>0.25</v>
      </c>
      <c r="J1721" s="319" t="s">
        <v>182</v>
      </c>
      <c r="K1721" s="92"/>
    </row>
    <row r="1722" spans="1:11" ht="13">
      <c r="A1722" s="318" t="s">
        <v>1504</v>
      </c>
      <c r="B1722" s="318" t="s">
        <v>3925</v>
      </c>
      <c r="C1722" s="319"/>
      <c r="D1722" s="329">
        <v>45856</v>
      </c>
      <c r="E1722" s="318"/>
      <c r="F1722" s="318" t="s">
        <v>2377</v>
      </c>
      <c r="G1722" s="318"/>
      <c r="H1722" s="318"/>
      <c r="I1722" s="321">
        <v>0.25</v>
      </c>
      <c r="J1722" s="319" t="s">
        <v>182</v>
      </c>
      <c r="K1722" s="92"/>
    </row>
    <row r="1723" spans="1:11" ht="13">
      <c r="A1723" s="318" t="s">
        <v>1504</v>
      </c>
      <c r="B1723" s="318" t="s">
        <v>3926</v>
      </c>
      <c r="C1723" s="319"/>
      <c r="D1723" s="329">
        <v>45856</v>
      </c>
      <c r="E1723" s="318"/>
      <c r="F1723" s="318" t="s">
        <v>2377</v>
      </c>
      <c r="G1723" s="318"/>
      <c r="H1723" s="318"/>
      <c r="I1723" s="321">
        <v>0.25</v>
      </c>
      <c r="J1723" s="319" t="s">
        <v>182</v>
      </c>
      <c r="K1723" s="92"/>
    </row>
    <row r="1724" spans="1:11" ht="13">
      <c r="A1724" s="318" t="s">
        <v>1504</v>
      </c>
      <c r="B1724" s="318" t="s">
        <v>3927</v>
      </c>
      <c r="C1724" s="319"/>
      <c r="D1724" s="329">
        <v>45857</v>
      </c>
      <c r="E1724" s="318"/>
      <c r="F1724" s="318" t="s">
        <v>2377</v>
      </c>
      <c r="G1724" s="318"/>
      <c r="H1724" s="318"/>
      <c r="I1724" s="321">
        <v>0.25</v>
      </c>
      <c r="J1724" s="319" t="s">
        <v>182</v>
      </c>
      <c r="K1724" s="92"/>
    </row>
    <row r="1725" spans="1:11" ht="13">
      <c r="A1725" s="318" t="s">
        <v>1504</v>
      </c>
      <c r="B1725" s="318" t="s">
        <v>3928</v>
      </c>
      <c r="C1725" s="319"/>
      <c r="D1725" s="329">
        <v>45862</v>
      </c>
      <c r="E1725" s="318"/>
      <c r="F1725" s="318" t="s">
        <v>2377</v>
      </c>
      <c r="G1725" s="318"/>
      <c r="H1725" s="318"/>
      <c r="I1725" s="321">
        <v>0.25</v>
      </c>
      <c r="J1725" s="319" t="s">
        <v>182</v>
      </c>
      <c r="K1725" s="92"/>
    </row>
    <row r="1726" spans="1:11" ht="16">
      <c r="A1726" s="318" t="s">
        <v>1504</v>
      </c>
      <c r="B1726" s="318" t="s">
        <v>3929</v>
      </c>
      <c r="C1726" s="319">
        <v>220250085</v>
      </c>
      <c r="D1726" s="320">
        <f>IFERROR(INDEX([2]banka!A$1:A$65536, MATCH(B1726, [2]banka!L$1:L$65536, 0)), "")</f>
        <v>45854</v>
      </c>
      <c r="E1726" s="318"/>
      <c r="F1726" s="318" t="s">
        <v>3930</v>
      </c>
      <c r="G1726" s="318">
        <v>35750006</v>
      </c>
      <c r="H1726" s="318" t="s">
        <v>3294</v>
      </c>
      <c r="I1726" s="321">
        <v>1033.2</v>
      </c>
      <c r="J1726" s="319" t="s">
        <v>182</v>
      </c>
      <c r="K1726" s="92"/>
    </row>
    <row r="1727" spans="1:11" ht="16">
      <c r="A1727" s="318" t="s">
        <v>1504</v>
      </c>
      <c r="B1727" s="318" t="s">
        <v>3931</v>
      </c>
      <c r="C1727" s="319">
        <v>1625</v>
      </c>
      <c r="D1727" s="320">
        <f>IFERROR(INDEX([2]banka!A$1:A$65536, MATCH(B1727, [2]banka!L$1:L$65536, 0)), "")</f>
        <v>45855</v>
      </c>
      <c r="E1727" s="318"/>
      <c r="F1727" s="318" t="s">
        <v>3932</v>
      </c>
      <c r="G1727" s="318">
        <v>44004753</v>
      </c>
      <c r="H1727" s="318" t="s">
        <v>2887</v>
      </c>
      <c r="I1727" s="321">
        <v>500</v>
      </c>
      <c r="J1727" s="319" t="s">
        <v>182</v>
      </c>
      <c r="K1727" s="92"/>
    </row>
    <row r="1728" spans="1:11" ht="16">
      <c r="A1728" s="318" t="s">
        <v>1504</v>
      </c>
      <c r="B1728" s="318" t="s">
        <v>3933</v>
      </c>
      <c r="C1728" s="319">
        <v>584991689</v>
      </c>
      <c r="D1728" s="320">
        <f>IFERROR(INDEX([2]banka!A$1:A$65536, MATCH(B1728, [2]banka!L$1:L$65536, 0)), "")</f>
        <v>45863</v>
      </c>
      <c r="E1728" s="318"/>
      <c r="F1728" s="318" t="s">
        <v>3934</v>
      </c>
      <c r="G1728" s="318">
        <v>35697270</v>
      </c>
      <c r="H1728" s="318" t="s">
        <v>1766</v>
      </c>
      <c r="I1728" s="321">
        <v>39.340000000000003</v>
      </c>
      <c r="J1728" s="319" t="s">
        <v>182</v>
      </c>
      <c r="K1728" s="92"/>
    </row>
    <row r="1729" spans="1:11" ht="16">
      <c r="A1729" s="318" t="s">
        <v>1504</v>
      </c>
      <c r="B1729" s="318" t="s">
        <v>3935</v>
      </c>
      <c r="C1729" s="319" t="s">
        <v>3935</v>
      </c>
      <c r="D1729" s="320">
        <f>IFERROR(INDEX([2]banka!A$1:A$65536, MATCH(B1729, [2]banka!L$1:L$65536, 0)), "")</f>
        <v>45861</v>
      </c>
      <c r="E1729" s="318"/>
      <c r="F1729" s="318" t="s">
        <v>3936</v>
      </c>
      <c r="G1729" s="318"/>
      <c r="H1729" s="318" t="s">
        <v>3937</v>
      </c>
      <c r="I1729" s="321">
        <v>165</v>
      </c>
      <c r="J1729" s="319" t="s">
        <v>182</v>
      </c>
      <c r="K1729" s="92"/>
    </row>
    <row r="1730" spans="1:11" ht="16">
      <c r="A1730" s="318" t="s">
        <v>1504</v>
      </c>
      <c r="B1730" s="318" t="s">
        <v>3938</v>
      </c>
      <c r="C1730" s="319" t="s">
        <v>3938</v>
      </c>
      <c r="D1730" s="320">
        <f>IFERROR(INDEX([2]banka!A$1:A$65536, MATCH(B1730, [2]banka!L$1:L$65536, 0)), "")</f>
        <v>45861</v>
      </c>
      <c r="E1730" s="318"/>
      <c r="F1730" s="318" t="s">
        <v>3936</v>
      </c>
      <c r="G1730" s="318"/>
      <c r="H1730" s="318" t="s">
        <v>2752</v>
      </c>
      <c r="I1730" s="321">
        <v>165</v>
      </c>
      <c r="J1730" s="319" t="s">
        <v>182</v>
      </c>
      <c r="K1730" s="92"/>
    </row>
    <row r="1731" spans="1:11" ht="16">
      <c r="A1731" s="318" t="s">
        <v>1504</v>
      </c>
      <c r="B1731" s="318" t="s">
        <v>3939</v>
      </c>
      <c r="C1731" s="319" t="s">
        <v>3939</v>
      </c>
      <c r="D1731" s="320">
        <f>IFERROR(INDEX([2]banka!A$1:A$65536, MATCH(B1731, [2]banka!L$1:L$65536, 0)), "")</f>
        <v>45831</v>
      </c>
      <c r="E1731" s="318"/>
      <c r="F1731" s="318" t="s">
        <v>3936</v>
      </c>
      <c r="G1731" s="318"/>
      <c r="H1731" s="318" t="s">
        <v>3940</v>
      </c>
      <c r="I1731" s="321">
        <v>165</v>
      </c>
      <c r="J1731" s="319" t="s">
        <v>182</v>
      </c>
      <c r="K1731" s="92"/>
    </row>
    <row r="1732" spans="1:11" ht="16">
      <c r="A1732" s="318" t="s">
        <v>1504</v>
      </c>
      <c r="B1732" s="318" t="s">
        <v>3309</v>
      </c>
      <c r="C1732" s="319">
        <v>1701215144</v>
      </c>
      <c r="D1732" s="320">
        <f>IFERROR(INDEX([2]banka!A$1:A$65536, MATCH(B1732, [2]banka!L$1:L$65536, 0)), "")</f>
        <v>45852</v>
      </c>
      <c r="E1732" s="318"/>
      <c r="F1732" s="318" t="s">
        <v>3636</v>
      </c>
      <c r="G1732" s="318">
        <v>31361081</v>
      </c>
      <c r="H1732" s="318" t="s">
        <v>2871</v>
      </c>
      <c r="I1732" s="321">
        <v>8.6</v>
      </c>
      <c r="J1732" s="319" t="s">
        <v>182</v>
      </c>
      <c r="K1732" s="92"/>
    </row>
    <row r="1733" spans="1:11" ht="16">
      <c r="A1733" s="318" t="s">
        <v>1504</v>
      </c>
      <c r="B1733" s="318" t="s">
        <v>3941</v>
      </c>
      <c r="C1733" s="319" t="s">
        <v>3941</v>
      </c>
      <c r="D1733" s="320">
        <f>IFERROR(INDEX([2]banka!A$1:A$65536, MATCH(B1733, [2]banka!L$1:L$65536, 0)), "")</f>
        <v>45853</v>
      </c>
      <c r="E1733" s="318"/>
      <c r="F1733" s="318" t="s">
        <v>3942</v>
      </c>
      <c r="G1733" s="318"/>
      <c r="H1733" s="318" t="s">
        <v>3454</v>
      </c>
      <c r="I1733" s="321">
        <v>37.06</v>
      </c>
      <c r="J1733" s="319" t="s">
        <v>182</v>
      </c>
      <c r="K1733" s="92"/>
    </row>
    <row r="1734" spans="1:11" ht="16">
      <c r="A1734" s="318" t="s">
        <v>1504</v>
      </c>
      <c r="B1734" s="318" t="s">
        <v>3943</v>
      </c>
      <c r="C1734" s="319" t="s">
        <v>3943</v>
      </c>
      <c r="D1734" s="320">
        <f>IFERROR(INDEX([2]banka!A$1:A$65536, MATCH(B1734, [2]banka!L$1:L$65536, 0)), "")</f>
        <v>45853</v>
      </c>
      <c r="E1734" s="318"/>
      <c r="F1734" s="318" t="s">
        <v>3756</v>
      </c>
      <c r="G1734" s="318">
        <v>36631124</v>
      </c>
      <c r="H1734" s="318" t="s">
        <v>152</v>
      </c>
      <c r="I1734" s="321">
        <v>1.1000000000000001</v>
      </c>
      <c r="J1734" s="319" t="s">
        <v>182</v>
      </c>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ht="13">
      <c r="A4468" s="14"/>
      <c r="B4468" s="14"/>
      <c r="C4468" s="14"/>
      <c r="D4468" s="16"/>
      <c r="E4468" s="16"/>
      <c r="F4468" s="14"/>
      <c r="G4468" s="14"/>
      <c r="H4468" s="14"/>
      <c r="I4468" s="15"/>
      <c r="J4468" s="77"/>
      <c r="K4468" s="92"/>
    </row>
    <row r="4469" spans="1:11" ht="13">
      <c r="A4469" s="14"/>
      <c r="B4469" s="14"/>
      <c r="C4469" s="14"/>
      <c r="D4469" s="16"/>
      <c r="E4469" s="16"/>
      <c r="F4469" s="14"/>
      <c r="G4469" s="14"/>
      <c r="H4469" s="14"/>
      <c r="I4469" s="15"/>
      <c r="J4469" s="77"/>
      <c r="K4469" s="92"/>
    </row>
    <row r="4470" spans="1:11" ht="13">
      <c r="A4470" s="14"/>
      <c r="B4470" s="14"/>
      <c r="C4470" s="14"/>
      <c r="D4470" s="16"/>
      <c r="E4470" s="16"/>
      <c r="F4470" s="14"/>
      <c r="G4470" s="14"/>
      <c r="H4470" s="14"/>
      <c r="I4470" s="15"/>
      <c r="J4470" s="77"/>
      <c r="K4470" s="92"/>
    </row>
    <row r="4471" spans="1:11" ht="13">
      <c r="A4471" s="14"/>
      <c r="B4471" s="14"/>
      <c r="C4471" s="14"/>
      <c r="D4471" s="16"/>
      <c r="E4471" s="16"/>
      <c r="F4471" s="14"/>
      <c r="G4471" s="14"/>
      <c r="H4471" s="14"/>
      <c r="I4471" s="15"/>
      <c r="J4471" s="77"/>
      <c r="K4471" s="92"/>
    </row>
    <row r="4472" spans="1:11" ht="13">
      <c r="A4472" s="14"/>
      <c r="B4472" s="14"/>
      <c r="C4472" s="14"/>
      <c r="D4472" s="16"/>
      <c r="E4472" s="16"/>
      <c r="F4472" s="14"/>
      <c r="G4472" s="14"/>
      <c r="H4472" s="14"/>
      <c r="I4472" s="15"/>
      <c r="J4472" s="77"/>
      <c r="K4472" s="92"/>
    </row>
    <row r="4473" spans="1:11" ht="13">
      <c r="A4473" s="14"/>
      <c r="B4473" s="14"/>
      <c r="C4473" s="14"/>
      <c r="D4473" s="16"/>
      <c r="E4473" s="16"/>
      <c r="F4473" s="14"/>
      <c r="G4473" s="14"/>
      <c r="H4473" s="14"/>
      <c r="I4473" s="15"/>
      <c r="J4473" s="77"/>
      <c r="K4473" s="92"/>
    </row>
    <row r="4474" spans="1:11" ht="13">
      <c r="A4474" s="14"/>
      <c r="B4474" s="14"/>
      <c r="C4474" s="14"/>
      <c r="D4474" s="16"/>
      <c r="E4474" s="16"/>
      <c r="F4474" s="14"/>
      <c r="G4474" s="14"/>
      <c r="H4474" s="14"/>
      <c r="I4474" s="15"/>
      <c r="J4474" s="77"/>
      <c r="K4474" s="92"/>
    </row>
    <row r="4475" spans="1:11" ht="13">
      <c r="A4475" s="14"/>
      <c r="B4475" s="14"/>
      <c r="C4475" s="14"/>
      <c r="D4475" s="16"/>
      <c r="E4475" s="16"/>
      <c r="F4475" s="14"/>
      <c r="G4475" s="14"/>
      <c r="H4475" s="14"/>
      <c r="I4475" s="15"/>
      <c r="J4475" s="77"/>
      <c r="K4475" s="92"/>
    </row>
    <row r="4476" spans="1:11" ht="13">
      <c r="A4476" s="14"/>
      <c r="B4476" s="14"/>
      <c r="C4476" s="14"/>
      <c r="D4476" s="16"/>
      <c r="E4476" s="16"/>
      <c r="F4476" s="14"/>
      <c r="G4476" s="14"/>
      <c r="H4476" s="14"/>
      <c r="I4476" s="15"/>
      <c r="J4476" s="77"/>
      <c r="K4476" s="92"/>
    </row>
    <row r="4477" spans="1:11" ht="13">
      <c r="A4477" s="14"/>
      <c r="B4477" s="14"/>
      <c r="C4477" s="14"/>
      <c r="D4477" s="16"/>
      <c r="E4477" s="16"/>
      <c r="F4477" s="14"/>
      <c r="G4477" s="14"/>
      <c r="H4477" s="14"/>
      <c r="I4477" s="15"/>
      <c r="J4477" s="77"/>
      <c r="K4477" s="92"/>
    </row>
    <row r="4478" spans="1:11" ht="13">
      <c r="A4478" s="14"/>
      <c r="B4478" s="14"/>
      <c r="C4478" s="14"/>
      <c r="D4478" s="16"/>
      <c r="E4478" s="16"/>
      <c r="F4478" s="14"/>
      <c r="G4478" s="14"/>
      <c r="H4478" s="14"/>
      <c r="I4478" s="15"/>
      <c r="J4478" s="77"/>
      <c r="K4478" s="92"/>
    </row>
    <row r="4479" spans="1:11" ht="13">
      <c r="A4479" s="14"/>
      <c r="B4479" s="14"/>
      <c r="C4479" s="14"/>
      <c r="D4479" s="16"/>
      <c r="E4479" s="16"/>
      <c r="F4479" s="14"/>
      <c r="G4479" s="14"/>
      <c r="H4479" s="14"/>
      <c r="I4479" s="15"/>
      <c r="J4479" s="77"/>
      <c r="K4479" s="92"/>
    </row>
    <row r="4480" spans="1:11" ht="13">
      <c r="A4480" s="14"/>
      <c r="B4480" s="14"/>
      <c r="C4480" s="14"/>
      <c r="D4480" s="16"/>
      <c r="E4480" s="16"/>
      <c r="F4480" s="14"/>
      <c r="G4480" s="14"/>
      <c r="H4480" s="14"/>
      <c r="I4480" s="15"/>
      <c r="J4480" s="77"/>
      <c r="K4480" s="92"/>
    </row>
    <row r="4481" spans="1:11" ht="13">
      <c r="A4481" s="14"/>
      <c r="B4481" s="14"/>
      <c r="C4481" s="14"/>
      <c r="D4481" s="16"/>
      <c r="E4481" s="16"/>
      <c r="F4481" s="14"/>
      <c r="G4481" s="14"/>
      <c r="H4481" s="14"/>
      <c r="I4481" s="15"/>
      <c r="J4481" s="77"/>
      <c r="K4481" s="92"/>
    </row>
    <row r="4482" spans="1:11" ht="13">
      <c r="A4482" s="14"/>
      <c r="B4482" s="14"/>
      <c r="C4482" s="14"/>
      <c r="D4482" s="16"/>
      <c r="E4482" s="16"/>
      <c r="F4482" s="14"/>
      <c r="G4482" s="14"/>
      <c r="H4482" s="14"/>
      <c r="I4482" s="15"/>
      <c r="J4482" s="77"/>
      <c r="K4482" s="92"/>
    </row>
    <row r="4483" spans="1:11" ht="13">
      <c r="A4483" s="14"/>
      <c r="B4483" s="14"/>
      <c r="C4483" s="14"/>
      <c r="D4483" s="16"/>
      <c r="E4483" s="16"/>
      <c r="F4483" s="14"/>
      <c r="G4483" s="14"/>
      <c r="H4483" s="14"/>
      <c r="I4483" s="15"/>
      <c r="J4483" s="77"/>
      <c r="K4483" s="92"/>
    </row>
    <row r="4484" spans="1:11" ht="13">
      <c r="A4484" s="14"/>
      <c r="B4484" s="14"/>
      <c r="C4484" s="14"/>
      <c r="D4484" s="16"/>
      <c r="E4484" s="16"/>
      <c r="F4484" s="14"/>
      <c r="G4484" s="14"/>
      <c r="H4484" s="14"/>
      <c r="I4484" s="15"/>
      <c r="J4484" s="77"/>
      <c r="K4484" s="92"/>
    </row>
    <row r="4485" spans="1:11" ht="13">
      <c r="A4485" s="14"/>
      <c r="B4485" s="14"/>
      <c r="C4485" s="14"/>
      <c r="D4485" s="16"/>
      <c r="E4485" s="16"/>
      <c r="F4485" s="14"/>
      <c r="G4485" s="14"/>
      <c r="H4485" s="14"/>
      <c r="I4485" s="15"/>
      <c r="J4485" s="77"/>
      <c r="K4485" s="92"/>
    </row>
    <row r="4486" spans="1:11" ht="13">
      <c r="A4486" s="14"/>
      <c r="B4486" s="14"/>
      <c r="C4486" s="14"/>
      <c r="D4486" s="16"/>
      <c r="E4486" s="16"/>
      <c r="F4486" s="14"/>
      <c r="G4486" s="14"/>
      <c r="H4486" s="14"/>
      <c r="I4486" s="15"/>
      <c r="J4486" s="77"/>
      <c r="K4486" s="92"/>
    </row>
    <row r="4487" spans="1:11" ht="13">
      <c r="A4487" s="14"/>
      <c r="B4487" s="14"/>
      <c r="C4487" s="14"/>
      <c r="D4487" s="16"/>
      <c r="E4487" s="16"/>
      <c r="F4487" s="14"/>
      <c r="G4487" s="14"/>
      <c r="H4487" s="14"/>
      <c r="I4487" s="15"/>
      <c r="J4487" s="77"/>
      <c r="K4487" s="92"/>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row r="5001" spans="1:10">
      <c r="A5001" s="14"/>
      <c r="B5001" s="14"/>
      <c r="C5001" s="14"/>
      <c r="D5001" s="16"/>
      <c r="E5001" s="16"/>
      <c r="F5001" s="14"/>
      <c r="G5001" s="14"/>
      <c r="H5001" s="14"/>
      <c r="I5001" s="15"/>
      <c r="J5001" s="77"/>
    </row>
  </sheetData>
  <dataConsolidate/>
  <mergeCells count="5">
    <mergeCell ref="A100:H100"/>
    <mergeCell ref="I101:J101"/>
    <mergeCell ref="I100:J100"/>
    <mergeCell ref="A101:H101"/>
    <mergeCell ref="A105:J105"/>
  </mergeCells>
  <conditionalFormatting sqref="A1056:H1067">
    <cfRule type="expression" dxfId="89" priority="36" stopIfTrue="1">
      <formula>$A1056&lt;&gt;""</formula>
    </cfRule>
  </conditionalFormatting>
  <conditionalFormatting sqref="A1113:H1114">
    <cfRule type="expression" dxfId="88" priority="47" stopIfTrue="1">
      <formula>$A1113&lt;&gt;""</formula>
    </cfRule>
  </conditionalFormatting>
  <conditionalFormatting sqref="A107:J556 A558:J5001">
    <cfRule type="expression" dxfId="87" priority="7" stopIfTrue="1">
      <formula>$A107&lt;&gt;""</formula>
    </cfRule>
  </conditionalFormatting>
  <conditionalFormatting sqref="B472:E477">
    <cfRule type="expression" dxfId="86" priority="138" stopIfTrue="1">
      <formula>$A472&lt;&gt;""</formula>
    </cfRule>
  </conditionalFormatting>
  <conditionalFormatting sqref="B484:E488">
    <cfRule type="expression" dxfId="85" priority="173" stopIfTrue="1">
      <formula>$A484&lt;&gt;""</formula>
    </cfRule>
  </conditionalFormatting>
  <conditionalFormatting sqref="B690:E690">
    <cfRule type="expression" dxfId="84" priority="65" stopIfTrue="1">
      <formula>$A690&lt;&gt;""</formula>
    </cfRule>
  </conditionalFormatting>
  <conditionalFormatting sqref="B692:E692 H692:I692 B693:I694 B695:E700 H695:I700">
    <cfRule type="expression" dxfId="83" priority="25" stopIfTrue="1">
      <formula>$A692&lt;&gt;""</formula>
    </cfRule>
  </conditionalFormatting>
  <conditionalFormatting sqref="B702:E702 H702:I702">
    <cfRule type="expression" dxfId="82" priority="16" stopIfTrue="1">
      <formula>$A702&lt;&gt;""</formula>
    </cfRule>
  </conditionalFormatting>
  <conditionalFormatting sqref="B820:E820">
    <cfRule type="expression" dxfId="81" priority="88" stopIfTrue="1">
      <formula>$A820&lt;&gt;""</formula>
    </cfRule>
  </conditionalFormatting>
  <conditionalFormatting sqref="B1111:E1111">
    <cfRule type="expression" dxfId="80" priority="134" stopIfTrue="1">
      <formula>$A1111&lt;&gt;""</formula>
    </cfRule>
  </conditionalFormatting>
  <conditionalFormatting sqref="B1115:E1115">
    <cfRule type="expression" dxfId="79" priority="190" stopIfTrue="1">
      <formula>$A1115&lt;&gt;""</formula>
    </cfRule>
  </conditionalFormatting>
  <conditionalFormatting sqref="B1132:E1137">
    <cfRule type="expression" dxfId="78" priority="180" stopIfTrue="1">
      <formula>$A1132&lt;&gt;""</formula>
    </cfRule>
  </conditionalFormatting>
  <conditionalFormatting sqref="B1139:E1149">
    <cfRule type="expression" dxfId="77" priority="48" stopIfTrue="1">
      <formula>$A1139&lt;&gt;""</formula>
    </cfRule>
  </conditionalFormatting>
  <conditionalFormatting sqref="B1153:E1153">
    <cfRule type="expression" dxfId="76" priority="74" stopIfTrue="1">
      <formula>$A1153&lt;&gt;""</formula>
    </cfRule>
  </conditionalFormatting>
  <conditionalFormatting sqref="B1254:E1261 I1254:J1271">
    <cfRule type="expression" dxfId="75" priority="124" stopIfTrue="1">
      <formula>$A1254&lt;&gt;""</formula>
    </cfRule>
  </conditionalFormatting>
  <conditionalFormatting sqref="B1294:E1302">
    <cfRule type="expression" dxfId="74" priority="159" stopIfTrue="1">
      <formula>$A1294&lt;&gt;""</formula>
    </cfRule>
  </conditionalFormatting>
  <conditionalFormatting sqref="B1304:E1327">
    <cfRule type="expression" dxfId="73" priority="38" stopIfTrue="1">
      <formula>$A1304&lt;&gt;""</formula>
    </cfRule>
  </conditionalFormatting>
  <conditionalFormatting sqref="B1361:E1364">
    <cfRule type="expression" dxfId="72" priority="55" stopIfTrue="1">
      <formula>$A1361&lt;&gt;""</formula>
    </cfRule>
  </conditionalFormatting>
  <conditionalFormatting sqref="B1366:E1368">
    <cfRule type="expression" dxfId="71" priority="260" stopIfTrue="1">
      <formula>$A1366&lt;&gt;""</formula>
    </cfRule>
  </conditionalFormatting>
  <conditionalFormatting sqref="B1370:E1380">
    <cfRule type="expression" dxfId="70" priority="79" stopIfTrue="1">
      <formula>$A1370&lt;&gt;""</formula>
    </cfRule>
  </conditionalFormatting>
  <conditionalFormatting sqref="B1394:E1405">
    <cfRule type="expression" dxfId="69" priority="117" stopIfTrue="1">
      <formula>$A1394&lt;&gt;""</formula>
    </cfRule>
  </conditionalFormatting>
  <conditionalFormatting sqref="B1413:E1451">
    <cfRule type="expression" dxfId="68" priority="154" stopIfTrue="1">
      <formula>$A1413&lt;&gt;""</formula>
    </cfRule>
  </conditionalFormatting>
  <conditionalFormatting sqref="B1454:E1459">
    <cfRule type="expression" dxfId="67" priority="224" stopIfTrue="1">
      <formula>$A1454&lt;&gt;""</formula>
    </cfRule>
  </conditionalFormatting>
  <conditionalFormatting sqref="B489:G489">
    <cfRule type="expression" dxfId="66" priority="174" stopIfTrue="1">
      <formula>$A489&lt;&gt;""</formula>
    </cfRule>
  </conditionalFormatting>
  <conditionalFormatting sqref="B478:H483">
    <cfRule type="expression" dxfId="65" priority="194" stopIfTrue="1">
      <formula>$A478&lt;&gt;""</formula>
    </cfRule>
  </conditionalFormatting>
  <conditionalFormatting sqref="B490:H496">
    <cfRule type="expression" dxfId="64" priority="150" stopIfTrue="1">
      <formula>$A490&lt;&gt;""</formula>
    </cfRule>
  </conditionalFormatting>
  <conditionalFormatting sqref="B1068:H1083">
    <cfRule type="expression" dxfId="63" priority="220" stopIfTrue="1">
      <formula>$A1068&lt;&gt;""</formula>
    </cfRule>
  </conditionalFormatting>
  <conditionalFormatting sqref="B1273:H1275 B1276:E1289 H1276:H1289">
    <cfRule type="expression" dxfId="62" priority="149" stopIfTrue="1">
      <formula>$A1273&lt;&gt;""</formula>
    </cfRule>
  </conditionalFormatting>
  <conditionalFormatting sqref="B1291:H1293">
    <cfRule type="expression" dxfId="61" priority="44" stopIfTrue="1">
      <formula>$A1291&lt;&gt;""</formula>
    </cfRule>
  </conditionalFormatting>
  <conditionalFormatting sqref="B1365:H1365">
    <cfRule type="expression" dxfId="60" priority="290" stopIfTrue="1">
      <formula>$A1365&lt;&gt;""</formula>
    </cfRule>
  </conditionalFormatting>
  <conditionalFormatting sqref="B1381:H1386">
    <cfRule type="expression" dxfId="59" priority="18" stopIfTrue="1">
      <formula>$A1381&lt;&gt;""</formula>
    </cfRule>
  </conditionalFormatting>
  <conditionalFormatting sqref="B1411:H1412">
    <cfRule type="expression" dxfId="58" priority="197" stopIfTrue="1">
      <formula>$A1411&lt;&gt;""</formula>
    </cfRule>
  </conditionalFormatting>
  <conditionalFormatting sqref="B175:I189 I190:I227 B190:E241">
    <cfRule type="expression" dxfId="57" priority="247" stopIfTrue="1">
      <formula>$A175&lt;&gt;""</formula>
    </cfRule>
  </conditionalFormatting>
  <conditionalFormatting sqref="B242:I242 B243:E275">
    <cfRule type="expression" dxfId="56" priority="261" stopIfTrue="1">
      <formula>$A242&lt;&gt;""</formula>
    </cfRule>
  </conditionalFormatting>
  <conditionalFormatting sqref="B276:I320">
    <cfRule type="expression" dxfId="55" priority="94" stopIfTrue="1">
      <formula>$A276&lt;&gt;""</formula>
    </cfRule>
  </conditionalFormatting>
  <conditionalFormatting sqref="B497:I499">
    <cfRule type="expression" dxfId="54" priority="96" stopIfTrue="1">
      <formula>$A497&lt;&gt;""</formula>
    </cfRule>
  </conditionalFormatting>
  <conditionalFormatting sqref="B646:I689">
    <cfRule type="expression" dxfId="53" priority="257" stopIfTrue="1">
      <formula>$A646&lt;&gt;""</formula>
    </cfRule>
  </conditionalFormatting>
  <conditionalFormatting sqref="B691:I691">
    <cfRule type="expression" dxfId="52" priority="23" stopIfTrue="1">
      <formula>$A691&lt;&gt;""</formula>
    </cfRule>
  </conditionalFormatting>
  <conditionalFormatting sqref="B1138:I1138">
    <cfRule type="expression" dxfId="51" priority="148" stopIfTrue="1">
      <formula>$A1138&lt;&gt;""</formula>
    </cfRule>
  </conditionalFormatting>
  <conditionalFormatting sqref="B1150:I1152">
    <cfRule type="expression" dxfId="50" priority="17" stopIfTrue="1">
      <formula>$A1150&lt;&gt;""</formula>
    </cfRule>
  </conditionalFormatting>
  <conditionalFormatting sqref="B1154:I1158">
    <cfRule type="expression" dxfId="49" priority="19" stopIfTrue="1">
      <formula>$A1154&lt;&gt;""</formula>
    </cfRule>
  </conditionalFormatting>
  <conditionalFormatting sqref="B1272:I1272 I1273:I1289">
    <cfRule type="expression" dxfId="48" priority="152" stopIfTrue="1">
      <formula>$A1272&lt;&gt;""</formula>
    </cfRule>
  </conditionalFormatting>
  <conditionalFormatting sqref="B1369:I1369">
    <cfRule type="expression" dxfId="47" priority="147" stopIfTrue="1">
      <formula>$A1369&lt;&gt;""</formula>
    </cfRule>
  </conditionalFormatting>
  <conditionalFormatting sqref="B135:J163">
    <cfRule type="expression" dxfId="46" priority="70" stopIfTrue="1">
      <formula>$A135&lt;&gt;""</formula>
    </cfRule>
  </conditionalFormatting>
  <conditionalFormatting sqref="B360:J420">
    <cfRule type="expression" dxfId="45" priority="262" stopIfTrue="1">
      <formula>$A360&lt;&gt;""</formula>
    </cfRule>
  </conditionalFormatting>
  <conditionalFormatting sqref="B457:J458">
    <cfRule type="expression" dxfId="44" priority="223" stopIfTrue="1">
      <formula>$A457&lt;&gt;""</formula>
    </cfRule>
  </conditionalFormatting>
  <conditionalFormatting sqref="B600:J626">
    <cfRule type="expression" dxfId="43" priority="3" stopIfTrue="1">
      <formula>$A600&lt;&gt;""</formula>
    </cfRule>
  </conditionalFormatting>
  <conditionalFormatting sqref="B1054:J1055">
    <cfRule type="expression" dxfId="42" priority="218" stopIfTrue="1">
      <formula>$A1054&lt;&gt;""</formula>
    </cfRule>
  </conditionalFormatting>
  <conditionalFormatting sqref="B1128:J1131">
    <cfRule type="expression" dxfId="41" priority="8" stopIfTrue="1">
      <formula>$A1128&lt;&gt;""</formula>
    </cfRule>
  </conditionalFormatting>
  <conditionalFormatting sqref="B1159:J1253">
    <cfRule type="expression" dxfId="40" priority="34" stopIfTrue="1">
      <formula>$A1159&lt;&gt;""</formula>
    </cfRule>
  </conditionalFormatting>
  <conditionalFormatting sqref="B1407:J1407">
    <cfRule type="expression" dxfId="39" priority="199" stopIfTrue="1">
      <formula>$A1407&lt;&gt;""</formula>
    </cfRule>
  </conditionalFormatting>
  <conditionalFormatting sqref="B1462:J4375">
    <cfRule type="expression" dxfId="38" priority="43" stopIfTrue="1">
      <formula>$A1462&lt;&gt;""</formula>
    </cfRule>
  </conditionalFormatting>
  <conditionalFormatting sqref="F191:H195">
    <cfRule type="expression" dxfId="37" priority="125" stopIfTrue="1">
      <formula>$A191&lt;&gt;""</formula>
    </cfRule>
  </conditionalFormatting>
  <conditionalFormatting sqref="F198:H199">
    <cfRule type="expression" dxfId="36" priority="119" stopIfTrue="1">
      <formula>$A198&lt;&gt;""</formula>
    </cfRule>
  </conditionalFormatting>
  <conditionalFormatting sqref="F472:H473">
    <cfRule type="expression" dxfId="35" priority="140" stopIfTrue="1">
      <formula>$A472&lt;&gt;""</formula>
    </cfRule>
  </conditionalFormatting>
  <conditionalFormatting sqref="F476:H477">
    <cfRule type="expression" dxfId="34" priority="230" stopIfTrue="1">
      <formula>$A476&lt;&gt;""</formula>
    </cfRule>
  </conditionalFormatting>
  <conditionalFormatting sqref="F484:H486 H487:H489">
    <cfRule type="expression" dxfId="33" priority="172" stopIfTrue="1">
      <formula>$A484&lt;&gt;""</formula>
    </cfRule>
  </conditionalFormatting>
  <conditionalFormatting sqref="F1132:H1132">
    <cfRule type="expression" dxfId="32" priority="281" stopIfTrue="1">
      <formula>$A1132&lt;&gt;""</formula>
    </cfRule>
  </conditionalFormatting>
  <conditionalFormatting sqref="F1256:H1261">
    <cfRule type="expression" dxfId="31" priority="123" stopIfTrue="1">
      <formula>$A1256&lt;&gt;""</formula>
    </cfRule>
  </conditionalFormatting>
  <conditionalFormatting sqref="F170:I172">
    <cfRule type="expression" dxfId="30" priority="251" stopIfTrue="1">
      <formula>$A170&lt;&gt;""</formula>
    </cfRule>
  </conditionalFormatting>
  <conditionalFormatting sqref="F247:I247">
    <cfRule type="expression" dxfId="29" priority="151" stopIfTrue="1">
      <formula>$A247&lt;&gt;""</formula>
    </cfRule>
  </conditionalFormatting>
  <conditionalFormatting sqref="F164:J169 B164:E174 J170:J227 I228:J228 F229:J241 J242:J320 F249:I275 B470:I471 J646:J704 B701:I701 B703:I704 B812:E812 H812:J812 H820:J820 B827:E827 H827:J827 I1056:J1083 B1112:H1112 I1112:J1127 H1115:H1127 B1116:G1127 I1132:J1137 F1254:H1254 B1262:H1271 J1272:J1289 B1303:H1303 B1328:H1360 I1365:J1368 J1369:J1386 F1414:H1448 F1449:J1451 B1452:H1453 J325:J331 J336:J342 J347:J353 J358:J364 J369:J375 J380:J386 J391:J397 J402:J408 J413:J419 J424:J430 J435:J441 J446:J452 J457:J463 J468:J499">
    <cfRule type="expression" dxfId="28" priority="291" stopIfTrue="1">
      <formula>$A164&lt;&gt;""</formula>
    </cfRule>
  </conditionalFormatting>
  <conditionalFormatting sqref="H190">
    <cfRule type="expression" dxfId="27" priority="131" stopIfTrue="1">
      <formula>$A190&lt;&gt;""</formula>
    </cfRule>
  </conditionalFormatting>
  <conditionalFormatting sqref="H196:H197">
    <cfRule type="expression" dxfId="26" priority="120" stopIfTrue="1">
      <formula>$A196&lt;&gt;""</formula>
    </cfRule>
  </conditionalFormatting>
  <conditionalFormatting sqref="H200:H228">
    <cfRule type="expression" dxfId="25" priority="10" stopIfTrue="1">
      <formula>$A200&lt;&gt;""</formula>
    </cfRule>
  </conditionalFormatting>
  <conditionalFormatting sqref="H474:H475">
    <cfRule type="expression" dxfId="24" priority="144" stopIfTrue="1">
      <formula>$A474&lt;&gt;""</formula>
    </cfRule>
  </conditionalFormatting>
  <conditionalFormatting sqref="H1133:H1137">
    <cfRule type="expression" dxfId="23" priority="182" stopIfTrue="1">
      <formula>$A1133&lt;&gt;""</formula>
    </cfRule>
  </conditionalFormatting>
  <conditionalFormatting sqref="H1255">
    <cfRule type="expression" dxfId="22" priority="193" stopIfTrue="1">
      <formula>$A1255&lt;&gt;""</formula>
    </cfRule>
  </conditionalFormatting>
  <conditionalFormatting sqref="H1294:H1302">
    <cfRule type="expression" dxfId="21" priority="161" stopIfTrue="1">
      <formula>$A1294&lt;&gt;""</formula>
    </cfRule>
  </conditionalFormatting>
  <conditionalFormatting sqref="H1304:H1327">
    <cfRule type="expression" dxfId="20" priority="40" stopIfTrue="1">
      <formula>$A1304&lt;&gt;""</formula>
    </cfRule>
  </conditionalFormatting>
  <conditionalFormatting sqref="H1366:H1368">
    <cfRule type="expression" dxfId="19" priority="259" stopIfTrue="1">
      <formula>$A1366&lt;&gt;""</formula>
    </cfRule>
  </conditionalFormatting>
  <conditionalFormatting sqref="H1370:H1380">
    <cfRule type="expression" dxfId="18" priority="20" stopIfTrue="1">
      <formula>$A1370&lt;&gt;""</formula>
    </cfRule>
  </conditionalFormatting>
  <conditionalFormatting sqref="H1413">
    <cfRule type="expression" dxfId="17" priority="156" stopIfTrue="1">
      <formula>$A1413&lt;&gt;""</formula>
    </cfRule>
  </conditionalFormatting>
  <conditionalFormatting sqref="H1454:H1459">
    <cfRule type="expression" dxfId="16" priority="226" stopIfTrue="1">
      <formula>$A1454&lt;&gt;""</formula>
    </cfRule>
  </conditionalFormatting>
  <conditionalFormatting sqref="H173:I174">
    <cfRule type="expression" dxfId="15" priority="248" stopIfTrue="1">
      <formula>$A173&lt;&gt;""</formula>
    </cfRule>
  </conditionalFormatting>
  <conditionalFormatting sqref="H243:I246">
    <cfRule type="expression" dxfId="14" priority="250" stopIfTrue="1">
      <formula>$A243&lt;&gt;""</formula>
    </cfRule>
  </conditionalFormatting>
  <conditionalFormatting sqref="H248:I248">
    <cfRule type="expression" dxfId="13" priority="126" stopIfTrue="1">
      <formula>$A248&lt;&gt;""</formula>
    </cfRule>
  </conditionalFormatting>
  <conditionalFormatting sqref="H690:I690">
    <cfRule type="expression" dxfId="12" priority="67" stopIfTrue="1">
      <formula>$A690&lt;&gt;""</formula>
    </cfRule>
  </conditionalFormatting>
  <conditionalFormatting sqref="H1139:I1149">
    <cfRule type="expression" dxfId="11" priority="51" stopIfTrue="1">
      <formula>$A1139&lt;&gt;""</formula>
    </cfRule>
  </conditionalFormatting>
  <conditionalFormatting sqref="H1153:I1153">
    <cfRule type="expression" dxfId="10" priority="77" stopIfTrue="1">
      <formula>$A1153&lt;&gt;""</formula>
    </cfRule>
  </conditionalFormatting>
  <conditionalFormatting sqref="H1111:J1111 J1118 J1125 J1132 J1139 J1146 J1153 J1160 J1167 J1174 J1181 J1188 J1195 J1202 J1209 J1216 J1223 J1230 J1237 J1244 J1251 J1258 J1265 J1272 J1279 J1286 J1293 J1300 J1307 J1314 J1321 J1325 J1329 J1333 J1337 J1341 J1345 J1349 J1353 J1357 J1361 J1365 J1369 J1373 J1377 J1381 J1385 J1389 J1393 J1397 J1401 J1405 J1409 J1413 J1417 J1421 J1425 J1429 J1433 J1437 J1441">
    <cfRule type="expression" dxfId="9" priority="133" stopIfTrue="1">
      <formula>$A1111&lt;&gt;""</formula>
    </cfRule>
  </conditionalFormatting>
  <conditionalFormatting sqref="H1361:J1364">
    <cfRule type="expression" dxfId="8" priority="56" stopIfTrue="1">
      <formula>$A1361&lt;&gt;""</formula>
    </cfRule>
  </conditionalFormatting>
  <conditionalFormatting sqref="H1394:J1405">
    <cfRule type="expression" dxfId="7" priority="15" stopIfTrue="1">
      <formula>$A1394&lt;&gt;""</formula>
    </cfRule>
  </conditionalFormatting>
  <conditionalFormatting sqref="I472:I496">
    <cfRule type="expression" dxfId="6" priority="141" stopIfTrue="1">
      <formula>$A472&lt;&gt;""</formula>
    </cfRule>
  </conditionalFormatting>
  <conditionalFormatting sqref="I1370:I1386">
    <cfRule type="expression" dxfId="5" priority="83" stopIfTrue="1">
      <formula>$A1370&lt;&gt;""</formula>
    </cfRule>
  </conditionalFormatting>
  <conditionalFormatting sqref="I1291:J1360 J1322:J1444">
    <cfRule type="expression" dxfId="4" priority="163" stopIfTrue="1">
      <formula>$A1291&lt;&gt;""</formula>
    </cfRule>
  </conditionalFormatting>
  <conditionalFormatting sqref="I1411:J1448">
    <cfRule type="expression" dxfId="3" priority="158" stopIfTrue="1">
      <formula>$A1411&lt;&gt;""</formula>
    </cfRule>
  </conditionalFormatting>
  <conditionalFormatting sqref="I1452:J1459">
    <cfRule type="expression" dxfId="2" priority="256" stopIfTrue="1">
      <formula>$A1452&lt;&gt;""</formula>
    </cfRule>
  </conditionalFormatting>
  <conditionalFormatting sqref="J1138:J1158">
    <cfRule type="expression" dxfId="1" priority="283" stopIfTrue="1">
      <formula>$A1138&lt;&gt;""</formula>
    </cfRule>
  </conditionalFormatting>
  <conditionalFormatting sqref="A557:J557">
    <cfRule type="expression" dxfId="0" priority="1" stopIfTrue="1">
      <formula>$A557&lt;&gt;""</formula>
    </cfRule>
  </conditionalFormatting>
  <dataValidations count="5">
    <dataValidation type="date" allowBlank="1" showInputMessage="1" showErrorMessage="1" sqref="D102:E102 D5002:E65537 D106:E106" xr:uid="{F5059AEA-A0D8-4B20-9D3C-8B76D9C427E6}">
      <formula1>42370</formula1>
      <formula2>42735</formula2>
    </dataValidation>
    <dataValidation type="list" allowBlank="1" sqref="F107:F5001" xr:uid="{255B499D-B3E6-47A9-A857-DBFE56F071D9}">
      <formula1>$F$96:$F$99</formula1>
    </dataValidation>
    <dataValidation type="list" allowBlank="1" showInputMessage="1" showErrorMessage="1" sqref="A107:A5001" xr:uid="{540C0DA9-E9CD-4805-B659-E67C1C32B21C}">
      <formula1>OFFSET($A$1,0,0,$B$3,1)</formula1>
    </dataValidation>
    <dataValidation allowBlank="1" sqref="G107:G5001" xr:uid="{B36265DD-F5DD-4F0A-AD93-4A0388363C0B}"/>
    <dataValidation type="list" allowBlank="1" showInputMessage="1" showErrorMessage="1" errorTitle="Chyba !" error="zadajte (vyberte zo zoznamu) platný analytický kód podľa nápovedy k bunke I104" sqref="J107:J1000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c r="A88" s="203"/>
      <c r="B88" s="287"/>
      <c r="C88" s="287"/>
      <c r="D88" s="287"/>
      <c r="E88" s="287"/>
      <c r="F88" s="287"/>
      <c r="G88" s="287"/>
      <c r="H88" s="287"/>
      <c r="I88" s="287"/>
      <c r="J88" s="287"/>
      <c r="K88" s="287"/>
      <c r="L88" s="288"/>
      <c r="M88" s="287"/>
      <c r="N88" s="287"/>
      <c r="O88" s="287"/>
      <c r="P88" s="287"/>
      <c r="R88" s="276">
        <f t="shared" si="2"/>
        <v>0</v>
      </c>
    </row>
    <row r="89" spans="1:18">
      <c r="A89" s="203"/>
      <c r="B89" s="287"/>
      <c r="C89" s="287"/>
      <c r="D89" s="287"/>
      <c r="E89" s="287"/>
      <c r="F89" s="287"/>
      <c r="G89" s="287"/>
      <c r="H89" s="287"/>
      <c r="I89" s="287"/>
      <c r="J89" s="287"/>
      <c r="K89" s="287"/>
      <c r="L89" s="288"/>
      <c r="M89" s="287"/>
      <c r="N89" s="287"/>
      <c r="O89" s="287"/>
      <c r="P89" s="287"/>
      <c r="R89" s="276">
        <f t="shared" si="2"/>
        <v>0</v>
      </c>
    </row>
    <row r="90" spans="1:18">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c r="A22" s="198" t="s">
        <v>579</v>
      </c>
      <c r="B22" s="204" t="str">
        <f>VLOOKUP(A22,Adr!A:B,2,FALSE)</f>
        <v>Slovenská gymnastická federácia</v>
      </c>
      <c r="C22" s="185" t="s">
        <v>1491</v>
      </c>
      <c r="D22" s="289">
        <v>44000</v>
      </c>
      <c r="E22" s="173">
        <v>0</v>
      </c>
      <c r="F22" s="166" t="s">
        <v>338</v>
      </c>
      <c r="G22" s="169" t="s">
        <v>319</v>
      </c>
      <c r="H22" s="169" t="s">
        <v>1490</v>
      </c>
      <c r="I22" s="192" t="str">
        <f t="shared" ref="I22:I84" si="5">A22&amp;F22</f>
        <v>00688321a</v>
      </c>
      <c r="J22" s="167" t="str">
        <f t="shared" ref="J22:J84" si="6">A22&amp;G22</f>
        <v>00688321026 02</v>
      </c>
      <c r="K22" s="5" t="s">
        <v>1096</v>
      </c>
      <c r="L22" s="167"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c r="A51" s="198" t="s">
        <v>777</v>
      </c>
      <c r="B51" s="204" t="str">
        <f>VLOOKUP(A51,Adr!A:B,2,FALSE)</f>
        <v>SLOVENSKÝ STRELECKÝ ZVÄZ</v>
      </c>
      <c r="C51" s="196" t="s">
        <v>1149</v>
      </c>
      <c r="D51" s="289">
        <v>465216</v>
      </c>
      <c r="E51" s="173">
        <v>0</v>
      </c>
      <c r="F51" s="166" t="s">
        <v>338</v>
      </c>
      <c r="G51" s="169" t="s">
        <v>319</v>
      </c>
      <c r="H51" s="169" t="s">
        <v>1058</v>
      </c>
      <c r="I51" s="192" t="str">
        <f t="shared" si="5"/>
        <v>00603341a</v>
      </c>
      <c r="J51" s="167" t="str">
        <f t="shared" si="6"/>
        <v>00603341026 02</v>
      </c>
      <c r="K51" s="5" t="s">
        <v>1150</v>
      </c>
      <c r="L51" s="167" t="str">
        <f t="shared" si="7"/>
        <v>00603341026 02B</v>
      </c>
      <c r="M51" s="5" t="str">
        <f t="shared" si="8"/>
        <v>SLOVENSKÝ STRELECKÝ ZVÄZaBstreľba - bežné transfery</v>
      </c>
      <c r="N51" s="3" t="str">
        <f t="shared" si="9"/>
        <v>00603341aB</v>
      </c>
    </row>
    <row r="52" spans="1:14">
      <c r="A52" s="198" t="s">
        <v>777</v>
      </c>
      <c r="B52" s="204" t="str">
        <f>VLOOKUP(A52,Adr!A:B,2,FALSE)</f>
        <v>SLOVENSKÝ STRELECKÝ ZVÄZ</v>
      </c>
      <c r="C52" s="196" t="s">
        <v>1494</v>
      </c>
      <c r="D52" s="289">
        <v>10000</v>
      </c>
      <c r="E52" s="230">
        <v>0</v>
      </c>
      <c r="F52" s="166" t="s">
        <v>338</v>
      </c>
      <c r="G52" s="169" t="s">
        <v>319</v>
      </c>
      <c r="H52" s="169" t="s">
        <v>1490</v>
      </c>
      <c r="I52" s="192" t="str">
        <f t="shared" si="5"/>
        <v>00603341a</v>
      </c>
      <c r="J52" s="167" t="str">
        <f t="shared" si="6"/>
        <v>00603341026 02</v>
      </c>
      <c r="K52" s="5" t="s">
        <v>1150</v>
      </c>
      <c r="L52" s="167" t="str">
        <f t="shared" si="7"/>
        <v>00603341026 02K</v>
      </c>
      <c r="M52" s="5" t="str">
        <f t="shared" si="8"/>
        <v>SLOVENSKÝ STRELECKÝ ZVÄZaKstreľba - kapitálové transfery</v>
      </c>
      <c r="N52" s="3" t="str">
        <f t="shared" si="9"/>
        <v>00603341aK</v>
      </c>
    </row>
    <row r="53" spans="1:14">
      <c r="A53" s="198" t="s">
        <v>786</v>
      </c>
      <c r="B53" s="204" t="str">
        <f>VLOOKUP(A53,Adr!A:B,2,FALSE)</f>
        <v>Slovenský šachový zväz</v>
      </c>
      <c r="C53" s="169" t="s">
        <v>1151</v>
      </c>
      <c r="D53" s="290">
        <v>285166</v>
      </c>
      <c r="E53" s="173">
        <v>0</v>
      </c>
      <c r="F53" s="166" t="s">
        <v>338</v>
      </c>
      <c r="G53" s="169" t="s">
        <v>319</v>
      </c>
      <c r="H53" s="169" t="s">
        <v>1058</v>
      </c>
      <c r="I53" s="192" t="str">
        <f t="shared" si="5"/>
        <v>17310571a</v>
      </c>
      <c r="J53" s="167" t="str">
        <f t="shared" si="6"/>
        <v>17310571026 02</v>
      </c>
      <c r="K53" s="5" t="s">
        <v>1152</v>
      </c>
      <c r="L53" s="167" t="str">
        <f t="shared" si="7"/>
        <v>17310571026 02B</v>
      </c>
      <c r="M53" s="5" t="str">
        <f t="shared" si="8"/>
        <v>Slovenský šachový zväzaBšach - bežné transfery</v>
      </c>
      <c r="N53" s="3" t="str">
        <f t="shared" si="9"/>
        <v>17310571aB</v>
      </c>
    </row>
    <row r="54" spans="1:14">
      <c r="A54" s="166" t="s">
        <v>796</v>
      </c>
      <c r="B54" s="204" t="str">
        <f>VLOOKUP(A54,Adr!A:B,2,FALSE)</f>
        <v>Slovenský šermiarsky zväz</v>
      </c>
      <c r="C54" s="196" t="s">
        <v>1153</v>
      </c>
      <c r="D54" s="291">
        <v>73400</v>
      </c>
      <c r="E54" s="230">
        <v>0</v>
      </c>
      <c r="F54" s="166" t="s">
        <v>338</v>
      </c>
      <c r="G54" s="169" t="s">
        <v>319</v>
      </c>
      <c r="H54" s="169" t="s">
        <v>1058</v>
      </c>
      <c r="I54" s="192" t="str">
        <f t="shared" si="5"/>
        <v>30806437a</v>
      </c>
      <c r="J54" s="167" t="str">
        <f t="shared" si="6"/>
        <v>30806437026 02</v>
      </c>
      <c r="K54" s="5" t="s">
        <v>1154</v>
      </c>
      <c r="L54" s="167" t="str">
        <f t="shared" si="7"/>
        <v>30806437026 02B</v>
      </c>
      <c r="M54" s="5" t="str">
        <f t="shared" si="8"/>
        <v>Slovenský šermiarsky zväzaBšerm - bežné transfery</v>
      </c>
      <c r="N54" s="3" t="str">
        <f t="shared" si="9"/>
        <v>30806437aB</v>
      </c>
    </row>
    <row r="55" spans="1:14">
      <c r="A55" s="202" t="s">
        <v>804</v>
      </c>
      <c r="B55" s="204" t="str">
        <f>VLOOKUP(A55,Adr!A:B,2,FALSE)</f>
        <v>Slovenský tenisový zväz</v>
      </c>
      <c r="C55" s="185" t="s">
        <v>1155</v>
      </c>
      <c r="D55" s="289">
        <v>2366098</v>
      </c>
      <c r="E55" s="173">
        <v>0</v>
      </c>
      <c r="F55" s="166" t="s">
        <v>338</v>
      </c>
      <c r="G55" s="169" t="s">
        <v>319</v>
      </c>
      <c r="H55" s="169" t="s">
        <v>1058</v>
      </c>
      <c r="I55" s="192" t="str">
        <f t="shared" si="5"/>
        <v>30811384a</v>
      </c>
      <c r="J55" s="167" t="str">
        <f t="shared" si="6"/>
        <v>30811384026 02</v>
      </c>
      <c r="K55" s="5" t="s">
        <v>1156</v>
      </c>
      <c r="L55" s="167" t="str">
        <f t="shared" si="7"/>
        <v>30811384026 02B</v>
      </c>
      <c r="M55" s="5" t="str">
        <f t="shared" si="8"/>
        <v>Slovenský tenisový zväzaBtenis - bežné transfery</v>
      </c>
      <c r="N55" s="3" t="str">
        <f t="shared" si="9"/>
        <v>30811384aB</v>
      </c>
    </row>
    <row r="56" spans="1:14">
      <c r="A56" s="178" t="s">
        <v>812</v>
      </c>
      <c r="B56" s="204" t="str">
        <f>VLOOKUP(A56,Adr!A:B,2,FALSE)</f>
        <v>Slovenský veslársky zväz</v>
      </c>
      <c r="C56" s="185" t="s">
        <v>1157</v>
      </c>
      <c r="D56" s="289">
        <v>35552</v>
      </c>
      <c r="E56" s="230">
        <v>0</v>
      </c>
      <c r="F56" s="166" t="s">
        <v>338</v>
      </c>
      <c r="G56" s="169" t="s">
        <v>319</v>
      </c>
      <c r="H56" s="169" t="s">
        <v>1058</v>
      </c>
      <c r="I56" s="192" t="str">
        <f t="shared" si="5"/>
        <v>00688304a</v>
      </c>
      <c r="J56" s="167" t="str">
        <f t="shared" si="6"/>
        <v>00688304026 02</v>
      </c>
      <c r="K56" s="5" t="s">
        <v>1158</v>
      </c>
      <c r="L56" s="167" t="str">
        <f t="shared" si="7"/>
        <v>00688304026 02B</v>
      </c>
      <c r="M56" s="5" t="str">
        <f t="shared" si="8"/>
        <v>Slovenský veslársky zväzaBveslovanie - bežné transfery</v>
      </c>
      <c r="N56" s="3" t="str">
        <f t="shared" si="9"/>
        <v>00688304aB</v>
      </c>
    </row>
    <row r="57" spans="1:14">
      <c r="A57" s="198" t="s">
        <v>821</v>
      </c>
      <c r="B57" s="204" t="str">
        <f>VLOOKUP(A57,Adr!A:B,2,FALSE)</f>
        <v>SLOVENSKÝ ZÁPASNÍCKY ZVÄZ</v>
      </c>
      <c r="C57" s="169" t="s">
        <v>1159</v>
      </c>
      <c r="D57" s="291">
        <v>173268</v>
      </c>
      <c r="E57" s="173">
        <v>0</v>
      </c>
      <c r="F57" s="166" t="s">
        <v>338</v>
      </c>
      <c r="G57" s="169" t="s">
        <v>319</v>
      </c>
      <c r="H57" s="169" t="s">
        <v>1058</v>
      </c>
      <c r="I57" s="192" t="str">
        <f t="shared" si="5"/>
        <v>31791981a</v>
      </c>
      <c r="J57" s="167" t="str">
        <f t="shared" si="6"/>
        <v>31791981026 02</v>
      </c>
      <c r="K57" s="5" t="s">
        <v>1160</v>
      </c>
      <c r="L57" s="167" t="str">
        <f t="shared" si="7"/>
        <v>31791981026 02B</v>
      </c>
      <c r="M57" s="5" t="str">
        <f t="shared" si="8"/>
        <v>SLOVENSKÝ ZÁPASNÍCKY ZVÄZaBzápasenie - bežné transfery</v>
      </c>
      <c r="N57" s="3" t="str">
        <f t="shared" si="9"/>
        <v>31791981aB</v>
      </c>
    </row>
    <row r="58" spans="1:14">
      <c r="A58" s="198" t="s">
        <v>828</v>
      </c>
      <c r="B58" s="204" t="str">
        <f>VLOOKUP(A58,Adr!A:B,2,FALSE)</f>
        <v>Slovenský zväz bedmintonu</v>
      </c>
      <c r="C58" s="185" t="s">
        <v>1161</v>
      </c>
      <c r="D58" s="290">
        <v>239696</v>
      </c>
      <c r="E58" s="230">
        <v>0</v>
      </c>
      <c r="F58" s="166" t="s">
        <v>338</v>
      </c>
      <c r="G58" s="169" t="s">
        <v>319</v>
      </c>
      <c r="H58" s="169" t="s">
        <v>1058</v>
      </c>
      <c r="I58" s="192" t="str">
        <f t="shared" si="5"/>
        <v>30811546a</v>
      </c>
      <c r="J58" s="167" t="str">
        <f t="shared" si="6"/>
        <v>30811546026 02</v>
      </c>
      <c r="K58" s="5" t="s">
        <v>1162</v>
      </c>
      <c r="L58" s="167" t="str">
        <f t="shared" si="7"/>
        <v>30811546026 02B</v>
      </c>
      <c r="M58" s="5" t="str">
        <f t="shared" si="8"/>
        <v>Slovenský zväz bedmintonuaBbedminton - bežné transfery</v>
      </c>
      <c r="N58" s="3" t="str">
        <f t="shared" si="9"/>
        <v>30811546aB</v>
      </c>
    </row>
    <row r="59" spans="1:14">
      <c r="A59" s="182" t="s">
        <v>837</v>
      </c>
      <c r="B59" s="204" t="str">
        <f>VLOOKUP(A59,Adr!A:B,2,FALSE)</f>
        <v>Slovenský zväz biatlonu</v>
      </c>
      <c r="C59" s="185" t="s">
        <v>1163</v>
      </c>
      <c r="D59" s="289">
        <v>246030</v>
      </c>
      <c r="E59" s="173">
        <v>0</v>
      </c>
      <c r="F59" s="166" t="s">
        <v>338</v>
      </c>
      <c r="G59" s="169" t="s">
        <v>319</v>
      </c>
      <c r="H59" s="169" t="s">
        <v>1058</v>
      </c>
      <c r="I59" s="192" t="str">
        <f t="shared" si="5"/>
        <v>35656743a</v>
      </c>
      <c r="J59" s="167" t="str">
        <f t="shared" si="6"/>
        <v>35656743026 02</v>
      </c>
      <c r="K59" s="5" t="s">
        <v>1164</v>
      </c>
      <c r="L59" s="167" t="str">
        <f t="shared" si="7"/>
        <v>35656743026 02B</v>
      </c>
      <c r="M59" s="5" t="str">
        <f t="shared" si="8"/>
        <v>Slovenský zväz biatlonuaBbiatlon - bežné transfery</v>
      </c>
      <c r="N59" s="3" t="str">
        <f t="shared" si="9"/>
        <v>35656743aB</v>
      </c>
    </row>
    <row r="60" spans="1:14">
      <c r="A60" s="182" t="s">
        <v>837</v>
      </c>
      <c r="B60" s="204" t="str">
        <f>VLOOKUP(A60,Adr!A:B,2,FALSE)</f>
        <v>Slovenský zväz biatlonu</v>
      </c>
      <c r="C60" s="185" t="s">
        <v>1495</v>
      </c>
      <c r="D60" s="289">
        <v>76600</v>
      </c>
      <c r="E60" s="230">
        <v>0</v>
      </c>
      <c r="F60" s="166" t="s">
        <v>338</v>
      </c>
      <c r="G60" s="169" t="s">
        <v>319</v>
      </c>
      <c r="H60" s="169" t="s">
        <v>1490</v>
      </c>
      <c r="I60" s="192" t="str">
        <f t="shared" si="5"/>
        <v>35656743a</v>
      </c>
      <c r="J60" s="167" t="str">
        <f t="shared" si="6"/>
        <v>35656743026 02</v>
      </c>
      <c r="K60" s="5" t="s">
        <v>1164</v>
      </c>
      <c r="L60" s="167" t="str">
        <f t="shared" si="7"/>
        <v>35656743026 02K</v>
      </c>
      <c r="M60" s="5" t="str">
        <f t="shared" si="8"/>
        <v>Slovenský zväz biatlonuaKbiatlon - kapitálové transfery</v>
      </c>
      <c r="N60" s="3" t="str">
        <f t="shared" si="9"/>
        <v>35656743aK</v>
      </c>
    </row>
    <row r="61" spans="1:14">
      <c r="A61" s="166" t="s">
        <v>846</v>
      </c>
      <c r="B61" s="204" t="str">
        <f>VLOOKUP(A61,Adr!A:B,2,FALSE)</f>
        <v>Slovenský zväz bobistov</v>
      </c>
      <c r="C61" s="196" t="s">
        <v>1165</v>
      </c>
      <c r="D61" s="289">
        <v>36270</v>
      </c>
      <c r="E61" s="173">
        <v>0</v>
      </c>
      <c r="F61" s="166" t="s">
        <v>338</v>
      </c>
      <c r="G61" s="169" t="s">
        <v>319</v>
      </c>
      <c r="H61" s="169" t="s">
        <v>1058</v>
      </c>
      <c r="I61" s="192" t="str">
        <f t="shared" si="5"/>
        <v>36067580a</v>
      </c>
      <c r="J61" s="167" t="str">
        <f t="shared" si="6"/>
        <v>36067580026 02</v>
      </c>
      <c r="K61" s="5" t="s">
        <v>1166</v>
      </c>
      <c r="L61" s="167" t="str">
        <f t="shared" si="7"/>
        <v>36067580026 02B</v>
      </c>
      <c r="M61" s="5" t="str">
        <f t="shared" si="8"/>
        <v>Slovenský zväz bobistovaBboby a skeleton - bežné transfery</v>
      </c>
      <c r="N61" s="3" t="str">
        <f t="shared" si="9"/>
        <v>36067580aB</v>
      </c>
    </row>
    <row r="62" spans="1:14">
      <c r="A62" s="202" t="s">
        <v>855</v>
      </c>
      <c r="B62" s="204" t="str">
        <f>VLOOKUP(A62,Adr!A:B,2,FALSE)</f>
        <v>Slovenský zväz cyklistiky</v>
      </c>
      <c r="C62" s="185" t="s">
        <v>1167</v>
      </c>
      <c r="D62" s="291">
        <v>1259216</v>
      </c>
      <c r="E62" s="230">
        <v>0</v>
      </c>
      <c r="F62" s="166" t="s">
        <v>338</v>
      </c>
      <c r="G62" s="169" t="s">
        <v>319</v>
      </c>
      <c r="H62" s="169" t="s">
        <v>1058</v>
      </c>
      <c r="I62" s="192" t="str">
        <f t="shared" si="5"/>
        <v>00684112a</v>
      </c>
      <c r="J62" s="167" t="str">
        <f t="shared" si="6"/>
        <v>00684112026 02</v>
      </c>
      <c r="K62" s="5" t="s">
        <v>1168</v>
      </c>
      <c r="L62" s="167" t="str">
        <f t="shared" si="7"/>
        <v>00684112026 02B</v>
      </c>
      <c r="M62" s="5" t="str">
        <f t="shared" si="8"/>
        <v>Slovenský zväz cyklistikyaBcyklistika - bežné transfery</v>
      </c>
      <c r="N62" s="3" t="str">
        <f t="shared" si="9"/>
        <v>00684112aB</v>
      </c>
    </row>
    <row r="63" spans="1:14">
      <c r="A63" s="202" t="s">
        <v>864</v>
      </c>
      <c r="B63" s="204" t="str">
        <f>VLOOKUP(A63,Adr!A:B,2,FALSE)</f>
        <v>Slovenský zväz dráhového golfu</v>
      </c>
      <c r="C63" s="185" t="s">
        <v>1169</v>
      </c>
      <c r="D63" s="291">
        <v>17224</v>
      </c>
      <c r="E63" s="173">
        <v>0</v>
      </c>
      <c r="F63" s="166" t="s">
        <v>338</v>
      </c>
      <c r="G63" s="169" t="s">
        <v>319</v>
      </c>
      <c r="H63" s="169" t="s">
        <v>1058</v>
      </c>
      <c r="I63" s="192" t="str">
        <f t="shared" si="5"/>
        <v>31806431a</v>
      </c>
      <c r="J63" s="167" t="str">
        <f t="shared" si="6"/>
        <v>31806431026 02</v>
      </c>
      <c r="K63" s="5" t="s">
        <v>1170</v>
      </c>
      <c r="L63" s="167" t="str">
        <f t="shared" si="7"/>
        <v>31806431026 02B</v>
      </c>
      <c r="M63" s="5" t="str">
        <f t="shared" si="8"/>
        <v>Slovenský zväz dráhového golfuaBdráhový golf - bežné transfery</v>
      </c>
      <c r="N63" s="3" t="str">
        <f t="shared" si="9"/>
        <v>31806431aB</v>
      </c>
    </row>
    <row r="64" spans="1:14">
      <c r="A64" s="198" t="s">
        <v>871</v>
      </c>
      <c r="B64" s="204" t="str">
        <f>VLOOKUP(A64,Adr!A:B,2,FALSE)</f>
        <v>Slovenský zväz florbalu</v>
      </c>
      <c r="C64" s="169" t="s">
        <v>1171</v>
      </c>
      <c r="D64" s="291">
        <v>463736</v>
      </c>
      <c r="E64" s="230">
        <v>0</v>
      </c>
      <c r="F64" s="166" t="s">
        <v>338</v>
      </c>
      <c r="G64" s="169" t="s">
        <v>319</v>
      </c>
      <c r="H64" s="169" t="s">
        <v>1058</v>
      </c>
      <c r="I64" s="192" t="str">
        <f t="shared" si="5"/>
        <v>31795421a</v>
      </c>
      <c r="J64" s="167" t="str">
        <f t="shared" si="6"/>
        <v>31795421026 02</v>
      </c>
      <c r="K64" s="5" t="s">
        <v>1172</v>
      </c>
      <c r="L64" s="167" t="str">
        <f t="shared" si="7"/>
        <v>31795421026 02B</v>
      </c>
      <c r="M64" s="5" t="str">
        <f t="shared" si="8"/>
        <v>Slovenský zväz florbaluaBflorbal - bežné transfery</v>
      </c>
      <c r="N64" s="3" t="str">
        <f t="shared" si="9"/>
        <v>31795421aB</v>
      </c>
    </row>
    <row r="65" spans="1:14">
      <c r="A65" s="166" t="s">
        <v>878</v>
      </c>
      <c r="B65" s="204" t="str">
        <f>VLOOKUP(A65,Adr!A:B,2,FALSE)</f>
        <v>Slovenský zväz hádzanej</v>
      </c>
      <c r="C65" s="169" t="s">
        <v>1173</v>
      </c>
      <c r="D65" s="290">
        <v>1127740</v>
      </c>
      <c r="E65" s="173">
        <v>0</v>
      </c>
      <c r="F65" s="166" t="s">
        <v>338</v>
      </c>
      <c r="G65" s="169" t="s">
        <v>319</v>
      </c>
      <c r="H65" s="169" t="s">
        <v>1058</v>
      </c>
      <c r="I65" s="192" t="str">
        <f t="shared" si="5"/>
        <v>30774772a</v>
      </c>
      <c r="J65" s="167" t="str">
        <f t="shared" si="6"/>
        <v>30774772026 02</v>
      </c>
      <c r="K65" s="5" t="s">
        <v>1174</v>
      </c>
      <c r="L65" s="167" t="str">
        <f t="shared" si="7"/>
        <v>30774772026 02B</v>
      </c>
      <c r="M65" s="5" t="str">
        <f t="shared" si="8"/>
        <v>Slovenský zväz hádzanejaBhádzaná - bežné transfery</v>
      </c>
      <c r="N65" s="3" t="str">
        <f t="shared" si="9"/>
        <v>30774772aB</v>
      </c>
    </row>
    <row r="66" spans="1:14">
      <c r="A66" s="166" t="s">
        <v>885</v>
      </c>
      <c r="B66" s="204" t="str">
        <f>VLOOKUP(A66,Adr!A:B,2,FALSE)</f>
        <v>Slovenský zväz jachtingu</v>
      </c>
      <c r="C66" s="185" t="s">
        <v>1175</v>
      </c>
      <c r="D66" s="291">
        <v>45922</v>
      </c>
      <c r="E66" s="230">
        <v>0</v>
      </c>
      <c r="F66" s="166" t="s">
        <v>338</v>
      </c>
      <c r="G66" s="169" t="s">
        <v>319</v>
      </c>
      <c r="H66" s="169" t="s">
        <v>1058</v>
      </c>
      <c r="I66" s="192" t="str">
        <f t="shared" si="5"/>
        <v>30793211a</v>
      </c>
      <c r="J66" s="167" t="str">
        <f t="shared" si="6"/>
        <v>30793211026 02</v>
      </c>
      <c r="K66" s="5" t="s">
        <v>1176</v>
      </c>
      <c r="L66" s="167" t="str">
        <f t="shared" si="7"/>
        <v>30793211026 02B</v>
      </c>
      <c r="M66" s="5" t="str">
        <f t="shared" si="8"/>
        <v>Slovenský zväz jachtinguaBjachting - bežné transfery</v>
      </c>
      <c r="N66" s="3" t="str">
        <f t="shared" si="9"/>
        <v>30793211aB</v>
      </c>
    </row>
    <row r="67" spans="1:14">
      <c r="A67" s="178" t="s">
        <v>892</v>
      </c>
      <c r="B67" s="204" t="str">
        <f>VLOOKUP(A67,Adr!A:B,2,FALSE)</f>
        <v>Slovenský zväz Judo</v>
      </c>
      <c r="C67" s="196" t="s">
        <v>1177</v>
      </c>
      <c r="D67" s="289">
        <v>129672</v>
      </c>
      <c r="E67" s="173">
        <v>0</v>
      </c>
      <c r="F67" s="166" t="s">
        <v>338</v>
      </c>
      <c r="G67" s="169" t="s">
        <v>319</v>
      </c>
      <c r="H67" s="169" t="s">
        <v>1058</v>
      </c>
      <c r="I67" s="192" t="str">
        <f t="shared" si="5"/>
        <v>17308518a</v>
      </c>
      <c r="J67" s="167" t="str">
        <f t="shared" si="6"/>
        <v>17308518026 02</v>
      </c>
      <c r="K67" s="5" t="s">
        <v>1178</v>
      </c>
      <c r="L67" s="167" t="str">
        <f t="shared" si="7"/>
        <v>17308518026 02B</v>
      </c>
      <c r="M67" s="5" t="str">
        <f t="shared" si="8"/>
        <v>Slovenský zväz JudoaBjudo - bežné transfery</v>
      </c>
      <c r="N67" s="3" t="str">
        <f t="shared" si="9"/>
        <v>17308518aB</v>
      </c>
    </row>
    <row r="68" spans="1:14">
      <c r="A68" s="202" t="s">
        <v>899</v>
      </c>
      <c r="B68" s="204" t="str">
        <f>VLOOKUP(A68,Adr!A:B,2,FALSE)</f>
        <v>Slovenský Zväz Karate</v>
      </c>
      <c r="C68" s="196" t="s">
        <v>1179</v>
      </c>
      <c r="D68" s="291">
        <v>480058</v>
      </c>
      <c r="E68" s="230">
        <v>0</v>
      </c>
      <c r="F68" s="166" t="s">
        <v>338</v>
      </c>
      <c r="G68" s="169" t="s">
        <v>319</v>
      </c>
      <c r="H68" s="169" t="s">
        <v>1058</v>
      </c>
      <c r="I68" s="192" t="str">
        <f t="shared" si="5"/>
        <v>30811571a</v>
      </c>
      <c r="J68" s="167" t="str">
        <f t="shared" si="6"/>
        <v>30811571026 02</v>
      </c>
      <c r="K68" s="5" t="s">
        <v>1180</v>
      </c>
      <c r="L68" s="167" t="str">
        <f t="shared" si="7"/>
        <v>30811571026 02B</v>
      </c>
      <c r="M68" s="5" t="str">
        <f t="shared" si="8"/>
        <v>Slovenský Zväz KarateaBkarate - bežné transfery</v>
      </c>
      <c r="N68" s="3" t="str">
        <f t="shared" si="9"/>
        <v>30811571aB</v>
      </c>
    </row>
    <row r="69" spans="1:14">
      <c r="A69" s="202" t="s">
        <v>899</v>
      </c>
      <c r="B69" s="204" t="str">
        <f>VLOOKUP(A69,Adr!A:B,2,FALSE)</f>
        <v>Slovenský Zväz Karate</v>
      </c>
      <c r="C69" s="196" t="s">
        <v>1496</v>
      </c>
      <c r="D69" s="291">
        <v>30000</v>
      </c>
      <c r="E69" s="173">
        <v>0</v>
      </c>
      <c r="F69" s="166" t="s">
        <v>338</v>
      </c>
      <c r="G69" s="169" t="s">
        <v>319</v>
      </c>
      <c r="H69" s="169" t="s">
        <v>1490</v>
      </c>
      <c r="I69" s="192" t="str">
        <f t="shared" si="5"/>
        <v>30811571a</v>
      </c>
      <c r="J69" s="167" t="str">
        <f t="shared" si="6"/>
        <v>30811571026 02</v>
      </c>
      <c r="K69" s="5" t="s">
        <v>1180</v>
      </c>
      <c r="L69" s="167" t="str">
        <f t="shared" si="7"/>
        <v>30811571026 02K</v>
      </c>
      <c r="M69" s="5" t="str">
        <f t="shared" si="8"/>
        <v>Slovenský Zväz KarateaKkarate - kapitálové transfery</v>
      </c>
      <c r="N69" s="3" t="str">
        <f t="shared" si="9"/>
        <v>30811571aK</v>
      </c>
    </row>
    <row r="70" spans="1:14">
      <c r="A70" s="198" t="s">
        <v>906</v>
      </c>
      <c r="B70" s="204" t="str">
        <f>VLOOKUP(A70,Adr!A:B,2,FALSE)</f>
        <v>Slovenský zväz kickboxu</v>
      </c>
      <c r="C70" s="185" t="s">
        <v>1181</v>
      </c>
      <c r="D70" s="291">
        <v>77606</v>
      </c>
      <c r="E70" s="230">
        <v>0</v>
      </c>
      <c r="F70" s="166" t="s">
        <v>338</v>
      </c>
      <c r="G70" s="169" t="s">
        <v>319</v>
      </c>
      <c r="H70" s="169" t="s">
        <v>1058</v>
      </c>
      <c r="I70" s="192" t="str">
        <f t="shared" si="5"/>
        <v>31119247a</v>
      </c>
      <c r="J70" s="167" t="str">
        <f t="shared" si="6"/>
        <v>31119247026 02</v>
      </c>
      <c r="K70" s="5" t="s">
        <v>1182</v>
      </c>
      <c r="L70" s="167" t="str">
        <f t="shared" si="7"/>
        <v>31119247026 02B</v>
      </c>
      <c r="M70" s="5" t="str">
        <f t="shared" si="8"/>
        <v>Slovenský zväz kickboxuaBkickbox - bežné transfery</v>
      </c>
      <c r="N70" s="3" t="str">
        <f t="shared" si="9"/>
        <v>31119247aB</v>
      </c>
    </row>
    <row r="71" spans="1:14">
      <c r="A71" s="166" t="s">
        <v>911</v>
      </c>
      <c r="B71" s="204" t="str">
        <f>VLOOKUP(A71,Adr!A:B,2,FALSE)</f>
        <v>Slovenský zväz ľadového hokeja</v>
      </c>
      <c r="C71" s="196" t="s">
        <v>1183</v>
      </c>
      <c r="D71" s="289">
        <v>5031908</v>
      </c>
      <c r="E71" s="173">
        <v>0</v>
      </c>
      <c r="F71" s="166" t="s">
        <v>338</v>
      </c>
      <c r="G71" s="169" t="s">
        <v>319</v>
      </c>
      <c r="H71" s="169" t="s">
        <v>1058</v>
      </c>
      <c r="I71" s="192" t="str">
        <f t="shared" si="5"/>
        <v>30845386a</v>
      </c>
      <c r="J71" s="167" t="str">
        <f t="shared" si="6"/>
        <v>30845386026 02</v>
      </c>
      <c r="K71" s="5" t="s">
        <v>1184</v>
      </c>
      <c r="L71" s="167" t="str">
        <f t="shared" si="7"/>
        <v>30845386026 02B</v>
      </c>
      <c r="M71" s="5" t="str">
        <f t="shared" si="8"/>
        <v>Slovenský zväz ľadového hokejaaBľadový hokej - bežné transfery</v>
      </c>
      <c r="N71" s="3" t="str">
        <f t="shared" si="9"/>
        <v>30845386aB</v>
      </c>
    </row>
    <row r="72" spans="1:14">
      <c r="A72" s="166" t="s">
        <v>911</v>
      </c>
      <c r="B72" s="204" t="str">
        <f>VLOOKUP(A72,Adr!A:B,2,FALSE)</f>
        <v>Slovenský zväz ľadového hokeja</v>
      </c>
      <c r="C72" s="196" t="s">
        <v>1497</v>
      </c>
      <c r="D72" s="289">
        <v>100000</v>
      </c>
      <c r="E72" s="230">
        <v>0</v>
      </c>
      <c r="F72" s="166" t="s">
        <v>338</v>
      </c>
      <c r="G72" s="169" t="s">
        <v>319</v>
      </c>
      <c r="H72" s="169" t="s">
        <v>1490</v>
      </c>
      <c r="I72" s="192" t="str">
        <f t="shared" si="5"/>
        <v>30845386a</v>
      </c>
      <c r="J72" s="167" t="str">
        <f t="shared" si="6"/>
        <v>30845386026 02</v>
      </c>
      <c r="K72" s="5" t="s">
        <v>1184</v>
      </c>
      <c r="L72" s="167" t="str">
        <f t="shared" si="7"/>
        <v>30845386026 02K</v>
      </c>
      <c r="M72" s="5" t="str">
        <f t="shared" si="8"/>
        <v>Slovenský zväz ľadového hokejaaKľadový hokej - kapitálové transfery</v>
      </c>
      <c r="N72" s="3" t="str">
        <f t="shared" si="9"/>
        <v>30845386aK</v>
      </c>
    </row>
    <row r="73" spans="1:14">
      <c r="A73" s="182" t="s">
        <v>919</v>
      </c>
      <c r="B73" s="204" t="str">
        <f>VLOOKUP(A73,Adr!A:B,2,FALSE)</f>
        <v>Slovenský zväz moderného päťboja</v>
      </c>
      <c r="C73" s="185" t="s">
        <v>1185</v>
      </c>
      <c r="D73" s="291">
        <v>55488</v>
      </c>
      <c r="E73" s="173">
        <v>0</v>
      </c>
      <c r="F73" s="166" t="s">
        <v>338</v>
      </c>
      <c r="G73" s="169" t="s">
        <v>319</v>
      </c>
      <c r="H73" s="169" t="s">
        <v>1058</v>
      </c>
      <c r="I73" s="192" t="str">
        <f t="shared" si="5"/>
        <v>30788714a</v>
      </c>
      <c r="J73" s="167" t="str">
        <f t="shared" si="6"/>
        <v>30788714026 02</v>
      </c>
      <c r="K73" s="5" t="s">
        <v>1186</v>
      </c>
      <c r="L73" s="167" t="str">
        <f t="shared" si="7"/>
        <v>30788714026 02B</v>
      </c>
      <c r="M73" s="5" t="str">
        <f t="shared" si="8"/>
        <v>Slovenský zväz moderného päťbojaaBmoderný päťboj - bežné transfery</v>
      </c>
      <c r="N73" s="3" t="str">
        <f t="shared" si="9"/>
        <v>30788714aB</v>
      </c>
    </row>
    <row r="74" spans="1:14">
      <c r="A74" s="202" t="s">
        <v>926</v>
      </c>
      <c r="B74" s="204" t="str">
        <f>VLOOKUP(A74,Adr!A:B,2,FALSE)</f>
        <v>Slovenský zväz orientačných športov</v>
      </c>
      <c r="C74" s="185" t="s">
        <v>1187</v>
      </c>
      <c r="D74" s="289">
        <v>27202</v>
      </c>
      <c r="E74" s="230">
        <v>0</v>
      </c>
      <c r="F74" s="166" t="s">
        <v>338</v>
      </c>
      <c r="G74" s="169" t="s">
        <v>319</v>
      </c>
      <c r="H74" s="169" t="s">
        <v>1058</v>
      </c>
      <c r="I74" s="192" t="str">
        <f t="shared" si="5"/>
        <v>30806518a</v>
      </c>
      <c r="J74" s="167" t="str">
        <f t="shared" si="6"/>
        <v>30806518026 02</v>
      </c>
      <c r="K74" s="5" t="s">
        <v>1188</v>
      </c>
      <c r="L74" s="167" t="str">
        <f t="shared" si="7"/>
        <v>30806518026 02B</v>
      </c>
      <c r="M74" s="5" t="str">
        <f t="shared" si="8"/>
        <v>Slovenský zväz orientačných športovaBorientačné športy - bežné transfery</v>
      </c>
      <c r="N74" s="3" t="str">
        <f t="shared" si="9"/>
        <v>30806518aB</v>
      </c>
    </row>
    <row r="75" spans="1:14">
      <c r="A75" s="182" t="s">
        <v>933</v>
      </c>
      <c r="B75" s="204" t="str">
        <f>VLOOKUP(A75,Adr!A:B,2,FALSE)</f>
        <v>Slovenský zväz pozemného hokeja</v>
      </c>
      <c r="C75" s="185" t="s">
        <v>1189</v>
      </c>
      <c r="D75" s="289">
        <v>66394</v>
      </c>
      <c r="E75" s="173">
        <v>0</v>
      </c>
      <c r="F75" s="166" t="s">
        <v>338</v>
      </c>
      <c r="G75" s="169" t="s">
        <v>319</v>
      </c>
      <c r="H75" s="169" t="s">
        <v>1058</v>
      </c>
      <c r="I75" s="192" t="str">
        <f t="shared" si="5"/>
        <v>31751075a</v>
      </c>
      <c r="J75" s="167" t="str">
        <f t="shared" si="6"/>
        <v>31751075026 02</v>
      </c>
      <c r="K75" s="5" t="s">
        <v>1190</v>
      </c>
      <c r="L75" s="167" t="str">
        <f t="shared" si="7"/>
        <v>31751075026 02B</v>
      </c>
      <c r="M75" s="5" t="str">
        <f t="shared" si="8"/>
        <v>Slovenský zväz pozemného hokejaaBpozemný hokej - bežné transfery</v>
      </c>
      <c r="N75" s="3" t="str">
        <f t="shared" si="9"/>
        <v>31751075aB</v>
      </c>
    </row>
    <row r="76" spans="1:14">
      <c r="A76" s="182" t="s">
        <v>933</v>
      </c>
      <c r="B76" s="204" t="str">
        <f>VLOOKUP(A76,Adr!A:B,2,FALSE)</f>
        <v>Slovenský zväz pozemného hokeja</v>
      </c>
      <c r="C76" s="185" t="s">
        <v>1498</v>
      </c>
      <c r="D76" s="289">
        <v>10000</v>
      </c>
      <c r="E76" s="230">
        <v>0</v>
      </c>
      <c r="F76" s="166" t="s">
        <v>338</v>
      </c>
      <c r="G76" s="169" t="s">
        <v>319</v>
      </c>
      <c r="H76" s="169" t="s">
        <v>1490</v>
      </c>
      <c r="I76" s="192" t="str">
        <f t="shared" si="5"/>
        <v>31751075a</v>
      </c>
      <c r="J76" s="167" t="str">
        <f t="shared" si="6"/>
        <v>31751075026 02</v>
      </c>
      <c r="K76" s="5" t="s">
        <v>1190</v>
      </c>
      <c r="L76" s="167" t="str">
        <f t="shared" si="7"/>
        <v>31751075026 02K</v>
      </c>
      <c r="M76" s="5" t="str">
        <f t="shared" si="8"/>
        <v>Slovenský zväz pozemného hokejaaKpozemný hokej - kapitálové transfery</v>
      </c>
      <c r="N76" s="3" t="str">
        <f t="shared" si="9"/>
        <v>31751075aK</v>
      </c>
    </row>
    <row r="77" spans="1:14">
      <c r="A77" s="202" t="s">
        <v>941</v>
      </c>
      <c r="B77" s="204" t="str">
        <f>VLOOKUP(A77,Adr!A:B,2,FALSE)</f>
        <v>Slovenský zväz psích záprahov</v>
      </c>
      <c r="C77" s="185" t="s">
        <v>1191</v>
      </c>
      <c r="D77" s="289">
        <v>19554</v>
      </c>
      <c r="E77" s="173">
        <v>0</v>
      </c>
      <c r="F77" s="166" t="s">
        <v>338</v>
      </c>
      <c r="G77" s="169" t="s">
        <v>319</v>
      </c>
      <c r="H77" s="169" t="s">
        <v>1058</v>
      </c>
      <c r="I77" s="192" t="str">
        <f t="shared" si="5"/>
        <v>37818058a</v>
      </c>
      <c r="J77" s="167" t="str">
        <f t="shared" si="6"/>
        <v>37818058026 02</v>
      </c>
      <c r="K77" s="5" t="s">
        <v>1192</v>
      </c>
      <c r="L77" s="167" t="str">
        <f t="shared" si="7"/>
        <v>37818058026 02B</v>
      </c>
      <c r="M77" s="5" t="str">
        <f t="shared" si="8"/>
        <v>Slovenský zväz psích záprahovaBpsie záprahy - bežné transfery</v>
      </c>
      <c r="N77" s="3" t="str">
        <f t="shared" si="9"/>
        <v>37818058aB</v>
      </c>
    </row>
    <row r="78" spans="1:14">
      <c r="A78" s="202" t="s">
        <v>950</v>
      </c>
      <c r="B78" s="204" t="str">
        <f>VLOOKUP(A78,Adr!A:B,2,FALSE)</f>
        <v>Slovenský zväz rybolovnej techniky</v>
      </c>
      <c r="C78" s="185" t="s">
        <v>1193</v>
      </c>
      <c r="D78" s="289">
        <v>39020</v>
      </c>
      <c r="E78" s="230">
        <v>0</v>
      </c>
      <c r="F78" s="166" t="s">
        <v>338</v>
      </c>
      <c r="G78" s="169" t="s">
        <v>319</v>
      </c>
      <c r="H78" s="169" t="s">
        <v>1058</v>
      </c>
      <c r="I78" s="192" t="str">
        <f t="shared" si="5"/>
        <v>31871526a</v>
      </c>
      <c r="J78" s="167" t="str">
        <f t="shared" si="6"/>
        <v>31871526026 02</v>
      </c>
      <c r="K78" s="5" t="s">
        <v>1194</v>
      </c>
      <c r="L78" s="167" t="str">
        <f t="shared" si="7"/>
        <v>31871526026 02B</v>
      </c>
      <c r="M78" s="5" t="str">
        <f t="shared" si="8"/>
        <v>Slovenský zväz rybolovnej technikyaBrybolovná technika - bežné transfery</v>
      </c>
      <c r="N78" s="3" t="str">
        <f t="shared" si="9"/>
        <v>31871526aB</v>
      </c>
    </row>
    <row r="79" spans="1:14">
      <c r="A79" s="166" t="s">
        <v>958</v>
      </c>
      <c r="B79" s="204" t="str">
        <f>VLOOKUP(A79,Adr!A:B,2,FALSE)</f>
        <v>Slovenský zväz sánkarov</v>
      </c>
      <c r="C79" s="185" t="s">
        <v>1195</v>
      </c>
      <c r="D79" s="289">
        <v>62812</v>
      </c>
      <c r="E79" s="173">
        <v>0</v>
      </c>
      <c r="F79" s="166" t="s">
        <v>338</v>
      </c>
      <c r="G79" s="169" t="s">
        <v>319</v>
      </c>
      <c r="H79" s="169" t="s">
        <v>1058</v>
      </c>
      <c r="I79" s="192" t="str">
        <f t="shared" si="5"/>
        <v>31989373a</v>
      </c>
      <c r="J79" s="167" t="str">
        <f t="shared" si="6"/>
        <v>31989373026 02</v>
      </c>
      <c r="K79" s="5" t="s">
        <v>1196</v>
      </c>
      <c r="L79" s="167" t="str">
        <f t="shared" si="7"/>
        <v>31989373026 02B</v>
      </c>
      <c r="M79" s="5" t="str">
        <f t="shared" si="8"/>
        <v>Slovenský zväz sánkarovaBsánkovanie - bežné transfery</v>
      </c>
      <c r="N79" s="3" t="str">
        <f t="shared" si="9"/>
        <v>31989373aB</v>
      </c>
    </row>
    <row r="80" spans="1:14">
      <c r="A80" s="166" t="s">
        <v>958</v>
      </c>
      <c r="B80" s="204" t="str">
        <f>VLOOKUP(A80,Adr!A:B,2,FALSE)</f>
        <v>Slovenský zväz sánkarov</v>
      </c>
      <c r="C80" s="185" t="s">
        <v>1499</v>
      </c>
      <c r="D80" s="289">
        <v>3200</v>
      </c>
      <c r="E80" s="230">
        <v>0</v>
      </c>
      <c r="F80" s="166" t="s">
        <v>338</v>
      </c>
      <c r="G80" s="169" t="s">
        <v>319</v>
      </c>
      <c r="H80" s="169" t="s">
        <v>1490</v>
      </c>
      <c r="I80" s="192" t="str">
        <f t="shared" si="5"/>
        <v>31989373a</v>
      </c>
      <c r="J80" s="167" t="str">
        <f t="shared" si="6"/>
        <v>31989373026 02</v>
      </c>
      <c r="K80" s="5" t="s">
        <v>1196</v>
      </c>
      <c r="L80" s="167" t="str">
        <f t="shared" si="7"/>
        <v>31989373026 02K</v>
      </c>
      <c r="M80" s="5" t="str">
        <f t="shared" si="8"/>
        <v>Slovenský zväz sánkarovaKsánkovanie - kapitálové transfery</v>
      </c>
      <c r="N80" s="3" t="str">
        <f t="shared" si="9"/>
        <v>31989373aK</v>
      </c>
    </row>
    <row r="81" spans="1:14">
      <c r="A81" s="166" t="s">
        <v>967</v>
      </c>
      <c r="B81" s="204" t="str">
        <f>VLOOKUP(A81,Adr!A:B,2,FALSE)</f>
        <v>Slovenský zväz športového ju-jitsu</v>
      </c>
      <c r="C81" s="185" t="s">
        <v>1197</v>
      </c>
      <c r="D81" s="289">
        <v>15790</v>
      </c>
      <c r="E81" s="173">
        <v>0</v>
      </c>
      <c r="F81" s="166" t="s">
        <v>338</v>
      </c>
      <c r="G81" s="169" t="s">
        <v>319</v>
      </c>
      <c r="H81" s="169" t="s">
        <v>1058</v>
      </c>
      <c r="I81" s="192" t="str">
        <f t="shared" si="5"/>
        <v>42219922a</v>
      </c>
      <c r="J81" s="167" t="str">
        <f t="shared" si="6"/>
        <v>42219922026 02</v>
      </c>
      <c r="K81" s="5" t="s">
        <v>1198</v>
      </c>
      <c r="L81" s="167" t="str">
        <f t="shared" si="7"/>
        <v>42219922026 02B</v>
      </c>
      <c r="M81" s="5" t="str">
        <f t="shared" si="8"/>
        <v>Slovenský zväz športového ju-jitsuaBju-jitsu - bežné transfery</v>
      </c>
      <c r="N81" s="3" t="str">
        <f t="shared" si="9"/>
        <v>42219922aB</v>
      </c>
    </row>
    <row r="82" spans="1:14">
      <c r="A82" s="166" t="s">
        <v>976</v>
      </c>
      <c r="B82" s="204" t="str">
        <f>VLOOKUP(A82,Adr!A:B,2,FALSE)</f>
        <v>Slovenský zväz športového rybolovu</v>
      </c>
      <c r="C82" s="196" t="s">
        <v>1199</v>
      </c>
      <c r="D82" s="289">
        <v>72718</v>
      </c>
      <c r="E82" s="230">
        <v>0</v>
      </c>
      <c r="F82" s="166" t="s">
        <v>338</v>
      </c>
      <c r="G82" s="169" t="s">
        <v>319</v>
      </c>
      <c r="H82" s="169" t="s">
        <v>1058</v>
      </c>
      <c r="I82" s="192" t="str">
        <f t="shared" si="5"/>
        <v>51118831a</v>
      </c>
      <c r="J82" s="167" t="str">
        <f t="shared" si="6"/>
        <v>51118831026 02</v>
      </c>
      <c r="K82" s="5" t="s">
        <v>1200</v>
      </c>
      <c r="L82" s="167" t="str">
        <f t="shared" si="7"/>
        <v>51118831026 02B</v>
      </c>
      <c r="M82" s="5" t="str">
        <f t="shared" si="8"/>
        <v>Slovenský zväz športového rybolovuaBšportové rybárstvo - bežné transfery</v>
      </c>
      <c r="N82" s="3" t="str">
        <f t="shared" si="9"/>
        <v>51118831aB</v>
      </c>
    </row>
    <row r="83" spans="1:14">
      <c r="A83" s="166" t="s">
        <v>984</v>
      </c>
      <c r="B83" s="204" t="str">
        <f>VLOOKUP(A83,Adr!A:B,2,FALSE)</f>
        <v>Slovenský zväz tanečných športov</v>
      </c>
      <c r="C83" s="196" t="s">
        <v>1201</v>
      </c>
      <c r="D83" s="289">
        <v>309566</v>
      </c>
      <c r="E83" s="173">
        <v>0</v>
      </c>
      <c r="F83" s="166" t="s">
        <v>338</v>
      </c>
      <c r="G83" s="169" t="s">
        <v>319</v>
      </c>
      <c r="H83" s="169" t="s">
        <v>1058</v>
      </c>
      <c r="I83" s="192" t="str">
        <f t="shared" si="5"/>
        <v>00684767a</v>
      </c>
      <c r="J83" s="167" t="str">
        <f t="shared" si="6"/>
        <v>00684767026 02</v>
      </c>
      <c r="K83" s="5" t="s">
        <v>1202</v>
      </c>
      <c r="L83" s="167" t="str">
        <f t="shared" si="7"/>
        <v>00684767026 02B</v>
      </c>
      <c r="M83" s="5" t="str">
        <f t="shared" si="8"/>
        <v>Slovenský zväz tanečných športovaBtanečný šport - bežné transfery</v>
      </c>
      <c r="N83" s="3" t="str">
        <f t="shared" si="9"/>
        <v>00684767aB</v>
      </c>
    </row>
    <row r="84" spans="1:14">
      <c r="A84" s="166" t="s">
        <v>990</v>
      </c>
      <c r="B84" s="204" t="str">
        <f>VLOOKUP(A84,Adr!A:B,2,FALSE)</f>
        <v>Slovenský zväz vodného lyžovania a wakeboardingu</v>
      </c>
      <c r="C84" s="190" t="s">
        <v>1203</v>
      </c>
      <c r="D84" s="291">
        <v>30430</v>
      </c>
      <c r="E84" s="230">
        <v>0</v>
      </c>
      <c r="F84" s="166" t="s">
        <v>338</v>
      </c>
      <c r="G84" s="169" t="s">
        <v>319</v>
      </c>
      <c r="H84" s="169" t="s">
        <v>1058</v>
      </c>
      <c r="I84" s="192" t="str">
        <f t="shared" si="5"/>
        <v>30793203a</v>
      </c>
      <c r="J84" s="167" t="str">
        <f t="shared" si="6"/>
        <v>30793203026 02</v>
      </c>
      <c r="K84" s="5" t="s">
        <v>1204</v>
      </c>
      <c r="L84" s="167" t="str">
        <f t="shared" si="7"/>
        <v>30793203026 02B</v>
      </c>
      <c r="M84" s="5" t="str">
        <f t="shared" si="8"/>
        <v>Slovenský zväz vodného lyžovania a wakeboardinguaBvodné lyžovanie - bežné transfery</v>
      </c>
      <c r="N84" s="3" t="str">
        <f t="shared" si="9"/>
        <v>30793203aB</v>
      </c>
    </row>
    <row r="85" spans="1:14">
      <c r="A85" s="182" t="s">
        <v>997</v>
      </c>
      <c r="B85" s="204" t="str">
        <f>VLOOKUP(A85,Adr!A:B,2,FALSE)</f>
        <v>Slovenský zväz vodného motorizmu</v>
      </c>
      <c r="C85" s="169" t="s">
        <v>1205</v>
      </c>
      <c r="D85" s="291">
        <v>15790</v>
      </c>
      <c r="E85" s="173">
        <v>0</v>
      </c>
      <c r="F85" s="166" t="s">
        <v>338</v>
      </c>
      <c r="G85" s="169" t="s">
        <v>319</v>
      </c>
      <c r="H85" s="169" t="s">
        <v>1058</v>
      </c>
      <c r="I85" s="192" t="str">
        <f t="shared" ref="I85:I93" si="10">A85&amp;F85</f>
        <v>00681768a</v>
      </c>
      <c r="J85" s="167" t="str">
        <f t="shared" ref="J85:J93" si="11">A85&amp;G85</f>
        <v>00681768026 02</v>
      </c>
      <c r="K85" s="5" t="s">
        <v>1206</v>
      </c>
      <c r="L85" s="167"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c r="A86" s="202" t="s">
        <v>1005</v>
      </c>
      <c r="B86" s="204" t="str">
        <f>VLOOKUP(A86,Adr!A:B,2,FALSE)</f>
        <v>Slovenský zväz vzpierania</v>
      </c>
      <c r="C86" s="169" t="s">
        <v>1207</v>
      </c>
      <c r="D86" s="291">
        <v>170038</v>
      </c>
      <c r="E86" s="230">
        <v>0</v>
      </c>
      <c r="F86" s="166" t="s">
        <v>338</v>
      </c>
      <c r="G86" s="169" t="s">
        <v>319</v>
      </c>
      <c r="H86" s="169" t="s">
        <v>1058</v>
      </c>
      <c r="I86" s="192" t="str">
        <f t="shared" si="10"/>
        <v>31796079a</v>
      </c>
      <c r="J86" s="167" t="str">
        <f t="shared" si="11"/>
        <v>31796079026 02</v>
      </c>
      <c r="K86" s="5" t="s">
        <v>1208</v>
      </c>
      <c r="L86" s="167" t="str">
        <f t="shared" si="12"/>
        <v>31796079026 02B</v>
      </c>
      <c r="M86" s="5" t="str">
        <f t="shared" si="13"/>
        <v>Slovenský zväz vzpieraniaaBvzpieranie - bežné transfery</v>
      </c>
      <c r="N86" s="3" t="str">
        <f t="shared" si="14"/>
        <v>31796079aB</v>
      </c>
    </row>
    <row r="87" spans="1:14">
      <c r="A87" s="202" t="s">
        <v>1005</v>
      </c>
      <c r="B87" s="204" t="str">
        <f>VLOOKUP(A87,Adr!A:B,2,FALSE)</f>
        <v>Slovenský zväz vzpierania</v>
      </c>
      <c r="C87" s="169" t="s">
        <v>1500</v>
      </c>
      <c r="D87" s="291">
        <v>60000</v>
      </c>
      <c r="E87" s="173">
        <v>0</v>
      </c>
      <c r="F87" s="166" t="s">
        <v>338</v>
      </c>
      <c r="G87" s="169" t="s">
        <v>319</v>
      </c>
      <c r="H87" s="169" t="s">
        <v>1490</v>
      </c>
      <c r="I87" s="192" t="str">
        <f t="shared" si="10"/>
        <v>31796079a</v>
      </c>
      <c r="J87" s="167" t="str">
        <f t="shared" si="11"/>
        <v>31796079026 02</v>
      </c>
      <c r="K87" s="5" t="s">
        <v>1208</v>
      </c>
      <c r="L87" s="167" t="str">
        <f t="shared" si="12"/>
        <v>31796079026 02K</v>
      </c>
      <c r="M87" s="5" t="str">
        <f t="shared" si="13"/>
        <v>Slovenský zväz vzpieraniaaKvzpieranie - kapitálové transfery</v>
      </c>
      <c r="N87" s="3" t="str">
        <f t="shared" si="14"/>
        <v>31796079aK</v>
      </c>
    </row>
    <row r="88" spans="1:14">
      <c r="A88" s="198" t="s">
        <v>1011</v>
      </c>
      <c r="B88" s="204" t="str">
        <f>VLOOKUP(A88,Adr!A:B,2,FALSE)</f>
        <v>Teqballová federácia Slovensko</v>
      </c>
      <c r="C88" s="185" t="s">
        <v>1209</v>
      </c>
      <c r="D88" s="290">
        <v>23790</v>
      </c>
      <c r="E88" s="230">
        <v>0</v>
      </c>
      <c r="F88" s="166" t="s">
        <v>338</v>
      </c>
      <c r="G88" s="169" t="s">
        <v>319</v>
      </c>
      <c r="H88" s="169" t="s">
        <v>1058</v>
      </c>
      <c r="I88" s="192" t="str">
        <f t="shared" si="10"/>
        <v>53007344a</v>
      </c>
      <c r="J88" s="167" t="str">
        <f t="shared" si="11"/>
        <v>53007344026 02</v>
      </c>
      <c r="K88" s="5" t="s">
        <v>1210</v>
      </c>
      <c r="L88" s="167" t="str">
        <f t="shared" si="12"/>
        <v>53007344026 02B</v>
      </c>
      <c r="M88" s="5" t="str">
        <f t="shared" si="13"/>
        <v>Teqballová federácia SlovenskoaBteqball - bežné transfery</v>
      </c>
      <c r="N88" s="3" t="str">
        <f t="shared" si="14"/>
        <v>53007344aB</v>
      </c>
    </row>
    <row r="89" spans="1:14">
      <c r="A89" s="198" t="s">
        <v>1011</v>
      </c>
      <c r="B89" s="204" t="str">
        <f>VLOOKUP(A89,Adr!A:B,2,FALSE)</f>
        <v>Teqballová federácia Slovensko</v>
      </c>
      <c r="C89" s="185" t="s">
        <v>1501</v>
      </c>
      <c r="D89" s="290">
        <v>8000</v>
      </c>
      <c r="E89" s="173">
        <v>0</v>
      </c>
      <c r="F89" s="166" t="s">
        <v>338</v>
      </c>
      <c r="G89" s="169" t="s">
        <v>319</v>
      </c>
      <c r="H89" s="169" t="s">
        <v>1490</v>
      </c>
      <c r="I89" s="192" t="str">
        <f t="shared" si="10"/>
        <v>53007344a</v>
      </c>
      <c r="J89" s="167" t="str">
        <f t="shared" si="11"/>
        <v>53007344026 02</v>
      </c>
      <c r="K89" s="5" t="s">
        <v>1210</v>
      </c>
      <c r="L89" s="167" t="str">
        <f t="shared" si="12"/>
        <v>53007344026 02K</v>
      </c>
      <c r="M89" s="5" t="str">
        <f t="shared" si="13"/>
        <v>Teqballová federácia SlovenskoaKteqball - kapitálové transfery</v>
      </c>
      <c r="N89" s="3" t="str">
        <f t="shared" si="14"/>
        <v>53007344aK</v>
      </c>
    </row>
    <row r="90" spans="1:14">
      <c r="A90" s="198" t="s">
        <v>1019</v>
      </c>
      <c r="B90" s="204" t="str">
        <f>VLOOKUP(A90,Adr!A:B,2,FALSE)</f>
        <v>Združenie šípkarských organizácií</v>
      </c>
      <c r="C90" s="185" t="s">
        <v>1211</v>
      </c>
      <c r="D90" s="290">
        <v>38732</v>
      </c>
      <c r="E90" s="230">
        <v>0</v>
      </c>
      <c r="F90" s="166" t="s">
        <v>338</v>
      </c>
      <c r="G90" s="169" t="s">
        <v>319</v>
      </c>
      <c r="H90" s="169" t="s">
        <v>1058</v>
      </c>
      <c r="I90" s="192" t="str">
        <f t="shared" si="10"/>
        <v>35538015a</v>
      </c>
      <c r="J90" s="167" t="str">
        <f t="shared" si="11"/>
        <v>35538015026 02</v>
      </c>
      <c r="K90" s="5" t="s">
        <v>1212</v>
      </c>
      <c r="L90" s="167" t="str">
        <f t="shared" si="12"/>
        <v>35538015026 02B</v>
      </c>
      <c r="M90" s="5" t="str">
        <f t="shared" si="13"/>
        <v>Združenie šípkarských organizáciíaBšípky - bežné transfery</v>
      </c>
      <c r="N90" s="3" t="str">
        <f t="shared" si="14"/>
        <v>35538015aB</v>
      </c>
    </row>
    <row r="91" spans="1:14">
      <c r="A91" s="202" t="s">
        <v>1026</v>
      </c>
      <c r="B91" s="204" t="str">
        <f>VLOOKUP(A91,Adr!A:B,2,FALSE)</f>
        <v>Zväz potápačov Slovenska</v>
      </c>
      <c r="C91" s="196" t="s">
        <v>1213</v>
      </c>
      <c r="D91" s="289">
        <v>48328</v>
      </c>
      <c r="E91" s="173">
        <v>0</v>
      </c>
      <c r="F91" s="166" t="s">
        <v>338</v>
      </c>
      <c r="G91" s="169" t="s">
        <v>319</v>
      </c>
      <c r="H91" s="169" t="s">
        <v>1058</v>
      </c>
      <c r="I91" s="192" t="str">
        <f t="shared" si="10"/>
        <v>00585319a</v>
      </c>
      <c r="J91" s="167" t="str">
        <f t="shared" si="11"/>
        <v>00585319026 02</v>
      </c>
      <c r="K91" s="5" t="s">
        <v>1214</v>
      </c>
      <c r="L91" s="167" t="str">
        <f t="shared" si="12"/>
        <v>00585319026 02B</v>
      </c>
      <c r="M91" s="5" t="str">
        <f t="shared" si="13"/>
        <v>Zväz potápačov SlovenskaaBpotápačské športy - bežné transfery</v>
      </c>
      <c r="N91" s="3" t="str">
        <f t="shared" si="14"/>
        <v>00585319aB</v>
      </c>
    </row>
    <row r="92" spans="1:14">
      <c r="A92" s="198" t="s">
        <v>1033</v>
      </c>
      <c r="B92" s="204" t="str">
        <f>VLOOKUP(A92,Adr!A:B,2,FALSE)</f>
        <v>Zväz slovenského kolieskového korčuľovania</v>
      </c>
      <c r="C92" s="196" t="s">
        <v>1215</v>
      </c>
      <c r="D92" s="289">
        <v>108886</v>
      </c>
      <c r="E92" s="230">
        <v>0</v>
      </c>
      <c r="F92" s="166" t="s">
        <v>338</v>
      </c>
      <c r="G92" s="169" t="s">
        <v>319</v>
      </c>
      <c r="H92" s="169" t="s">
        <v>1058</v>
      </c>
      <c r="I92" s="192" t="str">
        <f t="shared" si="10"/>
        <v>42132690a</v>
      </c>
      <c r="J92" s="167" t="str">
        <f t="shared" si="11"/>
        <v>42132690026 02</v>
      </c>
      <c r="K92" s="5" t="s">
        <v>1216</v>
      </c>
      <c r="L92" s="167" t="str">
        <f t="shared" si="12"/>
        <v>42132690026 02B</v>
      </c>
      <c r="M92" s="5" t="str">
        <f t="shared" si="13"/>
        <v>Zväz slovenského kolieskového korčuľovaniaaBkolieskové korčuľovanie - bežné transfery</v>
      </c>
      <c r="N92" s="3" t="str">
        <f t="shared" si="14"/>
        <v>42132690aB</v>
      </c>
    </row>
    <row r="93" spans="1:14">
      <c r="A93" s="166" t="s">
        <v>1040</v>
      </c>
      <c r="B93" s="204" t="str">
        <f>VLOOKUP(A93,Adr!A:B,2,FALSE)</f>
        <v>Zväz slovenského lyžovania</v>
      </c>
      <c r="C93" s="185" t="s">
        <v>1217</v>
      </c>
      <c r="D93" s="291">
        <v>841652</v>
      </c>
      <c r="E93" s="173">
        <v>0</v>
      </c>
      <c r="F93" s="166" t="s">
        <v>338</v>
      </c>
      <c r="G93" s="169" t="s">
        <v>319</v>
      </c>
      <c r="H93" s="169" t="s">
        <v>1058</v>
      </c>
      <c r="I93" s="192" t="str">
        <f t="shared" si="10"/>
        <v>50671669a</v>
      </c>
      <c r="J93" s="167" t="str">
        <f t="shared" si="11"/>
        <v>50671669026 02</v>
      </c>
      <c r="K93" s="5" t="s">
        <v>1218</v>
      </c>
      <c r="L93" s="167" t="str">
        <f t="shared" si="12"/>
        <v>50671669026 02B</v>
      </c>
      <c r="M93" s="5" t="str">
        <f t="shared" si="13"/>
        <v>Zväz slovenského lyžovaniaaBlyžovanie - bežné transfery</v>
      </c>
      <c r="N93" s="3" t="str">
        <f t="shared" si="14"/>
        <v>50671669aB</v>
      </c>
    </row>
    <row r="94" spans="1:14">
      <c r="A94" s="166"/>
      <c r="B94" s="204" t="e">
        <f>VLOOKUP(A94,Adr!A:B,2,FALSE)</f>
        <v>#N/A</v>
      </c>
      <c r="C94" s="185"/>
      <c r="D94" s="289"/>
      <c r="E94" s="230"/>
      <c r="F94" s="166"/>
      <c r="G94" s="169"/>
      <c r="H94" s="169"/>
      <c r="I94" s="192" t="str">
        <f t="shared" ref="I94:I157" si="15">A94&amp;F94</f>
        <v/>
      </c>
      <c r="J94" s="167" t="str">
        <f t="shared" ref="J94:J157" si="16">A94&amp;G94</f>
        <v/>
      </c>
      <c r="K94" s="5"/>
      <c r="L94" s="167" t="str">
        <f t="shared" si="12"/>
        <v/>
      </c>
      <c r="M94" s="5" t="e">
        <f t="shared" si="13"/>
        <v>#N/A</v>
      </c>
      <c r="N94" s="3" t="str">
        <f t="shared" si="14"/>
        <v/>
      </c>
    </row>
    <row r="95" spans="1:14">
      <c r="A95" s="202"/>
      <c r="B95" s="204" t="e">
        <f>VLOOKUP(A95,Adr!A:B,2,FALSE)</f>
        <v>#N/A</v>
      </c>
      <c r="C95" s="185"/>
      <c r="D95" s="289"/>
      <c r="E95" s="173"/>
      <c r="F95" s="166"/>
      <c r="G95" s="169"/>
      <c r="H95" s="169"/>
      <c r="I95" s="192" t="str">
        <f t="shared" si="15"/>
        <v/>
      </c>
      <c r="J95" s="167" t="str">
        <f t="shared" si="16"/>
        <v/>
      </c>
      <c r="K95" s="5"/>
      <c r="L95" s="167" t="str">
        <f t="shared" si="12"/>
        <v/>
      </c>
      <c r="M95" s="5" t="e">
        <f t="shared" si="13"/>
        <v>#N/A</v>
      </c>
      <c r="N95" s="3" t="str">
        <f t="shared" si="14"/>
        <v/>
      </c>
    </row>
    <row r="96" spans="1:14">
      <c r="A96" s="166"/>
      <c r="B96" s="204" t="e">
        <f>VLOOKUP(A96,Adr!A:B,2,FALSE)</f>
        <v>#N/A</v>
      </c>
      <c r="C96" s="185"/>
      <c r="D96" s="289"/>
      <c r="E96" s="230"/>
      <c r="F96" s="166"/>
      <c r="G96" s="169"/>
      <c r="H96" s="169"/>
      <c r="I96" s="192" t="str">
        <f t="shared" si="15"/>
        <v/>
      </c>
      <c r="J96" s="167" t="str">
        <f t="shared" si="16"/>
        <v/>
      </c>
      <c r="K96" s="5"/>
      <c r="L96" s="167" t="str">
        <f t="shared" si="12"/>
        <v/>
      </c>
      <c r="M96" s="5" t="e">
        <f t="shared" si="13"/>
        <v>#N/A</v>
      </c>
      <c r="N96" s="3" t="str">
        <f t="shared" si="14"/>
        <v/>
      </c>
    </row>
    <row r="97" spans="1:14">
      <c r="A97" s="182"/>
      <c r="B97" s="204" t="e">
        <f>VLOOKUP(A97,Adr!A:B,2,FALSE)</f>
        <v>#N/A</v>
      </c>
      <c r="C97" s="169"/>
      <c r="D97" s="290"/>
      <c r="E97" s="173"/>
      <c r="F97" s="166"/>
      <c r="G97" s="169"/>
      <c r="H97" s="169"/>
      <c r="I97" s="192" t="str">
        <f t="shared" si="15"/>
        <v/>
      </c>
      <c r="J97" s="167" t="str">
        <f t="shared" si="16"/>
        <v/>
      </c>
      <c r="K97" s="5"/>
      <c r="L97" s="167" t="str">
        <f t="shared" si="12"/>
        <v/>
      </c>
      <c r="M97" s="5" t="e">
        <f t="shared" si="13"/>
        <v>#N/A</v>
      </c>
      <c r="N97" s="3" t="str">
        <f t="shared" si="14"/>
        <v/>
      </c>
    </row>
    <row r="98" spans="1:14">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c r="A99" s="198"/>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c r="A100" s="198"/>
      <c r="B100" s="204" t="e">
        <f>VLOOKUP(A100,Adr!A:B,2,FALSE)</f>
        <v>#N/A</v>
      </c>
      <c r="C100" s="169"/>
      <c r="D100" s="290"/>
      <c r="E100" s="230"/>
      <c r="F100" s="166"/>
      <c r="G100" s="169"/>
      <c r="H100" s="169"/>
      <c r="I100" s="192" t="str">
        <f t="shared" si="15"/>
        <v/>
      </c>
      <c r="J100" s="167" t="str">
        <f t="shared" si="16"/>
        <v/>
      </c>
      <c r="K100" s="5"/>
      <c r="L100" s="167" t="str">
        <f t="shared" si="12"/>
        <v/>
      </c>
      <c r="M100" s="5" t="e">
        <f t="shared" si="13"/>
        <v>#N/A</v>
      </c>
      <c r="N100" s="3" t="str">
        <f t="shared" si="14"/>
        <v/>
      </c>
    </row>
    <row r="101" spans="1:14">
      <c r="A101" s="198"/>
      <c r="B101" s="204" t="e">
        <f>VLOOKUP(A101,Adr!A:B,2,FALSE)</f>
        <v>#N/A</v>
      </c>
      <c r="C101" s="196"/>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c r="A102" s="202"/>
      <c r="B102" s="204" t="e">
        <f>VLOOKUP(A102,Adr!A:B,2,FALSE)</f>
        <v>#N/A</v>
      </c>
      <c r="C102" s="196"/>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c r="A103" s="202"/>
      <c r="B103" s="204" t="e">
        <f>VLOOKUP(A103,Adr!A:B,2,FALSE)</f>
        <v>#N/A</v>
      </c>
      <c r="C103" s="185"/>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c r="A105" s="166"/>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c r="A106" s="166"/>
      <c r="B106" s="204" t="e">
        <f>VLOOKUP(A106,Adr!A:B,2,FALSE)</f>
        <v>#N/A</v>
      </c>
      <c r="C106" s="196"/>
      <c r="D106" s="291"/>
      <c r="E106" s="230"/>
      <c r="F106" s="166"/>
      <c r="G106" s="169"/>
      <c r="H106" s="169"/>
      <c r="I106" s="192" t="str">
        <f t="shared" si="15"/>
        <v/>
      </c>
      <c r="J106" s="167" t="str">
        <f t="shared" si="16"/>
        <v/>
      </c>
      <c r="K106" s="5"/>
      <c r="L106" s="167" t="str">
        <f t="shared" si="12"/>
        <v/>
      </c>
      <c r="M106" s="5" t="e">
        <f t="shared" si="13"/>
        <v>#N/A</v>
      </c>
      <c r="N106" s="3" t="str">
        <f t="shared" si="14"/>
        <v/>
      </c>
    </row>
    <row r="107" spans="1:14">
      <c r="A107" s="202"/>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c r="A108" s="202"/>
      <c r="B108" s="204" t="e">
        <f>VLOOKUP(A108,Adr!A:B,2,FALSE)</f>
        <v>#N/A</v>
      </c>
      <c r="C108" s="185"/>
      <c r="D108" s="289"/>
      <c r="E108" s="230"/>
      <c r="F108" s="166"/>
      <c r="G108" s="169"/>
      <c r="H108" s="169"/>
      <c r="I108" s="192" t="str">
        <f t="shared" si="15"/>
        <v/>
      </c>
      <c r="J108" s="167" t="str">
        <f t="shared" si="16"/>
        <v/>
      </c>
      <c r="K108" s="5"/>
      <c r="L108" s="167" t="str">
        <f t="shared" si="12"/>
        <v/>
      </c>
      <c r="M108" s="5" t="e">
        <f t="shared" si="13"/>
        <v>#N/A</v>
      </c>
      <c r="N108" s="3" t="str">
        <f t="shared" si="14"/>
        <v/>
      </c>
    </row>
    <row r="109" spans="1:14">
      <c r="A109" s="198"/>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c r="A110" s="166"/>
      <c r="B110" s="204" t="e">
        <f>VLOOKUP(A110,Adr!A:B,2,FALSE)</f>
        <v>#N/A</v>
      </c>
      <c r="C110" s="196"/>
      <c r="D110" s="291"/>
      <c r="E110" s="230"/>
      <c r="F110" s="166"/>
      <c r="G110" s="169"/>
      <c r="H110" s="169"/>
      <c r="I110" s="192" t="str">
        <f t="shared" si="15"/>
        <v/>
      </c>
      <c r="J110" s="167" t="str">
        <f t="shared" si="16"/>
        <v/>
      </c>
      <c r="K110" s="5"/>
      <c r="L110" s="167" t="str">
        <f t="shared" si="12"/>
        <v/>
      </c>
      <c r="M110" s="5" t="e">
        <f t="shared" si="13"/>
        <v>#N/A</v>
      </c>
      <c r="N110" s="3" t="str">
        <f t="shared" si="14"/>
        <v/>
      </c>
    </row>
    <row r="111" spans="1:14">
      <c r="A111" s="202"/>
      <c r="B111" s="204" t="e">
        <f>VLOOKUP(A111,Adr!A:B,2,FALSE)</f>
        <v>#N/A</v>
      </c>
      <c r="C111" s="196"/>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c r="A112" s="202"/>
      <c r="B112" s="204" t="e">
        <f>VLOOKUP(A112,Adr!A:B,2,FALSE)</f>
        <v>#N/A</v>
      </c>
      <c r="C112" s="185"/>
      <c r="D112" s="289"/>
      <c r="E112" s="230"/>
      <c r="F112" s="166"/>
      <c r="G112" s="169"/>
      <c r="H112" s="169"/>
      <c r="I112" s="192" t="str">
        <f t="shared" si="15"/>
        <v/>
      </c>
      <c r="J112" s="167" t="str">
        <f t="shared" si="16"/>
        <v/>
      </c>
      <c r="K112" s="5"/>
      <c r="L112" s="167" t="str">
        <f t="shared" si="12"/>
        <v/>
      </c>
      <c r="M112" s="5" t="e">
        <f t="shared" si="13"/>
        <v>#N/A</v>
      </c>
      <c r="N112" s="3" t="str">
        <f t="shared" si="14"/>
        <v/>
      </c>
    </row>
    <row r="113" spans="1:14">
      <c r="A113" s="166"/>
      <c r="B113" s="204" t="e">
        <f>VLOOKUP(A113,Adr!A:B,2,FALSE)</f>
        <v>#N/A</v>
      </c>
      <c r="C113" s="196"/>
      <c r="D113" s="291"/>
      <c r="E113" s="173"/>
      <c r="F113" s="166"/>
      <c r="G113" s="169"/>
      <c r="H113" s="169"/>
      <c r="I113" s="192" t="str">
        <f t="shared" si="15"/>
        <v/>
      </c>
      <c r="J113" s="167" t="str">
        <f t="shared" si="16"/>
        <v/>
      </c>
      <c r="K113" s="5"/>
      <c r="L113" s="167" t="str">
        <f t="shared" si="12"/>
        <v/>
      </c>
      <c r="M113" s="5" t="e">
        <f t="shared" si="13"/>
        <v>#N/A</v>
      </c>
      <c r="N113" s="3" t="str">
        <f t="shared" si="14"/>
        <v/>
      </c>
    </row>
    <row r="114" spans="1:14">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c r="A115" s="202"/>
      <c r="B115" s="204" t="e">
        <f>VLOOKUP(A115,Adr!A:B,2,FALSE)</f>
        <v>#N/A</v>
      </c>
      <c r="C115" s="185"/>
      <c r="D115" s="289"/>
      <c r="E115" s="173"/>
      <c r="F115" s="166"/>
      <c r="G115" s="169"/>
      <c r="H115" s="169"/>
      <c r="I115" s="192" t="str">
        <f t="shared" si="15"/>
        <v/>
      </c>
      <c r="J115" s="167" t="str">
        <f t="shared" si="16"/>
        <v/>
      </c>
      <c r="K115" s="5"/>
      <c r="L115" s="167" t="str">
        <f t="shared" si="12"/>
        <v/>
      </c>
      <c r="M115" s="5" t="e">
        <f t="shared" si="13"/>
        <v>#N/A</v>
      </c>
      <c r="N115" s="3" t="str">
        <f t="shared" si="14"/>
        <v/>
      </c>
    </row>
    <row r="116" spans="1:14">
      <c r="A116" s="202"/>
      <c r="B116" s="204" t="e">
        <f>VLOOKUP(A116,Adr!A:B,2,FALSE)</f>
        <v>#N/A</v>
      </c>
      <c r="C116" s="169"/>
      <c r="D116" s="290"/>
      <c r="E116" s="230"/>
      <c r="F116" s="166"/>
      <c r="G116" s="169"/>
      <c r="H116" s="169"/>
      <c r="I116" s="192" t="str">
        <f t="shared" si="15"/>
        <v/>
      </c>
      <c r="J116" s="167" t="str">
        <f t="shared" si="16"/>
        <v/>
      </c>
      <c r="K116" s="5"/>
      <c r="L116" s="167" t="str">
        <f t="shared" si="12"/>
        <v/>
      </c>
      <c r="M116" s="5" t="e">
        <f t="shared" si="13"/>
        <v>#N/A</v>
      </c>
      <c r="N116" s="3" t="str">
        <f t="shared" si="14"/>
        <v/>
      </c>
    </row>
    <row r="117" spans="1:14">
      <c r="A117" s="166"/>
      <c r="B117" s="204" t="e">
        <f>VLOOKUP(A117,Adr!A:B,2,FALSE)</f>
        <v>#N/A</v>
      </c>
      <c r="C117" s="196"/>
      <c r="D117" s="291"/>
      <c r="E117" s="173"/>
      <c r="F117" s="166"/>
      <c r="G117" s="169"/>
      <c r="H117" s="169"/>
      <c r="I117" s="192" t="str">
        <f t="shared" si="15"/>
        <v/>
      </c>
      <c r="J117" s="167" t="str">
        <f t="shared" si="16"/>
        <v/>
      </c>
      <c r="K117" s="5"/>
      <c r="L117" s="167" t="str">
        <f t="shared" si="12"/>
        <v/>
      </c>
      <c r="M117" s="5" t="e">
        <f t="shared" si="13"/>
        <v>#N/A</v>
      </c>
      <c r="N117" s="3" t="str">
        <f t="shared" si="14"/>
        <v/>
      </c>
    </row>
    <row r="118" spans="1:14">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c r="A119" s="202"/>
      <c r="B119" s="204" t="e">
        <f>VLOOKUP(A119,Adr!A:B,2,FALSE)</f>
        <v>#N/A</v>
      </c>
      <c r="C119" s="185"/>
      <c r="D119" s="289"/>
      <c r="E119" s="173"/>
      <c r="F119" s="166"/>
      <c r="G119" s="169"/>
      <c r="H119" s="169"/>
      <c r="I119" s="192" t="str">
        <f t="shared" si="15"/>
        <v/>
      </c>
      <c r="J119" s="167" t="str">
        <f t="shared" si="16"/>
        <v/>
      </c>
      <c r="K119" s="5"/>
      <c r="L119" s="167" t="str">
        <f t="shared" si="12"/>
        <v/>
      </c>
      <c r="M119" s="5" t="e">
        <f t="shared" si="13"/>
        <v>#N/A</v>
      </c>
      <c r="N119" s="3" t="str">
        <f t="shared" si="14"/>
        <v/>
      </c>
    </row>
    <row r="120" spans="1:14">
      <c r="A120" s="166"/>
      <c r="B120" s="204" t="e">
        <f>VLOOKUP(A120,Adr!A:B,2,FALSE)</f>
        <v>#N/A</v>
      </c>
      <c r="C120" s="196"/>
      <c r="D120" s="291"/>
      <c r="E120" s="230"/>
      <c r="F120" s="166"/>
      <c r="G120" s="169"/>
      <c r="H120" s="169"/>
      <c r="I120" s="192" t="str">
        <f t="shared" si="15"/>
        <v/>
      </c>
      <c r="J120" s="167" t="str">
        <f t="shared" si="16"/>
        <v/>
      </c>
      <c r="K120" s="5"/>
      <c r="L120" s="167" t="str">
        <f t="shared" si="12"/>
        <v/>
      </c>
      <c r="M120" s="5" t="e">
        <f t="shared" si="13"/>
        <v>#N/A</v>
      </c>
      <c r="N120" s="3" t="str">
        <f t="shared" si="14"/>
        <v/>
      </c>
    </row>
    <row r="121" spans="1:14">
      <c r="A121" s="198"/>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c r="A122" s="202"/>
      <c r="B122" s="204" t="e">
        <f>VLOOKUP(A122,Adr!A:B,2,FALSE)</f>
        <v>#N/A</v>
      </c>
      <c r="C122" s="185"/>
      <c r="D122" s="289"/>
      <c r="E122" s="230"/>
      <c r="F122" s="166"/>
      <c r="G122" s="169"/>
      <c r="H122" s="169"/>
      <c r="I122" s="192" t="str">
        <f t="shared" si="15"/>
        <v/>
      </c>
      <c r="J122" s="167" t="str">
        <f t="shared" si="16"/>
        <v/>
      </c>
      <c r="K122" s="5"/>
      <c r="L122" s="167" t="str">
        <f t="shared" si="12"/>
        <v/>
      </c>
      <c r="M122" s="5" t="e">
        <f t="shared" si="13"/>
        <v>#N/A</v>
      </c>
      <c r="N122" s="3" t="str">
        <f t="shared" si="14"/>
        <v/>
      </c>
    </row>
    <row r="123" spans="1:14">
      <c r="A123" s="202"/>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c r="A124" s="166"/>
      <c r="B124" s="204" t="e">
        <f>VLOOKUP(A124,Adr!A:B,2,FALSE)</f>
        <v>#N/A</v>
      </c>
      <c r="C124" s="196"/>
      <c r="D124" s="291"/>
      <c r="E124" s="230"/>
      <c r="F124" s="166"/>
      <c r="G124" s="169"/>
      <c r="H124" s="169"/>
      <c r="I124" s="192" t="str">
        <f t="shared" si="15"/>
        <v/>
      </c>
      <c r="J124" s="167" t="str">
        <f t="shared" si="16"/>
        <v/>
      </c>
      <c r="K124" s="5"/>
      <c r="L124" s="167" t="str">
        <f t="shared" si="12"/>
        <v/>
      </c>
      <c r="M124" s="5" t="e">
        <f t="shared" si="13"/>
        <v>#N/A</v>
      </c>
      <c r="N124" s="3" t="str">
        <f t="shared" si="14"/>
        <v/>
      </c>
    </row>
    <row r="125" spans="1:14">
      <c r="A125" s="166"/>
      <c r="B125" s="204" t="e">
        <f>VLOOKUP(A125,Adr!A:B,2,FALSE)</f>
        <v>#N/A</v>
      </c>
      <c r="C125" s="196"/>
      <c r="D125" s="291"/>
      <c r="E125" s="173"/>
      <c r="F125" s="166"/>
      <c r="G125" s="169"/>
      <c r="H125" s="169"/>
      <c r="I125" s="192" t="str">
        <f t="shared" si="15"/>
        <v/>
      </c>
      <c r="J125" s="167" t="str">
        <f t="shared" si="16"/>
        <v/>
      </c>
      <c r="K125" s="5"/>
      <c r="L125" s="167" t="str">
        <f t="shared" si="12"/>
        <v/>
      </c>
      <c r="M125" s="5" t="e">
        <f t="shared" si="13"/>
        <v>#N/A</v>
      </c>
      <c r="N125" s="3" t="str">
        <f t="shared" si="14"/>
        <v/>
      </c>
    </row>
    <row r="126" spans="1:14">
      <c r="A126" s="202"/>
      <c r="B126" s="204" t="e">
        <f>VLOOKUP(A126,Adr!A:B,2,FALSE)</f>
        <v>#N/A</v>
      </c>
      <c r="C126" s="196"/>
      <c r="D126" s="289"/>
      <c r="E126" s="230"/>
      <c r="F126" s="166"/>
      <c r="G126" s="169"/>
      <c r="H126" s="169"/>
      <c r="I126" s="192" t="str">
        <f t="shared" si="15"/>
        <v/>
      </c>
      <c r="J126" s="167" t="str">
        <f t="shared" si="16"/>
        <v/>
      </c>
      <c r="K126" s="5"/>
      <c r="L126" s="167" t="str">
        <f t="shared" si="12"/>
        <v/>
      </c>
      <c r="M126" s="5" t="e">
        <f t="shared" si="13"/>
        <v>#N/A</v>
      </c>
      <c r="N126" s="3" t="str">
        <f t="shared" si="14"/>
        <v/>
      </c>
    </row>
    <row r="127" spans="1:14">
      <c r="A127" s="202"/>
      <c r="B127" s="204" t="e">
        <f>VLOOKUP(A127,Adr!A:B,2,FALSE)</f>
        <v>#N/A</v>
      </c>
      <c r="C127" s="196"/>
      <c r="D127" s="289"/>
      <c r="E127" s="173"/>
      <c r="F127" s="166"/>
      <c r="G127" s="169"/>
      <c r="H127" s="169"/>
      <c r="I127" s="192" t="str">
        <f t="shared" si="15"/>
        <v/>
      </c>
      <c r="J127" s="167" t="str">
        <f t="shared" si="16"/>
        <v/>
      </c>
      <c r="K127" s="5"/>
      <c r="L127" s="167" t="str">
        <f t="shared" si="12"/>
        <v/>
      </c>
      <c r="M127" s="5" t="e">
        <f t="shared" si="13"/>
        <v>#N/A</v>
      </c>
      <c r="N127" s="3" t="str">
        <f t="shared" si="14"/>
        <v/>
      </c>
    </row>
    <row r="128" spans="1:14">
      <c r="A128" s="202"/>
      <c r="B128" s="204" t="e">
        <f>VLOOKUP(A128,Adr!A:B,2,FALSE)</f>
        <v>#N/A</v>
      </c>
      <c r="C128" s="185"/>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c r="A129" s="202"/>
      <c r="B129" s="204" t="e">
        <f>VLOOKUP(A129,Adr!A:B,2,FALSE)</f>
        <v>#N/A</v>
      </c>
      <c r="C129" s="185"/>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c r="A130" s="166"/>
      <c r="B130" s="204" t="e">
        <f>VLOOKUP(A130,Adr!A:B,2,FALSE)</f>
        <v>#N/A</v>
      </c>
      <c r="C130" s="169"/>
      <c r="D130" s="290"/>
      <c r="E130" s="230"/>
      <c r="F130" s="166"/>
      <c r="G130" s="169"/>
      <c r="H130" s="169"/>
      <c r="I130" s="192" t="str">
        <f t="shared" si="15"/>
        <v/>
      </c>
      <c r="J130" s="167" t="str">
        <f t="shared" si="16"/>
        <v/>
      </c>
      <c r="K130" s="5"/>
      <c r="L130" s="167" t="str">
        <f t="shared" si="12"/>
        <v/>
      </c>
      <c r="M130" s="5" t="e">
        <f t="shared" si="13"/>
        <v>#N/A</v>
      </c>
      <c r="N130" s="3" t="str">
        <f t="shared" si="14"/>
        <v/>
      </c>
    </row>
    <row r="131" spans="1:14">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c r="A132" s="202"/>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c r="A133" s="178"/>
      <c r="B133" s="204" t="e">
        <f>VLOOKUP(A133,Adr!A:B,2,FALSE)</f>
        <v>#N/A</v>
      </c>
      <c r="C133" s="196"/>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c r="A134" s="202"/>
      <c r="B134" s="204" t="e">
        <f>VLOOKUP(A134,Adr!A:B,2,FALSE)</f>
        <v>#N/A</v>
      </c>
      <c r="C134" s="185"/>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c r="A135" s="202"/>
      <c r="B135" s="204" t="e">
        <f>VLOOKUP(A135,Adr!A:B,2,FALSE)</f>
        <v>#N/A</v>
      </c>
      <c r="C135" s="185"/>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c r="A138" s="178"/>
      <c r="B138" s="204" t="e">
        <f>VLOOKUP(A138,Adr!A:B,2,FALSE)</f>
        <v>#N/A</v>
      </c>
      <c r="C138" s="196"/>
      <c r="D138" s="291"/>
      <c r="E138" s="230"/>
      <c r="F138" s="166"/>
      <c r="G138" s="169"/>
      <c r="H138" s="169"/>
      <c r="I138" s="192" t="str">
        <f t="shared" si="15"/>
        <v/>
      </c>
      <c r="J138" s="167" t="str">
        <f t="shared" si="16"/>
        <v/>
      </c>
      <c r="K138" s="5"/>
      <c r="L138" s="167" t="str">
        <f t="shared" si="12"/>
        <v/>
      </c>
      <c r="M138" s="5" t="e">
        <f t="shared" si="13"/>
        <v>#N/A</v>
      </c>
      <c r="N138" s="3" t="str">
        <f t="shared" si="14"/>
        <v/>
      </c>
    </row>
    <row r="139" spans="1:14">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c r="A140" s="202"/>
      <c r="B140" s="204" t="e">
        <f>VLOOKUP(A140,Adr!A:B,2,FALSE)</f>
        <v>#N/A</v>
      </c>
      <c r="C140" s="185"/>
      <c r="D140" s="289"/>
      <c r="E140" s="230"/>
      <c r="F140" s="166"/>
      <c r="G140" s="169"/>
      <c r="H140" s="169"/>
      <c r="I140" s="192" t="str">
        <f t="shared" si="15"/>
        <v/>
      </c>
      <c r="J140" s="167" t="str">
        <f t="shared" si="16"/>
        <v/>
      </c>
      <c r="K140" s="5"/>
      <c r="L140" s="167" t="str">
        <f t="shared" si="12"/>
        <v/>
      </c>
      <c r="M140" s="5" t="e">
        <f t="shared" si="13"/>
        <v>#N/A</v>
      </c>
      <c r="N140" s="3" t="str">
        <f t="shared" si="14"/>
        <v/>
      </c>
    </row>
    <row r="141" spans="1:14">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c r="A143" s="202"/>
      <c r="B143" s="204" t="e">
        <f>VLOOKUP(A143,Adr!A:B,2,FALSE)</f>
        <v>#N/A</v>
      </c>
      <c r="C143" s="169"/>
      <c r="D143" s="290"/>
      <c r="E143" s="173"/>
      <c r="F143" s="166"/>
      <c r="G143" s="169"/>
      <c r="H143" s="169"/>
      <c r="I143" s="192" t="str">
        <f t="shared" si="15"/>
        <v/>
      </c>
      <c r="J143" s="167" t="str">
        <f t="shared" si="16"/>
        <v/>
      </c>
      <c r="K143" s="5"/>
      <c r="L143" s="167" t="str">
        <f t="shared" si="12"/>
        <v/>
      </c>
      <c r="M143" s="5" t="e">
        <f t="shared" si="13"/>
        <v>#N/A</v>
      </c>
      <c r="N143" s="3" t="str">
        <f t="shared" si="14"/>
        <v/>
      </c>
    </row>
    <row r="144" spans="1:14">
      <c r="A144" s="18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c r="A145" s="166"/>
      <c r="B145" s="204" t="e">
        <f>VLOOKUP(A145,Adr!A:B,2,FALSE)</f>
        <v>#N/A</v>
      </c>
      <c r="C145" s="196"/>
      <c r="D145" s="291"/>
      <c r="E145" s="173"/>
      <c r="F145" s="166"/>
      <c r="G145" s="169"/>
      <c r="H145" s="169"/>
      <c r="I145" s="192" t="str">
        <f t="shared" si="15"/>
        <v/>
      </c>
      <c r="J145" s="167" t="str">
        <f t="shared" si="16"/>
        <v/>
      </c>
      <c r="K145" s="5"/>
      <c r="L145" s="167" t="str">
        <f t="shared" si="12"/>
        <v/>
      </c>
      <c r="M145" s="5" t="e">
        <f t="shared" si="13"/>
        <v>#N/A</v>
      </c>
      <c r="N145" s="3" t="str">
        <f t="shared" si="14"/>
        <v/>
      </c>
    </row>
    <row r="146" spans="1:14">
      <c r="A146" s="20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c r="A147" s="202"/>
      <c r="B147" s="204" t="e">
        <f>VLOOKUP(A147,Adr!A:B,2,FALSE)</f>
        <v>#N/A</v>
      </c>
      <c r="C147" s="169"/>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c r="A148" s="202"/>
      <c r="B148" s="204" t="e">
        <f>VLOOKUP(A148,Adr!A:B,2,FALSE)</f>
        <v>#N/A</v>
      </c>
      <c r="C148" s="185"/>
      <c r="D148" s="289"/>
      <c r="E148" s="230"/>
      <c r="F148" s="166"/>
      <c r="G148" s="169"/>
      <c r="H148" s="169"/>
      <c r="I148" s="192" t="str">
        <f t="shared" si="15"/>
        <v/>
      </c>
      <c r="J148" s="167" t="str">
        <f t="shared" si="16"/>
        <v/>
      </c>
      <c r="K148" s="5"/>
      <c r="L148" s="167" t="str">
        <f t="shared" ref="L148:L206" si="17">A148&amp;G148&amp;H148</f>
        <v/>
      </c>
      <c r="M148" s="5" t="e">
        <f t="shared" ref="M148:M206" si="18">B148&amp;F148&amp;H148&amp;C148</f>
        <v>#N/A</v>
      </c>
      <c r="N148" s="3" t="str">
        <f t="shared" ref="N148:N206" si="19">+I148&amp;H148</f>
        <v/>
      </c>
    </row>
    <row r="149" spans="1:14">
      <c r="A149" s="202"/>
      <c r="B149" s="204" t="e">
        <f>VLOOKUP(A149,Adr!A:B,2,FALSE)</f>
        <v>#N/A</v>
      </c>
      <c r="C149" s="185"/>
      <c r="D149" s="289"/>
      <c r="E149" s="173"/>
      <c r="F149" s="166"/>
      <c r="G149" s="169"/>
      <c r="H149" s="169"/>
      <c r="I149" s="192" t="str">
        <f t="shared" si="15"/>
        <v/>
      </c>
      <c r="J149" s="167" t="str">
        <f t="shared" si="16"/>
        <v/>
      </c>
      <c r="K149" s="5"/>
      <c r="L149" s="167" t="str">
        <f t="shared" si="17"/>
        <v/>
      </c>
      <c r="M149" s="5" t="e">
        <f t="shared" si="18"/>
        <v>#N/A</v>
      </c>
      <c r="N149" s="3" t="str">
        <f t="shared" si="19"/>
        <v/>
      </c>
    </row>
    <row r="150" spans="1:14">
      <c r="A150" s="198"/>
      <c r="B150" s="204" t="e">
        <f>VLOOKUP(A150,Adr!A:B,2,FALSE)</f>
        <v>#N/A</v>
      </c>
      <c r="C150" s="185"/>
      <c r="D150" s="289"/>
      <c r="E150" s="230"/>
      <c r="F150" s="166"/>
      <c r="G150" s="169"/>
      <c r="H150" s="169"/>
      <c r="I150" s="192" t="str">
        <f t="shared" si="15"/>
        <v/>
      </c>
      <c r="J150" s="167" t="str">
        <f t="shared" si="16"/>
        <v/>
      </c>
      <c r="K150" s="5"/>
      <c r="L150" s="167" t="str">
        <f t="shared" si="17"/>
        <v/>
      </c>
      <c r="M150" s="5" t="e">
        <f t="shared" si="18"/>
        <v>#N/A</v>
      </c>
      <c r="N150" s="3" t="str">
        <f t="shared" si="19"/>
        <v/>
      </c>
    </row>
    <row r="151" spans="1:14">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c r="A152" s="202"/>
      <c r="B152" s="204" t="e">
        <f>VLOOKUP(A152,Adr!A:B,2,FALSE)</f>
        <v>#N/A</v>
      </c>
      <c r="C152" s="196"/>
      <c r="D152" s="291"/>
      <c r="E152" s="230"/>
      <c r="F152" s="166"/>
      <c r="G152" s="169"/>
      <c r="H152" s="169"/>
      <c r="I152" s="192" t="str">
        <f t="shared" si="15"/>
        <v/>
      </c>
      <c r="J152" s="167" t="str">
        <f t="shared" si="16"/>
        <v/>
      </c>
      <c r="K152" s="5"/>
      <c r="L152" s="167" t="str">
        <f t="shared" si="17"/>
        <v/>
      </c>
      <c r="M152" s="5" t="e">
        <f t="shared" si="18"/>
        <v>#N/A</v>
      </c>
      <c r="N152" s="3" t="str">
        <f t="shared" si="19"/>
        <v/>
      </c>
    </row>
    <row r="153" spans="1:14">
      <c r="A153" s="166"/>
      <c r="B153" s="204" t="e">
        <f>VLOOKUP(A153,Adr!A:B,2,FALSE)</f>
        <v>#N/A</v>
      </c>
      <c r="C153" s="196"/>
      <c r="D153" s="291"/>
      <c r="E153" s="173"/>
      <c r="F153" s="166"/>
      <c r="G153" s="169"/>
      <c r="H153" s="169"/>
      <c r="I153" s="192" t="str">
        <f t="shared" si="15"/>
        <v/>
      </c>
      <c r="J153" s="167" t="str">
        <f t="shared" si="16"/>
        <v/>
      </c>
      <c r="K153" s="5"/>
      <c r="L153" s="167" t="str">
        <f t="shared" si="17"/>
        <v/>
      </c>
      <c r="M153" s="5" t="e">
        <f t="shared" si="18"/>
        <v>#N/A</v>
      </c>
      <c r="N153" s="3" t="str">
        <f t="shared" si="19"/>
        <v/>
      </c>
    </row>
    <row r="154" spans="1:14">
      <c r="A154" s="202"/>
      <c r="B154" s="204" t="e">
        <f>VLOOKUP(A154,Adr!A:B,2,FALSE)</f>
        <v>#N/A</v>
      </c>
      <c r="C154" s="185"/>
      <c r="D154" s="289"/>
      <c r="E154" s="230"/>
      <c r="F154" s="166"/>
      <c r="G154" s="169"/>
      <c r="H154" s="169"/>
      <c r="I154" s="192" t="str">
        <f t="shared" si="15"/>
        <v/>
      </c>
      <c r="J154" s="167" t="str">
        <f t="shared" si="16"/>
        <v/>
      </c>
      <c r="K154" s="5"/>
      <c r="L154" s="167" t="str">
        <f t="shared" si="17"/>
        <v/>
      </c>
      <c r="M154" s="5" t="e">
        <f t="shared" si="18"/>
        <v>#N/A</v>
      </c>
      <c r="N154" s="3" t="str">
        <f t="shared" si="19"/>
        <v/>
      </c>
    </row>
    <row r="155" spans="1:14">
      <c r="A155" s="198"/>
      <c r="B155" s="204" t="e">
        <f>VLOOKUP(A155,Adr!A:B,2,FALSE)</f>
        <v>#N/A</v>
      </c>
      <c r="C155" s="185"/>
      <c r="D155" s="289"/>
      <c r="E155" s="173"/>
      <c r="F155" s="166"/>
      <c r="G155" s="169"/>
      <c r="H155" s="169"/>
      <c r="I155" s="192" t="str">
        <f t="shared" si="15"/>
        <v/>
      </c>
      <c r="J155" s="167" t="str">
        <f t="shared" si="16"/>
        <v/>
      </c>
      <c r="K155" s="5"/>
      <c r="L155" s="167" t="str">
        <f t="shared" si="17"/>
        <v/>
      </c>
      <c r="M155" s="5" t="e">
        <f t="shared" si="18"/>
        <v>#N/A</v>
      </c>
      <c r="N155" s="3" t="str">
        <f t="shared" si="19"/>
        <v/>
      </c>
    </row>
    <row r="156" spans="1:14">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c r="A157" s="166"/>
      <c r="B157" s="204" t="e">
        <f>VLOOKUP(A157,Adr!A:B,2,FALSE)</f>
        <v>#N/A</v>
      </c>
      <c r="C157" s="196"/>
      <c r="D157" s="291"/>
      <c r="E157" s="173"/>
      <c r="F157" s="166"/>
      <c r="G157" s="169"/>
      <c r="H157" s="169"/>
      <c r="I157" s="192" t="str">
        <f t="shared" si="15"/>
        <v/>
      </c>
      <c r="J157" s="167" t="str">
        <f t="shared" si="16"/>
        <v/>
      </c>
      <c r="K157" s="5"/>
      <c r="L157" s="167" t="str">
        <f t="shared" si="17"/>
        <v/>
      </c>
      <c r="M157" s="5" t="e">
        <f t="shared" si="18"/>
        <v>#N/A</v>
      </c>
      <c r="N157" s="3" t="str">
        <f t="shared" si="19"/>
        <v/>
      </c>
    </row>
    <row r="158" spans="1:14">
      <c r="A158" s="166"/>
      <c r="B158" s="204" t="e">
        <f>VLOOKUP(A158,Adr!A:B,2,FALSE)</f>
        <v>#N/A</v>
      </c>
      <c r="C158" s="169"/>
      <c r="D158" s="290"/>
      <c r="E158" s="230"/>
      <c r="F158" s="166"/>
      <c r="G158" s="169"/>
      <c r="H158" s="169"/>
      <c r="I158" s="192" t="str">
        <f t="shared" ref="I158:I221" si="20">A158&amp;F158</f>
        <v/>
      </c>
      <c r="J158" s="167" t="str">
        <f t="shared" ref="J158:J221" si="21">A158&amp;G158</f>
        <v/>
      </c>
      <c r="K158" s="5"/>
      <c r="L158" s="167" t="str">
        <f t="shared" si="17"/>
        <v/>
      </c>
      <c r="M158" s="5" t="e">
        <f t="shared" si="18"/>
        <v>#N/A</v>
      </c>
      <c r="N158" s="3" t="str">
        <f t="shared" si="19"/>
        <v/>
      </c>
    </row>
    <row r="159" spans="1:14">
      <c r="A159" s="166"/>
      <c r="B159" s="204" t="e">
        <f>VLOOKUP(A159,Adr!A:B,2,FALSE)</f>
        <v>#N/A</v>
      </c>
      <c r="C159" s="196"/>
      <c r="D159" s="291"/>
      <c r="E159" s="173"/>
      <c r="F159" s="166"/>
      <c r="G159" s="169"/>
      <c r="H159" s="169"/>
      <c r="I159" s="192" t="str">
        <f t="shared" si="20"/>
        <v/>
      </c>
      <c r="J159" s="167" t="str">
        <f t="shared" si="21"/>
        <v/>
      </c>
      <c r="K159" s="5"/>
      <c r="L159" s="167" t="str">
        <f t="shared" si="17"/>
        <v/>
      </c>
      <c r="M159" s="5" t="e">
        <f t="shared" si="18"/>
        <v>#N/A</v>
      </c>
      <c r="N159" s="3" t="str">
        <f t="shared" si="19"/>
        <v/>
      </c>
    </row>
    <row r="160" spans="1:14">
      <c r="A160" s="182"/>
      <c r="B160" s="204" t="e">
        <f>VLOOKUP(A160,Adr!A:B,2,FALSE)</f>
        <v>#N/A</v>
      </c>
      <c r="C160" s="185"/>
      <c r="D160" s="289"/>
      <c r="E160" s="230"/>
      <c r="F160" s="166"/>
      <c r="G160" s="169"/>
      <c r="H160" s="169"/>
      <c r="I160" s="192" t="str">
        <f t="shared" si="20"/>
        <v/>
      </c>
      <c r="J160" s="167" t="str">
        <f t="shared" si="21"/>
        <v/>
      </c>
      <c r="K160" s="5"/>
      <c r="L160" s="167" t="str">
        <f t="shared" si="17"/>
        <v/>
      </c>
      <c r="M160" s="5" t="e">
        <f t="shared" si="18"/>
        <v>#N/A</v>
      </c>
      <c r="N160" s="3" t="str">
        <f t="shared" si="19"/>
        <v/>
      </c>
    </row>
    <row r="161" spans="1:14">
      <c r="A161" s="166"/>
      <c r="B161" s="204" t="e">
        <f>VLOOKUP(A161,Adr!A:B,2,FALSE)</f>
        <v>#N/A</v>
      </c>
      <c r="C161" s="197"/>
      <c r="D161" s="292"/>
      <c r="E161" s="173"/>
      <c r="F161" s="166"/>
      <c r="G161" s="169"/>
      <c r="H161" s="169"/>
      <c r="I161" s="192" t="str">
        <f t="shared" si="20"/>
        <v/>
      </c>
      <c r="J161" s="167" t="str">
        <f t="shared" si="21"/>
        <v/>
      </c>
      <c r="K161" s="5"/>
      <c r="L161" s="167" t="str">
        <f t="shared" si="17"/>
        <v/>
      </c>
      <c r="M161" s="5" t="e">
        <f t="shared" si="18"/>
        <v>#N/A</v>
      </c>
      <c r="N161" s="3" t="str">
        <f t="shared" si="19"/>
        <v/>
      </c>
    </row>
    <row r="162" spans="1:14">
      <c r="A162" s="198"/>
      <c r="B162" s="204" t="e">
        <f>VLOOKUP(A162,Adr!A:B,2,FALSE)</f>
        <v>#N/A</v>
      </c>
      <c r="C162" s="169"/>
      <c r="D162" s="290"/>
      <c r="E162" s="230"/>
      <c r="F162" s="166"/>
      <c r="G162" s="169"/>
      <c r="H162" s="169"/>
      <c r="I162" s="192" t="str">
        <f t="shared" si="20"/>
        <v/>
      </c>
      <c r="J162" s="167" t="str">
        <f t="shared" si="21"/>
        <v/>
      </c>
      <c r="K162" s="5"/>
      <c r="L162" s="167" t="str">
        <f t="shared" si="17"/>
        <v/>
      </c>
      <c r="M162" s="5" t="e">
        <f t="shared" si="18"/>
        <v>#N/A</v>
      </c>
      <c r="N162" s="3" t="str">
        <f t="shared" si="19"/>
        <v/>
      </c>
    </row>
    <row r="163" spans="1:14">
      <c r="A163" s="202"/>
      <c r="B163" s="204" t="e">
        <f>VLOOKUP(A163,Adr!A:B,2,FALSE)</f>
        <v>#N/A</v>
      </c>
      <c r="C163" s="185"/>
      <c r="D163" s="289"/>
      <c r="E163" s="173"/>
      <c r="F163" s="166"/>
      <c r="G163" s="169"/>
      <c r="H163" s="169"/>
      <c r="I163" s="192" t="str">
        <f t="shared" si="20"/>
        <v/>
      </c>
      <c r="J163" s="167" t="str">
        <f t="shared" si="21"/>
        <v/>
      </c>
      <c r="K163" s="5"/>
      <c r="L163" s="167" t="str">
        <f t="shared" si="17"/>
        <v/>
      </c>
      <c r="M163" s="5" t="e">
        <f t="shared" si="18"/>
        <v>#N/A</v>
      </c>
      <c r="N163" s="3" t="str">
        <f t="shared" si="19"/>
        <v/>
      </c>
    </row>
    <row r="164" spans="1:14">
      <c r="A164" s="166"/>
      <c r="B164" s="204" t="e">
        <f>VLOOKUP(A164,Adr!A:B,2,FALSE)</f>
        <v>#N/A</v>
      </c>
      <c r="C164" s="196"/>
      <c r="D164" s="291"/>
      <c r="E164" s="230"/>
      <c r="F164" s="166"/>
      <c r="G164" s="169"/>
      <c r="H164" s="169"/>
      <c r="I164" s="192" t="str">
        <f t="shared" si="20"/>
        <v/>
      </c>
      <c r="J164" s="167" t="str">
        <f t="shared" si="21"/>
        <v/>
      </c>
      <c r="K164" s="5"/>
      <c r="L164" s="167" t="str">
        <f t="shared" si="17"/>
        <v/>
      </c>
      <c r="M164" s="5" t="e">
        <f t="shared" si="18"/>
        <v>#N/A</v>
      </c>
      <c r="N164" s="3" t="str">
        <f t="shared" si="19"/>
        <v/>
      </c>
    </row>
    <row r="165" spans="1:14">
      <c r="A165" s="202"/>
      <c r="B165" s="204" t="e">
        <f>VLOOKUP(A165,Adr!A:B,2,FALSE)</f>
        <v>#N/A</v>
      </c>
      <c r="C165" s="196"/>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c r="A166" s="178"/>
      <c r="B166" s="204" t="e">
        <f>VLOOKUP(A166,Adr!A:B,2,FALSE)</f>
        <v>#N/A</v>
      </c>
      <c r="C166" s="169"/>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c r="A167" s="198"/>
      <c r="B167" s="204" t="e">
        <f>VLOOKUP(A167,Adr!A:B,2,FALSE)</f>
        <v>#N/A</v>
      </c>
      <c r="C167" s="185"/>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c r="A168" s="202"/>
      <c r="B168" s="204" t="e">
        <f>VLOOKUP(A168,Adr!A:B,2,FALSE)</f>
        <v>#N/A</v>
      </c>
      <c r="C168" s="185"/>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c r="A169" s="166"/>
      <c r="B169" s="204" t="e">
        <f>VLOOKUP(A169,Adr!A:B,2,FALSE)</f>
        <v>#N/A</v>
      </c>
      <c r="C169" s="196"/>
      <c r="D169" s="291"/>
      <c r="E169" s="173"/>
      <c r="F169" s="166"/>
      <c r="G169" s="169"/>
      <c r="H169" s="169"/>
      <c r="I169" s="192" t="str">
        <f t="shared" si="20"/>
        <v/>
      </c>
      <c r="J169" s="167" t="str">
        <f t="shared" si="21"/>
        <v/>
      </c>
      <c r="K169" s="5"/>
      <c r="L169" s="167" t="str">
        <f t="shared" si="17"/>
        <v/>
      </c>
      <c r="M169" s="5" t="e">
        <f t="shared" si="18"/>
        <v>#N/A</v>
      </c>
      <c r="N169" s="3" t="str">
        <f t="shared" si="19"/>
        <v/>
      </c>
    </row>
    <row r="170" spans="1:14">
      <c r="A170" s="202"/>
      <c r="B170" s="204" t="e">
        <f>VLOOKUP(A170,Adr!A:B,2,FALSE)</f>
        <v>#N/A</v>
      </c>
      <c r="C170" s="169"/>
      <c r="D170" s="290"/>
      <c r="E170" s="230"/>
      <c r="F170" s="166"/>
      <c r="G170" s="169"/>
      <c r="H170" s="169"/>
      <c r="I170" s="192" t="str">
        <f t="shared" si="20"/>
        <v/>
      </c>
      <c r="J170" s="167" t="str">
        <f t="shared" si="21"/>
        <v/>
      </c>
      <c r="K170" s="5"/>
      <c r="L170" s="167" t="str">
        <f t="shared" si="17"/>
        <v/>
      </c>
      <c r="M170" s="5" t="e">
        <f t="shared" si="18"/>
        <v>#N/A</v>
      </c>
      <c r="N170" s="3" t="str">
        <f t="shared" si="19"/>
        <v/>
      </c>
    </row>
    <row r="171" spans="1:14">
      <c r="A171" s="202"/>
      <c r="B171" s="204" t="e">
        <f>VLOOKUP(A171,Adr!A:B,2,FALSE)</f>
        <v>#N/A</v>
      </c>
      <c r="C171" s="185"/>
      <c r="D171" s="289"/>
      <c r="E171" s="173"/>
      <c r="F171" s="166"/>
      <c r="G171" s="169"/>
      <c r="H171" s="169"/>
      <c r="I171" s="192" t="str">
        <f t="shared" si="20"/>
        <v/>
      </c>
      <c r="J171" s="167" t="str">
        <f t="shared" si="21"/>
        <v/>
      </c>
      <c r="K171" s="5"/>
      <c r="L171" s="167" t="str">
        <f t="shared" si="17"/>
        <v/>
      </c>
      <c r="M171" s="5" t="e">
        <f t="shared" si="18"/>
        <v>#N/A</v>
      </c>
      <c r="N171" s="3" t="str">
        <f t="shared" si="19"/>
        <v/>
      </c>
    </row>
    <row r="172" spans="1:14">
      <c r="A172" s="178"/>
      <c r="B172" s="204" t="e">
        <f>VLOOKUP(A172,Adr!A:B,2,FALSE)</f>
        <v>#N/A</v>
      </c>
      <c r="C172" s="190"/>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c r="A174" s="166"/>
      <c r="B174" s="204" t="e">
        <f>VLOOKUP(A174,Adr!A:B,2,FALSE)</f>
        <v>#N/A</v>
      </c>
      <c r="C174" s="196"/>
      <c r="D174" s="291"/>
      <c r="E174" s="230"/>
      <c r="F174" s="166"/>
      <c r="G174" s="169"/>
      <c r="H174" s="169"/>
      <c r="I174" s="192" t="str">
        <f t="shared" si="20"/>
        <v/>
      </c>
      <c r="J174" s="167" t="str">
        <f t="shared" si="21"/>
        <v/>
      </c>
      <c r="K174" s="5"/>
      <c r="L174" s="167" t="str">
        <f t="shared" si="17"/>
        <v/>
      </c>
      <c r="M174" s="5" t="e">
        <f t="shared" si="18"/>
        <v>#N/A</v>
      </c>
      <c r="N174" s="3" t="str">
        <f t="shared" si="19"/>
        <v/>
      </c>
    </row>
    <row r="175" spans="1:14">
      <c r="A175" s="166"/>
      <c r="B175" s="204" t="e">
        <f>VLOOKUP(A175,Adr!A:B,2,FALSE)</f>
        <v>#N/A</v>
      </c>
      <c r="C175" s="196"/>
      <c r="D175" s="291"/>
      <c r="E175" s="173"/>
      <c r="F175" s="166"/>
      <c r="G175" s="169"/>
      <c r="H175" s="169"/>
      <c r="I175" s="192" t="str">
        <f t="shared" si="20"/>
        <v/>
      </c>
      <c r="J175" s="167" t="str">
        <f t="shared" si="21"/>
        <v/>
      </c>
      <c r="K175" s="5"/>
      <c r="L175" s="167" t="str">
        <f t="shared" si="17"/>
        <v/>
      </c>
      <c r="M175" s="5" t="e">
        <f t="shared" si="18"/>
        <v>#N/A</v>
      </c>
      <c r="N175" s="3" t="str">
        <f t="shared" si="19"/>
        <v/>
      </c>
    </row>
    <row r="176" spans="1:14">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c r="A177" s="202"/>
      <c r="B177" s="204" t="e">
        <f>VLOOKUP(A177,Adr!A:B,2,FALSE)</f>
        <v>#N/A</v>
      </c>
      <c r="C177" s="185"/>
      <c r="D177" s="289"/>
      <c r="E177" s="173"/>
      <c r="F177" s="166"/>
      <c r="G177" s="169"/>
      <c r="H177" s="169"/>
      <c r="I177" s="192" t="str">
        <f t="shared" si="20"/>
        <v/>
      </c>
      <c r="J177" s="167" t="str">
        <f t="shared" si="21"/>
        <v/>
      </c>
      <c r="K177" s="5"/>
      <c r="L177" s="167" t="str">
        <f t="shared" si="17"/>
        <v/>
      </c>
      <c r="M177" s="5" t="e">
        <f t="shared" si="18"/>
        <v>#N/A</v>
      </c>
      <c r="N177" s="3" t="str">
        <f t="shared" si="19"/>
        <v/>
      </c>
    </row>
    <row r="178" spans="1:14">
      <c r="A178" s="202"/>
      <c r="B178" s="204" t="e">
        <f>VLOOKUP(A178,Adr!A:B,2,FALSE)</f>
        <v>#N/A</v>
      </c>
      <c r="C178" s="196"/>
      <c r="D178" s="289"/>
      <c r="E178" s="230"/>
      <c r="F178" s="166"/>
      <c r="G178" s="169"/>
      <c r="H178" s="169"/>
      <c r="I178" s="192" t="str">
        <f t="shared" si="20"/>
        <v/>
      </c>
      <c r="J178" s="167" t="str">
        <f t="shared" si="21"/>
        <v/>
      </c>
      <c r="K178" s="5"/>
      <c r="L178" s="167" t="str">
        <f t="shared" si="17"/>
        <v/>
      </c>
      <c r="M178" s="5" t="e">
        <f t="shared" si="18"/>
        <v>#N/A</v>
      </c>
      <c r="N178" s="3" t="str">
        <f t="shared" si="19"/>
        <v/>
      </c>
    </row>
    <row r="179" spans="1:14">
      <c r="A179" s="198"/>
      <c r="B179" s="204" t="e">
        <f>VLOOKUP(A179,Adr!A:B,2,FALSE)</f>
        <v>#N/A</v>
      </c>
      <c r="C179" s="169"/>
      <c r="D179" s="290"/>
      <c r="E179" s="173"/>
      <c r="F179" s="166"/>
      <c r="G179" s="169"/>
      <c r="H179" s="169"/>
      <c r="I179" s="192" t="str">
        <f t="shared" si="20"/>
        <v/>
      </c>
      <c r="J179" s="167" t="str">
        <f t="shared" si="21"/>
        <v/>
      </c>
      <c r="K179" s="5"/>
      <c r="L179" s="167" t="str">
        <f t="shared" si="17"/>
        <v/>
      </c>
      <c r="M179" s="5" t="e">
        <f t="shared" si="18"/>
        <v>#N/A</v>
      </c>
      <c r="N179" s="3" t="str">
        <f t="shared" si="19"/>
        <v/>
      </c>
    </row>
    <row r="180" spans="1:14">
      <c r="A180" s="198"/>
      <c r="B180" s="204" t="e">
        <f>VLOOKUP(A180,Adr!A:B,2,FALSE)</f>
        <v>#N/A</v>
      </c>
      <c r="C180" s="190"/>
      <c r="D180" s="290"/>
      <c r="E180" s="230"/>
      <c r="F180" s="166"/>
      <c r="G180" s="169"/>
      <c r="H180" s="169"/>
      <c r="I180" s="192" t="str">
        <f t="shared" si="20"/>
        <v/>
      </c>
      <c r="J180" s="167" t="str">
        <f t="shared" si="21"/>
        <v/>
      </c>
      <c r="K180" s="5"/>
      <c r="L180" s="167" t="str">
        <f t="shared" si="17"/>
        <v/>
      </c>
      <c r="M180" s="5" t="e">
        <f t="shared" si="18"/>
        <v>#N/A</v>
      </c>
      <c r="N180" s="3" t="str">
        <f t="shared" si="19"/>
        <v/>
      </c>
    </row>
    <row r="181" spans="1:14">
      <c r="A181" s="198"/>
      <c r="B181" s="204" t="e">
        <f>VLOOKUP(A181,Adr!A:B,2,FALSE)</f>
        <v>#N/A</v>
      </c>
      <c r="C181" s="185"/>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c r="A182" s="166"/>
      <c r="B182" s="204" t="e">
        <f>VLOOKUP(A182,Adr!A:B,2,FALSE)</f>
        <v>#N/A</v>
      </c>
      <c r="C182" s="185"/>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c r="A183" s="166"/>
      <c r="B183" s="204" t="e">
        <f>VLOOKUP(A183,Adr!A:B,2,FALSE)</f>
        <v>#N/A</v>
      </c>
      <c r="C183" s="196"/>
      <c r="D183" s="291"/>
      <c r="E183" s="173"/>
      <c r="F183" s="166"/>
      <c r="G183" s="169"/>
      <c r="H183" s="169"/>
      <c r="I183" s="192" t="str">
        <f t="shared" si="20"/>
        <v/>
      </c>
      <c r="J183" s="167" t="str">
        <f t="shared" si="21"/>
        <v/>
      </c>
      <c r="K183" s="5"/>
      <c r="L183" s="167" t="str">
        <f t="shared" si="17"/>
        <v/>
      </c>
      <c r="M183" s="5" t="e">
        <f t="shared" si="18"/>
        <v>#N/A</v>
      </c>
      <c r="N183" s="3" t="str">
        <f t="shared" si="19"/>
        <v/>
      </c>
    </row>
    <row r="184" spans="1:14">
      <c r="A184" s="202"/>
      <c r="B184" s="204" t="e">
        <f>VLOOKUP(A184,Adr!A:B,2,FALSE)</f>
        <v>#N/A</v>
      </c>
      <c r="C184" s="169"/>
      <c r="D184" s="290"/>
      <c r="E184" s="230"/>
      <c r="F184" s="166"/>
      <c r="G184" s="169"/>
      <c r="H184" s="169"/>
      <c r="I184" s="192" t="str">
        <f t="shared" si="20"/>
        <v/>
      </c>
      <c r="J184" s="167" t="str">
        <f t="shared" si="21"/>
        <v/>
      </c>
      <c r="K184" s="5"/>
      <c r="L184" s="167" t="str">
        <f t="shared" si="17"/>
        <v/>
      </c>
      <c r="M184" s="5" t="e">
        <f t="shared" si="18"/>
        <v>#N/A</v>
      </c>
      <c r="N184" s="3" t="str">
        <f t="shared" si="19"/>
        <v/>
      </c>
    </row>
    <row r="185" spans="1:14">
      <c r="A185" s="198"/>
      <c r="B185" s="204" t="e">
        <f>VLOOKUP(A185,Adr!A:B,2,FALSE)</f>
        <v>#N/A</v>
      </c>
      <c r="C185" s="196"/>
      <c r="D185" s="289"/>
      <c r="E185" s="173"/>
      <c r="F185" s="166"/>
      <c r="G185" s="169"/>
      <c r="H185" s="169"/>
      <c r="I185" s="192" t="str">
        <f t="shared" si="20"/>
        <v/>
      </c>
      <c r="J185" s="167" t="str">
        <f t="shared" si="21"/>
        <v/>
      </c>
      <c r="K185" s="5"/>
      <c r="L185" s="167" t="str">
        <f t="shared" si="17"/>
        <v/>
      </c>
      <c r="M185" s="5" t="e">
        <f t="shared" si="18"/>
        <v>#N/A</v>
      </c>
      <c r="N185" s="3" t="str">
        <f t="shared" si="19"/>
        <v/>
      </c>
    </row>
    <row r="186" spans="1:14">
      <c r="A186" s="198"/>
      <c r="B186" s="204" t="e">
        <f>VLOOKUP(A186,Adr!A:B,2,FALSE)</f>
        <v>#N/A</v>
      </c>
      <c r="C186" s="196"/>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c r="A187" s="202"/>
      <c r="B187" s="204" t="e">
        <f>VLOOKUP(A187,Adr!A:B,2,FALSE)</f>
        <v>#N/A</v>
      </c>
      <c r="C187" s="185"/>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c r="A188" s="202"/>
      <c r="B188" s="204" t="e">
        <f>VLOOKUP(A188,Adr!A:B,2,FALSE)</f>
        <v>#N/A</v>
      </c>
      <c r="C188" s="185"/>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c r="A189" s="202"/>
      <c r="B189" s="204" t="e">
        <f>VLOOKUP(A189,Adr!A:B,2,FALSE)</f>
        <v>#N/A</v>
      </c>
      <c r="C189" s="169"/>
      <c r="D189" s="290"/>
      <c r="E189" s="173"/>
      <c r="F189" s="166"/>
      <c r="G189" s="169"/>
      <c r="H189" s="169"/>
      <c r="I189" s="192" t="str">
        <f t="shared" si="20"/>
        <v/>
      </c>
      <c r="J189" s="167" t="str">
        <f t="shared" si="21"/>
        <v/>
      </c>
      <c r="K189" s="5"/>
      <c r="L189" s="167" t="str">
        <f t="shared" si="17"/>
        <v/>
      </c>
      <c r="M189" s="5" t="e">
        <f t="shared" si="18"/>
        <v>#N/A</v>
      </c>
      <c r="N189" s="3" t="str">
        <f t="shared" si="19"/>
        <v/>
      </c>
    </row>
    <row r="190" spans="1:14">
      <c r="A190" s="198"/>
      <c r="B190" s="204" t="e">
        <f>VLOOKUP(A190,Adr!A:B,2,FALSE)</f>
        <v>#N/A</v>
      </c>
      <c r="C190" s="169"/>
      <c r="D190" s="290"/>
      <c r="E190" s="230"/>
      <c r="F190" s="166"/>
      <c r="G190" s="169"/>
      <c r="H190" s="169"/>
      <c r="I190" s="192" t="str">
        <f t="shared" si="20"/>
        <v/>
      </c>
      <c r="J190" s="167" t="str">
        <f t="shared" si="21"/>
        <v/>
      </c>
      <c r="K190" s="5"/>
      <c r="L190" s="167" t="str">
        <f t="shared" si="17"/>
        <v/>
      </c>
      <c r="M190" s="5" t="e">
        <f t="shared" si="18"/>
        <v>#N/A</v>
      </c>
      <c r="N190" s="3" t="str">
        <f t="shared" si="19"/>
        <v/>
      </c>
    </row>
    <row r="191" spans="1:14">
      <c r="A191" s="202"/>
      <c r="B191" s="204" t="e">
        <f>VLOOKUP(A191,Adr!A:B,2,FALSE)</f>
        <v>#N/A</v>
      </c>
      <c r="C191" s="185"/>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c r="A192" s="182"/>
      <c r="B192" s="204" t="e">
        <f>VLOOKUP(A192,Adr!A:B,2,FALSE)</f>
        <v>#N/A</v>
      </c>
      <c r="C192" s="196"/>
      <c r="D192" s="291"/>
      <c r="E192" s="230"/>
      <c r="F192" s="166"/>
      <c r="G192" s="169"/>
      <c r="H192" s="169"/>
      <c r="I192" s="192" t="str">
        <f t="shared" si="20"/>
        <v/>
      </c>
      <c r="J192" s="167" t="str">
        <f t="shared" si="21"/>
        <v/>
      </c>
      <c r="K192" s="5"/>
      <c r="L192" s="167" t="str">
        <f t="shared" si="17"/>
        <v/>
      </c>
      <c r="M192" s="5" t="e">
        <f t="shared" si="18"/>
        <v>#N/A</v>
      </c>
      <c r="N192" s="3" t="str">
        <f t="shared" si="19"/>
        <v/>
      </c>
    </row>
    <row r="193" spans="1:14">
      <c r="A193" s="202"/>
      <c r="B193" s="204" t="e">
        <f>VLOOKUP(A193,Adr!A:B,2,FALSE)</f>
        <v>#N/A</v>
      </c>
      <c r="C193" s="196"/>
      <c r="D193" s="291"/>
      <c r="E193" s="173"/>
      <c r="F193" s="166"/>
      <c r="G193" s="169"/>
      <c r="H193" s="169"/>
      <c r="I193" s="192" t="str">
        <f t="shared" si="20"/>
        <v/>
      </c>
      <c r="J193" s="167" t="str">
        <f t="shared" si="21"/>
        <v/>
      </c>
      <c r="K193" s="5"/>
      <c r="L193" s="167" t="str">
        <f t="shared" si="17"/>
        <v/>
      </c>
      <c r="M193" s="5" t="e">
        <f t="shared" si="18"/>
        <v>#N/A</v>
      </c>
      <c r="N193" s="3" t="str">
        <f t="shared" si="19"/>
        <v/>
      </c>
    </row>
    <row r="194" spans="1:14">
      <c r="A194" s="198"/>
      <c r="B194" s="204" t="e">
        <f>VLOOKUP(A194,Adr!A:B,2,FALSE)</f>
        <v>#N/A</v>
      </c>
      <c r="C194" s="169"/>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c r="A195" s="166"/>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c r="A196" s="166"/>
      <c r="B196" s="204" t="e">
        <f>VLOOKUP(A196,Adr!A:B,2,FALSE)</f>
        <v>#N/A</v>
      </c>
      <c r="C196" s="196"/>
      <c r="D196" s="291"/>
      <c r="E196" s="230"/>
      <c r="F196" s="166"/>
      <c r="G196" s="169"/>
      <c r="H196" s="169"/>
      <c r="I196" s="192" t="str">
        <f t="shared" si="20"/>
        <v/>
      </c>
      <c r="J196" s="167" t="str">
        <f t="shared" si="21"/>
        <v/>
      </c>
      <c r="K196" s="5"/>
      <c r="L196" s="167" t="str">
        <f t="shared" si="17"/>
        <v/>
      </c>
      <c r="M196" s="5" t="e">
        <f t="shared" si="18"/>
        <v>#N/A</v>
      </c>
      <c r="N196" s="3" t="str">
        <f t="shared" si="19"/>
        <v/>
      </c>
    </row>
    <row r="197" spans="1:14">
      <c r="A197" s="182"/>
      <c r="B197" s="204" t="e">
        <f>VLOOKUP(A197,Adr!A:B,2,FALSE)</f>
        <v>#N/A</v>
      </c>
      <c r="C197" s="185"/>
      <c r="D197" s="289"/>
      <c r="E197" s="173"/>
      <c r="F197" s="166"/>
      <c r="G197" s="169"/>
      <c r="H197" s="169"/>
      <c r="I197" s="192" t="str">
        <f t="shared" si="20"/>
        <v/>
      </c>
      <c r="J197" s="167" t="str">
        <f t="shared" si="21"/>
        <v/>
      </c>
      <c r="K197" s="5"/>
      <c r="L197" s="167" t="str">
        <f t="shared" si="17"/>
        <v/>
      </c>
      <c r="M197" s="5" t="e">
        <f t="shared" si="18"/>
        <v>#N/A</v>
      </c>
      <c r="N197" s="3" t="str">
        <f t="shared" si="19"/>
        <v/>
      </c>
    </row>
    <row r="198" spans="1:14">
      <c r="A198" s="202"/>
      <c r="B198" s="204" t="e">
        <f>VLOOKUP(A198,Adr!A:B,2,FALSE)</f>
        <v>#N/A</v>
      </c>
      <c r="C198" s="169"/>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c r="A200" s="166"/>
      <c r="B200" s="204" t="e">
        <f>VLOOKUP(A200,Adr!A:B,2,FALSE)</f>
        <v>#N/A</v>
      </c>
      <c r="C200" s="196"/>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c r="A202" s="202"/>
      <c r="B202" s="204" t="e">
        <f>VLOOKUP(A202,Adr!A:B,2,FALSE)</f>
        <v>#N/A</v>
      </c>
      <c r="C202" s="169"/>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c r="A203" s="198"/>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c r="A204" s="202"/>
      <c r="B204" s="204" t="e">
        <f>VLOOKUP(A204,Adr!A:B,2,FALSE)</f>
        <v>#N/A</v>
      </c>
      <c r="C204" s="185"/>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c r="A205" s="198"/>
      <c r="B205" s="204" t="e">
        <f>VLOOKUP(A205,Adr!A:B,2,FALSE)</f>
        <v>#N/A</v>
      </c>
      <c r="C205" s="169"/>
      <c r="D205" s="290"/>
      <c r="E205" s="173"/>
      <c r="F205" s="166"/>
      <c r="G205" s="169"/>
      <c r="H205" s="169"/>
      <c r="I205" s="192" t="str">
        <f t="shared" si="20"/>
        <v/>
      </c>
      <c r="J205" s="167" t="str">
        <f t="shared" si="21"/>
        <v/>
      </c>
      <c r="K205" s="5"/>
      <c r="L205" s="167" t="str">
        <f t="shared" si="17"/>
        <v/>
      </c>
      <c r="M205" s="5" t="e">
        <f t="shared" si="18"/>
        <v>#N/A</v>
      </c>
      <c r="N205" s="3" t="str">
        <f t="shared" si="19"/>
        <v/>
      </c>
    </row>
    <row r="206" spans="1:14">
      <c r="A206" s="166"/>
      <c r="B206" s="204" t="e">
        <f>VLOOKUP(A206,Adr!A:B,2,FALSE)</f>
        <v>#N/A</v>
      </c>
      <c r="C206" s="185"/>
      <c r="D206" s="291"/>
      <c r="E206" s="230"/>
      <c r="F206" s="166"/>
      <c r="G206" s="169"/>
      <c r="H206" s="169"/>
      <c r="I206" s="192" t="str">
        <f t="shared" si="20"/>
        <v/>
      </c>
      <c r="J206" s="167" t="str">
        <f t="shared" si="21"/>
        <v/>
      </c>
      <c r="K206" s="5"/>
      <c r="L206" s="167" t="str">
        <f t="shared" si="17"/>
        <v/>
      </c>
      <c r="M206" s="5" t="e">
        <f t="shared" si="18"/>
        <v>#N/A</v>
      </c>
      <c r="N206" s="3" t="str">
        <f t="shared" si="19"/>
        <v/>
      </c>
    </row>
    <row r="207" spans="1:14">
      <c r="A207" s="166"/>
      <c r="B207" s="204" t="e">
        <f>VLOOKUP(A207,Adr!A:B,2,FALSE)</f>
        <v>#N/A</v>
      </c>
      <c r="C207" s="196"/>
      <c r="D207" s="291"/>
      <c r="E207" s="173"/>
      <c r="F207" s="166"/>
      <c r="G207" s="169"/>
      <c r="H207" s="169"/>
      <c r="I207" s="192" t="str">
        <f t="shared" si="20"/>
        <v/>
      </c>
      <c r="J207" s="167" t="str">
        <f t="shared" si="21"/>
        <v/>
      </c>
      <c r="K207" s="5"/>
      <c r="L207" s="167" t="str">
        <f t="shared" ref="L207:L221" si="22">A207&amp;G207&amp;H207</f>
        <v/>
      </c>
      <c r="M207" s="5" t="e">
        <f t="shared" ref="M207:M268" si="23">B207&amp;F207&amp;H207&amp;C207</f>
        <v>#N/A</v>
      </c>
      <c r="N207" s="3" t="str">
        <f t="shared" ref="N207:N268" si="24">+I207&amp;H207</f>
        <v/>
      </c>
    </row>
    <row r="208" spans="1:14">
      <c r="A208" s="198"/>
      <c r="B208" s="204" t="e">
        <f>VLOOKUP(A208,Adr!A:B,2,FALSE)</f>
        <v>#N/A</v>
      </c>
      <c r="C208" s="169"/>
      <c r="D208" s="290"/>
      <c r="E208" s="230"/>
      <c r="F208" s="166"/>
      <c r="G208" s="169"/>
      <c r="H208" s="169"/>
      <c r="I208" s="192" t="str">
        <f t="shared" si="20"/>
        <v/>
      </c>
      <c r="J208" s="167" t="str">
        <f t="shared" si="21"/>
        <v/>
      </c>
      <c r="K208" s="5"/>
      <c r="L208" s="167" t="str">
        <f t="shared" si="22"/>
        <v/>
      </c>
      <c r="M208" s="5" t="e">
        <f t="shared" si="23"/>
        <v>#N/A</v>
      </c>
      <c r="N208" s="3" t="str">
        <f t="shared" si="24"/>
        <v/>
      </c>
    </row>
    <row r="209" spans="1:14">
      <c r="A209" s="198"/>
      <c r="B209" s="204" t="e">
        <f>VLOOKUP(A209,Adr!A:B,2,FALSE)</f>
        <v>#N/A</v>
      </c>
      <c r="C209" s="169"/>
      <c r="D209" s="291"/>
      <c r="E209" s="173"/>
      <c r="F209" s="166"/>
      <c r="G209" s="169"/>
      <c r="H209" s="169"/>
      <c r="I209" s="192" t="str">
        <f t="shared" si="20"/>
        <v/>
      </c>
      <c r="J209" s="167" t="str">
        <f t="shared" si="21"/>
        <v/>
      </c>
      <c r="K209" s="5"/>
      <c r="L209" s="167" t="str">
        <f t="shared" si="22"/>
        <v/>
      </c>
      <c r="M209" s="5" t="e">
        <f t="shared" si="23"/>
        <v>#N/A</v>
      </c>
      <c r="N209" s="3" t="str">
        <f t="shared" si="24"/>
        <v/>
      </c>
    </row>
    <row r="210" spans="1:14">
      <c r="A210" s="182"/>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c r="A211" s="182"/>
      <c r="B211" s="204" t="e">
        <f>VLOOKUP(A211,Adr!A:B,2,FALSE)</f>
        <v>#N/A</v>
      </c>
      <c r="C211" s="185"/>
      <c r="D211" s="289"/>
      <c r="E211" s="173"/>
      <c r="F211" s="166"/>
      <c r="G211" s="169"/>
      <c r="H211" s="169"/>
      <c r="I211" s="192" t="str">
        <f t="shared" si="20"/>
        <v/>
      </c>
      <c r="J211" s="167" t="str">
        <f t="shared" si="21"/>
        <v/>
      </c>
      <c r="K211" s="5"/>
      <c r="L211" s="167" t="str">
        <f t="shared" si="22"/>
        <v/>
      </c>
      <c r="M211" s="5" t="e">
        <f t="shared" si="23"/>
        <v>#N/A</v>
      </c>
      <c r="N211" s="3" t="str">
        <f t="shared" si="24"/>
        <v/>
      </c>
    </row>
    <row r="212" spans="1:14">
      <c r="A212" s="202"/>
      <c r="B212" s="204" t="e">
        <f>VLOOKUP(A212,Adr!A:B,2,FALSE)</f>
        <v>#N/A</v>
      </c>
      <c r="C212" s="196"/>
      <c r="D212" s="291"/>
      <c r="E212" s="230"/>
      <c r="F212" s="166"/>
      <c r="G212" s="169"/>
      <c r="H212" s="169"/>
      <c r="I212" s="192" t="str">
        <f t="shared" si="20"/>
        <v/>
      </c>
      <c r="J212" s="167" t="str">
        <f t="shared" si="21"/>
        <v/>
      </c>
      <c r="K212" s="5"/>
      <c r="L212" s="167" t="str">
        <f t="shared" si="22"/>
        <v/>
      </c>
      <c r="M212" s="5" t="e">
        <f t="shared" si="23"/>
        <v>#N/A</v>
      </c>
      <c r="N212" s="3" t="str">
        <f t="shared" si="24"/>
        <v/>
      </c>
    </row>
    <row r="213" spans="1:14">
      <c r="A213" s="166"/>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c r="A214" s="198"/>
      <c r="B214" s="204" t="e">
        <f>VLOOKUP(A214,Adr!A:B,2,FALSE)</f>
        <v>#N/A</v>
      </c>
      <c r="C214" s="185"/>
      <c r="D214" s="289"/>
      <c r="E214" s="230"/>
      <c r="F214" s="166"/>
      <c r="G214" s="169"/>
      <c r="H214" s="169"/>
      <c r="I214" s="192" t="str">
        <f t="shared" si="20"/>
        <v/>
      </c>
      <c r="J214" s="167" t="str">
        <f t="shared" si="21"/>
        <v/>
      </c>
      <c r="K214" s="5"/>
      <c r="L214" s="167" t="str">
        <f t="shared" si="22"/>
        <v/>
      </c>
      <c r="M214" s="5" t="e">
        <f t="shared" si="23"/>
        <v>#N/A</v>
      </c>
      <c r="N214" s="3" t="str">
        <f t="shared" si="24"/>
        <v/>
      </c>
    </row>
    <row r="215" spans="1:14">
      <c r="A215" s="202"/>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c r="A216" s="202"/>
      <c r="B216" s="204" t="e">
        <f>VLOOKUP(A216,Adr!A:B,2,FALSE)</f>
        <v>#N/A</v>
      </c>
      <c r="C216" s="196"/>
      <c r="D216" s="291"/>
      <c r="E216" s="230"/>
      <c r="F216" s="166"/>
      <c r="G216" s="169"/>
      <c r="H216" s="169"/>
      <c r="I216" s="192" t="str">
        <f t="shared" si="20"/>
        <v/>
      </c>
      <c r="J216" s="167" t="str">
        <f t="shared" si="21"/>
        <v/>
      </c>
      <c r="K216" s="5"/>
      <c r="L216" s="167" t="str">
        <f t="shared" si="22"/>
        <v/>
      </c>
      <c r="M216" s="5" t="e">
        <f t="shared" si="23"/>
        <v>#N/A</v>
      </c>
      <c r="N216" s="3" t="str">
        <f t="shared" si="24"/>
        <v/>
      </c>
    </row>
    <row r="217" spans="1:14">
      <c r="A217" s="202"/>
      <c r="B217" s="204" t="e">
        <f>VLOOKUP(A217,Adr!A:B,2,FALSE)</f>
        <v>#N/A</v>
      </c>
      <c r="C217" s="190"/>
      <c r="D217" s="290"/>
      <c r="E217" s="173"/>
      <c r="F217" s="166"/>
      <c r="G217" s="169"/>
      <c r="H217" s="169"/>
      <c r="I217" s="192" t="str">
        <f t="shared" si="20"/>
        <v/>
      </c>
      <c r="J217" s="167" t="str">
        <f t="shared" si="21"/>
        <v/>
      </c>
      <c r="K217" s="5"/>
      <c r="L217" s="167" t="str">
        <f t="shared" si="22"/>
        <v/>
      </c>
      <c r="M217" s="5" t="e">
        <f t="shared" si="23"/>
        <v>#N/A</v>
      </c>
      <c r="N217" s="3" t="str">
        <f t="shared" si="24"/>
        <v/>
      </c>
    </row>
    <row r="218" spans="1:14">
      <c r="A218" s="202"/>
      <c r="B218" s="204" t="e">
        <f>VLOOKUP(A218,Adr!A:B,2,FALSE)</f>
        <v>#N/A</v>
      </c>
      <c r="C218" s="185"/>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c r="A219" s="198"/>
      <c r="B219" s="204" t="e">
        <f>VLOOKUP(A219,Adr!A:B,2,FALSE)</f>
        <v>#N/A</v>
      </c>
      <c r="C219" s="169"/>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c r="A220" s="198"/>
      <c r="B220" s="204" t="e">
        <f>VLOOKUP(A220,Adr!A:B,2,FALSE)</f>
        <v>#N/A</v>
      </c>
      <c r="C220" s="169"/>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c r="A221" s="198"/>
      <c r="B221" s="204" t="e">
        <f>VLOOKUP(A221,Adr!A:B,2,FALSE)</f>
        <v>#N/A</v>
      </c>
      <c r="C221" s="185"/>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c r="A222" s="166"/>
      <c r="B222" s="204" t="e">
        <f>VLOOKUP(A222,Adr!A:B,2,FALSE)</f>
        <v>#N/A</v>
      </c>
      <c r="C222" s="196"/>
      <c r="D222" s="291"/>
      <c r="E222" s="230"/>
      <c r="F222" s="166"/>
      <c r="G222" s="169"/>
      <c r="H222" s="169"/>
      <c r="I222" s="192" t="str">
        <f t="shared" ref="I222:I285" si="25">A222&amp;F222</f>
        <v/>
      </c>
      <c r="J222" s="167" t="str">
        <f t="shared" ref="J222:J285" si="26">A222&amp;G222</f>
        <v/>
      </c>
      <c r="K222" s="5"/>
      <c r="L222" s="167" t="str">
        <f t="shared" ref="L222:L285" si="27">A222&amp;G222&amp;H222</f>
        <v/>
      </c>
      <c r="M222" s="5" t="e">
        <f t="shared" si="23"/>
        <v>#N/A</v>
      </c>
      <c r="N222" s="3" t="str">
        <f t="shared" si="24"/>
        <v/>
      </c>
    </row>
    <row r="223" spans="1:14">
      <c r="A223" s="182"/>
      <c r="B223" s="204" t="e">
        <f>VLOOKUP(A223,Adr!A:B,2,FALSE)</f>
        <v>#N/A</v>
      </c>
      <c r="C223" s="185"/>
      <c r="D223" s="289"/>
      <c r="E223" s="173"/>
      <c r="F223" s="166"/>
      <c r="G223" s="169"/>
      <c r="H223" s="169"/>
      <c r="I223" s="192" t="str">
        <f t="shared" si="25"/>
        <v/>
      </c>
      <c r="J223" s="167" t="str">
        <f t="shared" si="26"/>
        <v/>
      </c>
      <c r="K223" s="5"/>
      <c r="L223" s="167" t="str">
        <f t="shared" si="27"/>
        <v/>
      </c>
      <c r="M223" s="5" t="e">
        <f t="shared" si="23"/>
        <v>#N/A</v>
      </c>
      <c r="N223" s="3" t="str">
        <f t="shared" si="24"/>
        <v/>
      </c>
    </row>
    <row r="224" spans="1:14">
      <c r="A224" s="202"/>
      <c r="B224" s="204" t="e">
        <f>VLOOKUP(A224,Adr!A:B,2,FALSE)</f>
        <v>#N/A</v>
      </c>
      <c r="C224" s="185"/>
      <c r="D224" s="289"/>
      <c r="E224" s="230"/>
      <c r="F224" s="166"/>
      <c r="G224" s="169"/>
      <c r="H224" s="169"/>
      <c r="I224" s="192" t="str">
        <f t="shared" si="25"/>
        <v/>
      </c>
      <c r="J224" s="167" t="str">
        <f t="shared" si="26"/>
        <v/>
      </c>
      <c r="K224" s="5"/>
      <c r="L224" s="167" t="str">
        <f t="shared" si="27"/>
        <v/>
      </c>
      <c r="M224" s="5" t="e">
        <f t="shared" si="23"/>
        <v>#N/A</v>
      </c>
      <c r="N224" s="3" t="str">
        <f t="shared" si="24"/>
        <v/>
      </c>
    </row>
    <row r="225" spans="1:14">
      <c r="A225" s="166"/>
      <c r="B225" s="204" t="e">
        <f>VLOOKUP(A225,Adr!A:B,2,FALSE)</f>
        <v>#N/A</v>
      </c>
      <c r="C225" s="196"/>
      <c r="D225" s="291"/>
      <c r="E225" s="173"/>
      <c r="F225" s="166"/>
      <c r="G225" s="169"/>
      <c r="H225" s="169"/>
      <c r="I225" s="192" t="str">
        <f t="shared" si="25"/>
        <v/>
      </c>
      <c r="J225" s="167" t="str">
        <f t="shared" si="26"/>
        <v/>
      </c>
      <c r="K225" s="5"/>
      <c r="L225" s="167" t="str">
        <f t="shared" si="27"/>
        <v/>
      </c>
      <c r="M225" s="5" t="e">
        <f t="shared" si="23"/>
        <v>#N/A</v>
      </c>
      <c r="N225" s="3" t="str">
        <f t="shared" si="24"/>
        <v/>
      </c>
    </row>
    <row r="226" spans="1:14">
      <c r="A226" s="202"/>
      <c r="B226" s="204" t="e">
        <f>VLOOKUP(A226,Adr!A:B,2,FALSE)</f>
        <v>#N/A</v>
      </c>
      <c r="C226" s="196"/>
      <c r="D226" s="291"/>
      <c r="E226" s="230"/>
      <c r="F226" s="166"/>
      <c r="G226" s="169"/>
      <c r="H226" s="169"/>
      <c r="I226" s="192" t="str">
        <f t="shared" si="25"/>
        <v/>
      </c>
      <c r="J226" s="167" t="str">
        <f t="shared" si="26"/>
        <v/>
      </c>
      <c r="K226" s="5"/>
      <c r="L226" s="167" t="str">
        <f t="shared" si="27"/>
        <v/>
      </c>
      <c r="M226" s="5" t="e">
        <f t="shared" si="23"/>
        <v>#N/A</v>
      </c>
      <c r="N226" s="3" t="str">
        <f t="shared" si="24"/>
        <v/>
      </c>
    </row>
    <row r="227" spans="1:14">
      <c r="A227" s="198"/>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c r="A228" s="166"/>
      <c r="B228" s="204" t="e">
        <f>VLOOKUP(A228,Adr!A:B,2,FALSE)</f>
        <v>#N/A</v>
      </c>
      <c r="C228" s="185"/>
      <c r="D228" s="289"/>
      <c r="E228" s="230"/>
      <c r="F228" s="166"/>
      <c r="G228" s="169"/>
      <c r="H228" s="169"/>
      <c r="I228" s="192" t="str">
        <f t="shared" si="25"/>
        <v/>
      </c>
      <c r="J228" s="167" t="str">
        <f t="shared" si="26"/>
        <v/>
      </c>
      <c r="K228" s="5"/>
      <c r="L228" s="167" t="str">
        <f t="shared" si="27"/>
        <v/>
      </c>
      <c r="M228" s="5" t="e">
        <f t="shared" si="23"/>
        <v>#N/A</v>
      </c>
      <c r="N228" s="3" t="str">
        <f t="shared" si="24"/>
        <v/>
      </c>
    </row>
    <row r="229" spans="1:14">
      <c r="A229" s="198"/>
      <c r="B229" s="204" t="e">
        <f>VLOOKUP(A229,Adr!A:B,2,FALSE)</f>
        <v>#N/A</v>
      </c>
      <c r="C229" s="169"/>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c r="A230" s="202"/>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c r="A231" s="202"/>
      <c r="B231" s="204" t="e">
        <f>VLOOKUP(A231,Adr!A:B,2,FALSE)</f>
        <v>#N/A</v>
      </c>
      <c r="C231" s="185"/>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c r="A233" s="166"/>
      <c r="B233" s="204" t="e">
        <f>VLOOKUP(A233,Adr!A:B,2,FALSE)</f>
        <v>#N/A</v>
      </c>
      <c r="C233" s="196"/>
      <c r="D233" s="291"/>
      <c r="E233" s="173"/>
      <c r="F233" s="166"/>
      <c r="G233" s="169"/>
      <c r="H233" s="169"/>
      <c r="I233" s="192" t="str">
        <f t="shared" si="25"/>
        <v/>
      </c>
      <c r="J233" s="167" t="str">
        <f t="shared" si="26"/>
        <v/>
      </c>
      <c r="K233" s="5"/>
      <c r="L233" s="167" t="str">
        <f t="shared" si="27"/>
        <v/>
      </c>
      <c r="M233" s="5" t="e">
        <f t="shared" si="23"/>
        <v>#N/A</v>
      </c>
      <c r="N233" s="3" t="str">
        <f t="shared" si="24"/>
        <v/>
      </c>
    </row>
    <row r="234" spans="1:14">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c r="A237" s="202"/>
      <c r="B237" s="204" t="e">
        <f>VLOOKUP(A237,Adr!A:B,2,FALSE)</f>
        <v>#N/A</v>
      </c>
      <c r="C237" s="185"/>
      <c r="D237" s="289"/>
      <c r="E237" s="173"/>
      <c r="F237" s="166"/>
      <c r="G237" s="169"/>
      <c r="H237" s="169"/>
      <c r="I237" s="192" t="str">
        <f t="shared" si="25"/>
        <v/>
      </c>
      <c r="J237" s="167" t="str">
        <f t="shared" si="26"/>
        <v/>
      </c>
      <c r="K237" s="5"/>
      <c r="L237" s="167" t="str">
        <f t="shared" si="27"/>
        <v/>
      </c>
      <c r="M237" s="5" t="e">
        <f t="shared" si="23"/>
        <v>#N/A</v>
      </c>
      <c r="N237" s="3" t="str">
        <f t="shared" si="24"/>
        <v/>
      </c>
    </row>
    <row r="238" spans="1:14">
      <c r="A238" s="198"/>
      <c r="B238" s="204" t="e">
        <f>VLOOKUP(A238,Adr!A:B,2,FALSE)</f>
        <v>#N/A</v>
      </c>
      <c r="C238" s="196"/>
      <c r="D238" s="291"/>
      <c r="E238" s="230"/>
      <c r="F238" s="166"/>
      <c r="G238" s="169"/>
      <c r="H238" s="169"/>
      <c r="I238" s="192" t="str">
        <f t="shared" si="25"/>
        <v/>
      </c>
      <c r="J238" s="167" t="str">
        <f t="shared" si="26"/>
        <v/>
      </c>
      <c r="K238" s="5"/>
      <c r="L238" s="167" t="str">
        <f t="shared" si="27"/>
        <v/>
      </c>
      <c r="M238" s="5" t="e">
        <f t="shared" si="23"/>
        <v>#N/A</v>
      </c>
      <c r="N238" s="3" t="str">
        <f t="shared" si="24"/>
        <v/>
      </c>
    </row>
    <row r="239" spans="1:14">
      <c r="A239" s="166"/>
      <c r="B239" s="204" t="e">
        <f>VLOOKUP(A239,Adr!A:B,2,FALSE)</f>
        <v>#N/A</v>
      </c>
      <c r="C239" s="196"/>
      <c r="D239" s="291"/>
      <c r="E239" s="173"/>
      <c r="F239" s="166"/>
      <c r="G239" s="169"/>
      <c r="H239" s="169"/>
      <c r="I239" s="192" t="str">
        <f t="shared" si="25"/>
        <v/>
      </c>
      <c r="J239" s="167" t="str">
        <f t="shared" si="26"/>
        <v/>
      </c>
      <c r="K239" s="5"/>
      <c r="L239" s="167" t="str">
        <f t="shared" si="27"/>
        <v/>
      </c>
      <c r="M239" s="5" t="e">
        <f t="shared" si="23"/>
        <v>#N/A</v>
      </c>
      <c r="N239" s="3" t="str">
        <f t="shared" si="24"/>
        <v/>
      </c>
    </row>
    <row r="240" spans="1:14">
      <c r="A240" s="198"/>
      <c r="B240" s="204" t="e">
        <f>VLOOKUP(A240,Adr!A:B,2,FALSE)</f>
        <v>#N/A</v>
      </c>
      <c r="C240" s="185"/>
      <c r="D240" s="289"/>
      <c r="E240" s="230"/>
      <c r="F240" s="166"/>
      <c r="G240" s="169"/>
      <c r="H240" s="169"/>
      <c r="I240" s="192" t="str">
        <f t="shared" si="25"/>
        <v/>
      </c>
      <c r="J240" s="167" t="str">
        <f t="shared" si="26"/>
        <v/>
      </c>
      <c r="K240" s="5"/>
      <c r="L240" s="167" t="str">
        <f t="shared" si="27"/>
        <v/>
      </c>
      <c r="M240" s="5" t="e">
        <f t="shared" si="23"/>
        <v>#N/A</v>
      </c>
      <c r="N240" s="3" t="str">
        <f t="shared" si="24"/>
        <v/>
      </c>
    </row>
    <row r="241" spans="1:14">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c r="A242" s="182"/>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c r="A243" s="198"/>
      <c r="B243" s="204" t="e">
        <f>VLOOKUP(A243,Adr!A:B,2,FALSE)</f>
        <v>#N/A</v>
      </c>
      <c r="C243" s="169"/>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c r="A244" s="20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c r="A245" s="198"/>
      <c r="B245" s="204" t="e">
        <f>VLOOKUP(A245,Adr!A:B,2,FALSE)</f>
        <v>#N/A</v>
      </c>
      <c r="C245" s="185"/>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c r="A246" s="18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c r="A247" s="198"/>
      <c r="B247" s="204" t="e">
        <f>VLOOKUP(A247,Adr!A:B,2,FALSE)</f>
        <v>#N/A</v>
      </c>
      <c r="C247" s="169"/>
      <c r="D247" s="290"/>
      <c r="E247" s="173"/>
      <c r="F247" s="166"/>
      <c r="G247" s="169"/>
      <c r="H247" s="169"/>
      <c r="I247" s="192" t="str">
        <f t="shared" si="25"/>
        <v/>
      </c>
      <c r="J247" s="167" t="str">
        <f t="shared" si="26"/>
        <v/>
      </c>
      <c r="K247" s="5"/>
      <c r="L247" s="167" t="str">
        <f t="shared" si="27"/>
        <v/>
      </c>
      <c r="M247" s="5" t="e">
        <f t="shared" si="23"/>
        <v>#N/A</v>
      </c>
      <c r="N247" s="3" t="str">
        <f t="shared" si="24"/>
        <v/>
      </c>
    </row>
    <row r="248" spans="1:14">
      <c r="A248" s="166"/>
      <c r="B248" s="204" t="e">
        <f>VLOOKUP(A248,Adr!A:B,2,FALSE)</f>
        <v>#N/A</v>
      </c>
      <c r="C248" s="196"/>
      <c r="D248" s="291"/>
      <c r="E248" s="230"/>
      <c r="F248" s="166"/>
      <c r="G248" s="169"/>
      <c r="H248" s="169"/>
      <c r="I248" s="192" t="str">
        <f t="shared" si="25"/>
        <v/>
      </c>
      <c r="J248" s="167" t="str">
        <f t="shared" si="26"/>
        <v/>
      </c>
      <c r="K248" s="5"/>
      <c r="L248" s="167" t="str">
        <f t="shared" si="27"/>
        <v/>
      </c>
      <c r="M248" s="5" t="e">
        <f t="shared" si="23"/>
        <v>#N/A</v>
      </c>
      <c r="N248" s="3" t="str">
        <f t="shared" si="24"/>
        <v/>
      </c>
    </row>
    <row r="249" spans="1:14">
      <c r="A249" s="202"/>
      <c r="B249" s="204" t="e">
        <f>VLOOKUP(A249,Adr!A:B,2,FALSE)</f>
        <v>#N/A</v>
      </c>
      <c r="C249" s="185"/>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c r="A250" s="198"/>
      <c r="B250" s="204" t="e">
        <f>VLOOKUP(A250,Adr!A:B,2,FALSE)</f>
        <v>#N/A</v>
      </c>
      <c r="C250" s="185"/>
      <c r="D250" s="289"/>
      <c r="E250" s="230"/>
      <c r="F250" s="166"/>
      <c r="G250" s="169"/>
      <c r="H250" s="169"/>
      <c r="I250" s="192" t="str">
        <f t="shared" si="25"/>
        <v/>
      </c>
      <c r="J250" s="167" t="str">
        <f t="shared" si="26"/>
        <v/>
      </c>
      <c r="K250" s="5"/>
      <c r="L250" s="167" t="str">
        <f t="shared" si="27"/>
        <v/>
      </c>
      <c r="M250" s="5" t="e">
        <f t="shared" si="23"/>
        <v>#N/A</v>
      </c>
      <c r="N250" s="3" t="str">
        <f t="shared" si="24"/>
        <v/>
      </c>
    </row>
    <row r="251" spans="1:14">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c r="A252" s="202"/>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c r="A253" s="178"/>
      <c r="B253" s="204" t="e">
        <f>VLOOKUP(A253,Adr!A:B,2,FALSE)</f>
        <v>#N/A</v>
      </c>
      <c r="C253" s="169"/>
      <c r="D253" s="290"/>
      <c r="E253" s="173"/>
      <c r="F253" s="166"/>
      <c r="G253" s="169"/>
      <c r="H253" s="169"/>
      <c r="I253" s="192" t="str">
        <f t="shared" si="25"/>
        <v/>
      </c>
      <c r="J253" s="167" t="str">
        <f t="shared" si="26"/>
        <v/>
      </c>
      <c r="K253" s="5"/>
      <c r="L253" s="167" t="str">
        <f t="shared" si="27"/>
        <v/>
      </c>
      <c r="M253" s="5" t="e">
        <f t="shared" si="23"/>
        <v>#N/A</v>
      </c>
      <c r="N253" s="3" t="str">
        <f t="shared" si="24"/>
        <v/>
      </c>
    </row>
    <row r="254" spans="1:14">
      <c r="A254" s="198"/>
      <c r="B254" s="204" t="e">
        <f>VLOOKUP(A254,Adr!A:B,2,FALSE)</f>
        <v>#N/A</v>
      </c>
      <c r="C254" s="185"/>
      <c r="D254" s="290"/>
      <c r="E254" s="230"/>
      <c r="F254" s="166"/>
      <c r="G254" s="169"/>
      <c r="H254" s="169"/>
      <c r="I254" s="192" t="str">
        <f t="shared" si="25"/>
        <v/>
      </c>
      <c r="J254" s="167" t="str">
        <f t="shared" si="26"/>
        <v/>
      </c>
      <c r="K254" s="5"/>
      <c r="L254" s="167" t="str">
        <f t="shared" si="27"/>
        <v/>
      </c>
      <c r="M254" s="5" t="e">
        <f t="shared" si="23"/>
        <v>#N/A</v>
      </c>
      <c r="N254" s="3" t="str">
        <f t="shared" si="24"/>
        <v/>
      </c>
    </row>
    <row r="255" spans="1:14">
      <c r="A255" s="166"/>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c r="A256" s="202"/>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c r="A257" s="166"/>
      <c r="B257" s="204" t="e">
        <f>VLOOKUP(A257,Adr!A:B,2,FALSE)</f>
        <v>#N/A</v>
      </c>
      <c r="C257" s="196"/>
      <c r="D257" s="291"/>
      <c r="E257" s="173"/>
      <c r="F257" s="166"/>
      <c r="G257" s="169"/>
      <c r="H257" s="169"/>
      <c r="I257" s="192" t="str">
        <f t="shared" si="25"/>
        <v/>
      </c>
      <c r="J257" s="167" t="str">
        <f t="shared" si="26"/>
        <v/>
      </c>
      <c r="K257" s="5"/>
      <c r="L257" s="167" t="str">
        <f t="shared" si="27"/>
        <v/>
      </c>
      <c r="M257" s="5" t="e">
        <f t="shared" si="23"/>
        <v>#N/A</v>
      </c>
      <c r="N257" s="3" t="str">
        <f t="shared" si="24"/>
        <v/>
      </c>
    </row>
    <row r="258" spans="1:14">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c r="A259" s="202"/>
      <c r="B259" s="204" t="e">
        <f>VLOOKUP(A259,Adr!A:B,2,FALSE)</f>
        <v>#N/A</v>
      </c>
      <c r="C259" s="185"/>
      <c r="D259" s="289"/>
      <c r="E259" s="173"/>
      <c r="F259" s="166"/>
      <c r="G259" s="169"/>
      <c r="H259" s="169"/>
      <c r="I259" s="192" t="str">
        <f t="shared" si="25"/>
        <v/>
      </c>
      <c r="J259" s="167" t="str">
        <f t="shared" si="26"/>
        <v/>
      </c>
      <c r="K259" s="5"/>
      <c r="L259" s="167" t="str">
        <f t="shared" si="27"/>
        <v/>
      </c>
      <c r="M259" s="5" t="e">
        <f t="shared" si="23"/>
        <v>#N/A</v>
      </c>
      <c r="N259" s="3" t="str">
        <f t="shared" si="24"/>
        <v/>
      </c>
    </row>
    <row r="260" spans="1:14">
      <c r="A260" s="166"/>
      <c r="B260" s="204" t="e">
        <f>VLOOKUP(A260,Adr!A:B,2,FALSE)</f>
        <v>#N/A</v>
      </c>
      <c r="C260" s="196"/>
      <c r="D260" s="291"/>
      <c r="E260" s="230"/>
      <c r="F260" s="166"/>
      <c r="G260" s="169"/>
      <c r="H260" s="169"/>
      <c r="I260" s="192" t="str">
        <f t="shared" si="25"/>
        <v/>
      </c>
      <c r="J260" s="167" t="str">
        <f t="shared" si="26"/>
        <v/>
      </c>
      <c r="K260" s="5"/>
      <c r="L260" s="167" t="str">
        <f t="shared" si="27"/>
        <v/>
      </c>
      <c r="M260" s="5" t="e">
        <f t="shared" si="23"/>
        <v>#N/A</v>
      </c>
      <c r="N260" s="3" t="str">
        <f t="shared" si="24"/>
        <v/>
      </c>
    </row>
    <row r="261" spans="1:14">
      <c r="A261" s="166"/>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c r="A262" s="198"/>
      <c r="B262" s="204" t="e">
        <f>VLOOKUP(A262,Adr!A:B,2,FALSE)</f>
        <v>#N/A</v>
      </c>
      <c r="C262" s="185"/>
      <c r="D262" s="289"/>
      <c r="E262" s="230"/>
      <c r="F262" s="166"/>
      <c r="G262" s="169"/>
      <c r="H262" s="169"/>
      <c r="I262" s="192" t="str">
        <f t="shared" si="25"/>
        <v/>
      </c>
      <c r="J262" s="167" t="str">
        <f t="shared" si="26"/>
        <v/>
      </c>
      <c r="K262" s="5"/>
      <c r="L262" s="167" t="str">
        <f t="shared" si="27"/>
        <v/>
      </c>
      <c r="M262" s="5" t="e">
        <f t="shared" si="23"/>
        <v>#N/A</v>
      </c>
      <c r="N262" s="3" t="str">
        <f t="shared" si="24"/>
        <v/>
      </c>
    </row>
    <row r="263" spans="1:14">
      <c r="A263" s="198"/>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c r="A264" s="182"/>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c r="A265" s="182"/>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ref="M269:M332" si="28">B269&amp;F269&amp;H269&amp;C269</f>
        <v>#N/A</v>
      </c>
      <c r="N269" s="3" t="str">
        <f t="shared" ref="N269:N332" si="29">+I269&amp;H269</f>
        <v/>
      </c>
    </row>
    <row r="270" spans="1:14">
      <c r="A270" s="198"/>
      <c r="B270" s="204" t="e">
        <f>VLOOKUP(A270,Adr!A:B,2,FALSE)</f>
        <v>#N/A</v>
      </c>
      <c r="C270" s="169"/>
      <c r="D270" s="290"/>
      <c r="E270" s="230"/>
      <c r="F270" s="166"/>
      <c r="G270" s="169"/>
      <c r="H270" s="169"/>
      <c r="I270" s="192" t="str">
        <f t="shared" si="25"/>
        <v/>
      </c>
      <c r="J270" s="167" t="str">
        <f t="shared" si="26"/>
        <v/>
      </c>
      <c r="K270" s="5"/>
      <c r="L270" s="167" t="str">
        <f t="shared" si="27"/>
        <v/>
      </c>
      <c r="M270" s="5" t="e">
        <f t="shared" si="28"/>
        <v>#N/A</v>
      </c>
      <c r="N270" s="3" t="str">
        <f t="shared" si="29"/>
        <v/>
      </c>
    </row>
    <row r="271" spans="1:14">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si="28"/>
        <v>#N/A</v>
      </c>
      <c r="N271" s="3" t="str">
        <f t="shared" si="29"/>
        <v/>
      </c>
    </row>
    <row r="272" spans="1:14">
      <c r="A272" s="182"/>
      <c r="B272" s="204" t="e">
        <f>VLOOKUP(A272,Adr!A:B,2,FALSE)</f>
        <v>#N/A</v>
      </c>
      <c r="C272" s="185"/>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c r="A273" s="20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c r="A274" s="198"/>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c r="A276" s="202"/>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c r="A277" s="202"/>
      <c r="B277" s="204" t="e">
        <f>VLOOKUP(A277,Adr!A:B,2,FALSE)</f>
        <v>#N/A</v>
      </c>
      <c r="C277" s="196"/>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c r="A278" s="198"/>
      <c r="B278" s="204" t="e">
        <f>VLOOKUP(A278,Adr!A:B,2,FALSE)</f>
        <v>#N/A</v>
      </c>
      <c r="C278" s="169"/>
      <c r="D278" s="290"/>
      <c r="E278" s="230"/>
      <c r="F278" s="166"/>
      <c r="G278" s="169"/>
      <c r="H278" s="169"/>
      <c r="I278" s="192" t="str">
        <f t="shared" si="25"/>
        <v/>
      </c>
      <c r="J278" s="167" t="str">
        <f t="shared" si="26"/>
        <v/>
      </c>
      <c r="K278" s="5"/>
      <c r="L278" s="167" t="str">
        <f t="shared" si="27"/>
        <v/>
      </c>
      <c r="M278" s="5" t="e">
        <f t="shared" si="28"/>
        <v>#N/A</v>
      </c>
      <c r="N278" s="3" t="str">
        <f t="shared" si="29"/>
        <v/>
      </c>
    </row>
    <row r="279" spans="1:14">
      <c r="A279" s="202"/>
      <c r="B279" s="204" t="e">
        <f>VLOOKUP(A279,Adr!A:B,2,FALSE)</f>
        <v>#N/A</v>
      </c>
      <c r="C279" s="185"/>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c r="A280" s="202"/>
      <c r="B280" s="204" t="e">
        <f>VLOOKUP(A280,Adr!A:B,2,FALSE)</f>
        <v>#N/A</v>
      </c>
      <c r="C280" s="185"/>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c r="A281" s="198"/>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c r="A283" s="202"/>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c r="A284" s="182"/>
      <c r="B284" s="204" t="e">
        <f>VLOOKUP(A284,Adr!A:B,2,FALSE)</f>
        <v>#N/A</v>
      </c>
      <c r="C284" s="196"/>
      <c r="D284" s="291"/>
      <c r="E284" s="230"/>
      <c r="F284" s="166"/>
      <c r="G284" s="169"/>
      <c r="H284" s="169"/>
      <c r="I284" s="192" t="str">
        <f t="shared" si="25"/>
        <v/>
      </c>
      <c r="J284" s="167" t="str">
        <f t="shared" si="26"/>
        <v/>
      </c>
      <c r="K284" s="5"/>
      <c r="L284" s="167" t="str">
        <f t="shared" si="27"/>
        <v/>
      </c>
      <c r="M284" s="5" t="e">
        <f t="shared" si="28"/>
        <v>#N/A</v>
      </c>
      <c r="N284" s="3" t="str">
        <f t="shared" si="29"/>
        <v/>
      </c>
    </row>
    <row r="285" spans="1:14">
      <c r="A285" s="166"/>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c r="A286" s="202"/>
      <c r="B286" s="204" t="e">
        <f>VLOOKUP(A286,Adr!A:B,2,FALSE)</f>
        <v>#N/A</v>
      </c>
      <c r="C286" s="196"/>
      <c r="D286" s="291"/>
      <c r="E286" s="230"/>
      <c r="F286" s="166"/>
      <c r="G286" s="169"/>
      <c r="H286" s="169"/>
      <c r="I286" s="192" t="str">
        <f t="shared" ref="I286:I349" si="30">A286&amp;F286</f>
        <v/>
      </c>
      <c r="J286" s="167" t="str">
        <f t="shared" ref="J286:J349" si="31">A286&amp;G286</f>
        <v/>
      </c>
      <c r="K286" s="5"/>
      <c r="L286" s="167" t="str">
        <f t="shared" ref="L286:L349" si="32">A286&amp;G286&amp;H286</f>
        <v/>
      </c>
      <c r="M286" s="5" t="e">
        <f t="shared" si="28"/>
        <v>#N/A</v>
      </c>
      <c r="N286" s="3" t="str">
        <f t="shared" si="29"/>
        <v/>
      </c>
    </row>
    <row r="287" spans="1:14">
      <c r="A287" s="182"/>
      <c r="B287" s="204" t="e">
        <f>VLOOKUP(A287,Adr!A:B,2,FALSE)</f>
        <v>#N/A</v>
      </c>
      <c r="C287" s="185"/>
      <c r="D287" s="289"/>
      <c r="E287" s="173"/>
      <c r="F287" s="166"/>
      <c r="G287" s="169"/>
      <c r="H287" s="169"/>
      <c r="I287" s="192" t="str">
        <f t="shared" si="30"/>
        <v/>
      </c>
      <c r="J287" s="167" t="str">
        <f t="shared" si="31"/>
        <v/>
      </c>
      <c r="K287" s="5"/>
      <c r="L287" s="167" t="str">
        <f t="shared" si="32"/>
        <v/>
      </c>
      <c r="M287" s="5" t="e">
        <f t="shared" si="28"/>
        <v>#N/A</v>
      </c>
      <c r="N287" s="3" t="str">
        <f t="shared" si="29"/>
        <v/>
      </c>
    </row>
    <row r="288" spans="1:14">
      <c r="A288" s="182"/>
      <c r="B288" s="204" t="e">
        <f>VLOOKUP(A288,Adr!A:B,2,FALSE)</f>
        <v>#N/A</v>
      </c>
      <c r="C288" s="185"/>
      <c r="D288" s="289"/>
      <c r="E288" s="230"/>
      <c r="F288" s="166"/>
      <c r="G288" s="169"/>
      <c r="H288" s="169"/>
      <c r="I288" s="192" t="str">
        <f t="shared" si="30"/>
        <v/>
      </c>
      <c r="J288" s="167" t="str">
        <f t="shared" si="31"/>
        <v/>
      </c>
      <c r="K288" s="5"/>
      <c r="L288" s="167" t="str">
        <f t="shared" si="32"/>
        <v/>
      </c>
      <c r="M288" s="5" t="e">
        <f t="shared" si="28"/>
        <v>#N/A</v>
      </c>
      <c r="N288" s="3" t="str">
        <f t="shared" si="29"/>
        <v/>
      </c>
    </row>
    <row r="289" spans="1:14">
      <c r="A289" s="166"/>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c r="A291" s="166"/>
      <c r="B291" s="204" t="e">
        <f>VLOOKUP(A291,Adr!A:B,2,FALSE)</f>
        <v>#N/A</v>
      </c>
      <c r="C291" s="196"/>
      <c r="D291" s="291"/>
      <c r="E291" s="173"/>
      <c r="F291" s="166"/>
      <c r="G291" s="169"/>
      <c r="H291" s="169"/>
      <c r="I291" s="192" t="str">
        <f t="shared" si="30"/>
        <v/>
      </c>
      <c r="J291" s="167" t="str">
        <f t="shared" si="31"/>
        <v/>
      </c>
      <c r="K291" s="5"/>
      <c r="L291" s="167" t="str">
        <f t="shared" si="32"/>
        <v/>
      </c>
      <c r="M291" s="5" t="e">
        <f t="shared" si="28"/>
        <v>#N/A</v>
      </c>
      <c r="N291" s="3" t="str">
        <f t="shared" si="29"/>
        <v/>
      </c>
    </row>
    <row r="292" spans="1:14">
      <c r="A292" s="166"/>
      <c r="B292" s="204" t="e">
        <f>VLOOKUP(A292,Adr!A:B,2,FALSE)</f>
        <v>#N/A</v>
      </c>
      <c r="C292" s="196"/>
      <c r="D292" s="291"/>
      <c r="E292" s="230"/>
      <c r="F292" s="166"/>
      <c r="G292" s="169"/>
      <c r="H292" s="169"/>
      <c r="I292" s="192" t="str">
        <f t="shared" si="30"/>
        <v/>
      </c>
      <c r="J292" s="167" t="str">
        <f t="shared" si="31"/>
        <v/>
      </c>
      <c r="K292" s="5"/>
      <c r="L292" s="167" t="str">
        <f t="shared" si="32"/>
        <v/>
      </c>
      <c r="M292" s="5" t="e">
        <f t="shared" si="28"/>
        <v>#N/A</v>
      </c>
      <c r="N292" s="3" t="str">
        <f t="shared" si="29"/>
        <v/>
      </c>
    </row>
    <row r="293" spans="1:14">
      <c r="A293" s="202"/>
      <c r="B293" s="204" t="e">
        <f>VLOOKUP(A293,Adr!A:B,2,FALSE)</f>
        <v>#N/A</v>
      </c>
      <c r="C293" s="185"/>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c r="A294" s="182"/>
      <c r="B294" s="204" t="e">
        <f>VLOOKUP(A294,Adr!A:B,2,FALSE)</f>
        <v>#N/A</v>
      </c>
      <c r="C294" s="185"/>
      <c r="D294" s="289"/>
      <c r="E294" s="230"/>
      <c r="F294" s="166"/>
      <c r="G294" s="169"/>
      <c r="H294" s="169"/>
      <c r="I294" s="192" t="str">
        <f t="shared" si="30"/>
        <v/>
      </c>
      <c r="J294" s="167" t="str">
        <f t="shared" si="31"/>
        <v/>
      </c>
      <c r="K294" s="5"/>
      <c r="L294" s="167" t="str">
        <f t="shared" si="32"/>
        <v/>
      </c>
      <c r="M294" s="5" t="e">
        <f t="shared" si="28"/>
        <v>#N/A</v>
      </c>
      <c r="N294" s="3" t="str">
        <f t="shared" si="29"/>
        <v/>
      </c>
    </row>
    <row r="295" spans="1:14">
      <c r="A295" s="202"/>
      <c r="B295" s="204" t="e">
        <f>VLOOKUP(A295,Adr!A:B,2,FALSE)</f>
        <v>#N/A</v>
      </c>
      <c r="C295" s="190"/>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c r="A296" s="20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c r="A297" s="166"/>
      <c r="B297" s="204" t="e">
        <f>VLOOKUP(A297,Adr!A:B,2,FALSE)</f>
        <v>#N/A</v>
      </c>
      <c r="C297" s="185"/>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c r="A298" s="166"/>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c r="A299" s="198"/>
      <c r="B299" s="204" t="e">
        <f>VLOOKUP(A299,Adr!A:B,2,FALSE)</f>
        <v>#N/A</v>
      </c>
      <c r="C299" s="169"/>
      <c r="D299" s="290"/>
      <c r="E299" s="173"/>
      <c r="F299" s="166"/>
      <c r="G299" s="169"/>
      <c r="H299" s="169"/>
      <c r="I299" s="192" t="str">
        <f t="shared" si="30"/>
        <v/>
      </c>
      <c r="J299" s="167" t="str">
        <f t="shared" si="31"/>
        <v/>
      </c>
      <c r="K299" s="5"/>
      <c r="L299" s="167" t="str">
        <f t="shared" si="32"/>
        <v/>
      </c>
      <c r="M299" s="5" t="e">
        <f t="shared" si="28"/>
        <v>#N/A</v>
      </c>
      <c r="N299" s="3" t="str">
        <f t="shared" si="29"/>
        <v/>
      </c>
    </row>
    <row r="300" spans="1:14">
      <c r="A300" s="198"/>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c r="A301" s="166"/>
      <c r="B301" s="204" t="e">
        <f>VLOOKUP(A301,Adr!A:B,2,FALSE)</f>
        <v>#N/A</v>
      </c>
      <c r="C301" s="196"/>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c r="A302" s="202"/>
      <c r="B302" s="204" t="e">
        <f>VLOOKUP(A302,Adr!A:B,2,FALSE)</f>
        <v>#N/A</v>
      </c>
      <c r="C302" s="196"/>
      <c r="D302" s="291"/>
      <c r="E302" s="230"/>
      <c r="F302" s="166"/>
      <c r="G302" s="169"/>
      <c r="H302" s="169"/>
      <c r="I302" s="192" t="str">
        <f t="shared" si="30"/>
        <v/>
      </c>
      <c r="J302" s="167" t="str">
        <f t="shared" si="31"/>
        <v/>
      </c>
      <c r="K302" s="5"/>
      <c r="L302" s="167" t="str">
        <f t="shared" si="32"/>
        <v/>
      </c>
      <c r="M302" s="5" t="e">
        <f t="shared" si="28"/>
        <v>#N/A</v>
      </c>
      <c r="N302" s="3" t="str">
        <f t="shared" si="29"/>
        <v/>
      </c>
    </row>
    <row r="303" spans="1:14">
      <c r="A303" s="198"/>
      <c r="B303" s="204" t="e">
        <f>VLOOKUP(A303,Adr!A:B,2,FALSE)</f>
        <v>#N/A</v>
      </c>
      <c r="C303" s="185"/>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c r="A304" s="166"/>
      <c r="B304" s="204" t="e">
        <f>VLOOKUP(A304,Adr!A:B,2,FALSE)</f>
        <v>#N/A</v>
      </c>
      <c r="C304" s="197"/>
      <c r="D304" s="292"/>
      <c r="E304" s="230"/>
      <c r="F304" s="166"/>
      <c r="G304" s="169"/>
      <c r="H304" s="169"/>
      <c r="I304" s="192" t="str">
        <f t="shared" si="30"/>
        <v/>
      </c>
      <c r="J304" s="167" t="str">
        <f t="shared" si="31"/>
        <v/>
      </c>
      <c r="K304" s="5"/>
      <c r="L304" s="167" t="str">
        <f t="shared" si="32"/>
        <v/>
      </c>
      <c r="M304" s="5" t="e">
        <f t="shared" si="28"/>
        <v>#N/A</v>
      </c>
      <c r="N304" s="3" t="str">
        <f t="shared" si="29"/>
        <v/>
      </c>
    </row>
    <row r="305" spans="1:14">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c r="A306" s="166"/>
      <c r="B306" s="204" t="e">
        <f>VLOOKUP(A306,Adr!A:B,2,FALSE)</f>
        <v>#N/A</v>
      </c>
      <c r="C306" s="185"/>
      <c r="D306" s="289"/>
      <c r="E306" s="230"/>
      <c r="F306" s="166"/>
      <c r="G306" s="169"/>
      <c r="H306" s="169"/>
      <c r="I306" s="192" t="str">
        <f t="shared" si="30"/>
        <v/>
      </c>
      <c r="J306" s="167" t="str">
        <f t="shared" si="31"/>
        <v/>
      </c>
      <c r="K306" s="5"/>
      <c r="L306" s="167" t="str">
        <f t="shared" si="32"/>
        <v/>
      </c>
      <c r="M306" s="5" t="e">
        <f t="shared" si="28"/>
        <v>#N/A</v>
      </c>
      <c r="N306" s="3" t="str">
        <f t="shared" si="29"/>
        <v/>
      </c>
    </row>
    <row r="307" spans="1:14">
      <c r="A307" s="166"/>
      <c r="B307" s="204" t="e">
        <f>VLOOKUP(A307,Adr!A:B,2,FALSE)</f>
        <v>#N/A</v>
      </c>
      <c r="C307" s="196"/>
      <c r="D307" s="291"/>
      <c r="E307" s="173"/>
      <c r="F307" s="166"/>
      <c r="G307" s="169"/>
      <c r="H307" s="169"/>
      <c r="I307" s="192" t="str">
        <f t="shared" si="30"/>
        <v/>
      </c>
      <c r="J307" s="167" t="str">
        <f t="shared" si="31"/>
        <v/>
      </c>
      <c r="K307" s="5"/>
      <c r="L307" s="167" t="str">
        <f t="shared" si="32"/>
        <v/>
      </c>
      <c r="M307" s="5" t="e">
        <f t="shared" si="28"/>
        <v>#N/A</v>
      </c>
      <c r="N307" s="3" t="str">
        <f t="shared" si="29"/>
        <v/>
      </c>
    </row>
    <row r="308" spans="1:14">
      <c r="A308" s="182"/>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c r="A309" s="182"/>
      <c r="B309" s="204" t="e">
        <f>VLOOKUP(A309,Adr!A:B,2,FALSE)</f>
        <v>#N/A</v>
      </c>
      <c r="C309" s="185"/>
      <c r="D309" s="289"/>
      <c r="E309" s="173"/>
      <c r="F309" s="166"/>
      <c r="G309" s="169"/>
      <c r="H309" s="169"/>
      <c r="I309" s="192" t="str">
        <f t="shared" si="30"/>
        <v/>
      </c>
      <c r="J309" s="167" t="str">
        <f t="shared" si="31"/>
        <v/>
      </c>
      <c r="K309" s="5"/>
      <c r="L309" s="167" t="str">
        <f t="shared" si="32"/>
        <v/>
      </c>
      <c r="M309" s="5" t="e">
        <f t="shared" si="28"/>
        <v>#N/A</v>
      </c>
      <c r="N309" s="3" t="str">
        <f t="shared" si="29"/>
        <v/>
      </c>
    </row>
    <row r="310" spans="1:14">
      <c r="A310" s="20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c r="A311" s="20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c r="A313" s="166"/>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c r="A314" s="202"/>
      <c r="B314" s="204" t="e">
        <f>VLOOKUP(A314,Adr!A:B,2,FALSE)</f>
        <v>#N/A</v>
      </c>
      <c r="C314" s="196"/>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c r="A316" s="182"/>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c r="A317" s="166"/>
      <c r="B317" s="204" t="e">
        <f>VLOOKUP(A317,Adr!A:B,2,FALSE)</f>
        <v>#N/A</v>
      </c>
      <c r="C317" s="196"/>
      <c r="D317" s="291"/>
      <c r="E317" s="230"/>
      <c r="F317" s="166"/>
      <c r="G317" s="169"/>
      <c r="H317" s="169"/>
      <c r="I317" s="192" t="str">
        <f t="shared" si="30"/>
        <v/>
      </c>
      <c r="J317" s="167" t="str">
        <f t="shared" si="31"/>
        <v/>
      </c>
      <c r="K317" s="5"/>
      <c r="L317" s="167" t="str">
        <f t="shared" si="32"/>
        <v/>
      </c>
      <c r="M317" s="5" t="e">
        <f t="shared" si="28"/>
        <v>#N/A</v>
      </c>
      <c r="N317" s="3" t="str">
        <f t="shared" si="29"/>
        <v/>
      </c>
    </row>
    <row r="318" spans="1:14">
      <c r="A318" s="166"/>
      <c r="B318" s="204" t="e">
        <f>VLOOKUP(A318,Adr!A:B,2,FALSE)</f>
        <v>#N/A</v>
      </c>
      <c r="C318" s="196"/>
      <c r="D318" s="291"/>
      <c r="E318" s="173"/>
      <c r="F318" s="166"/>
      <c r="G318" s="169"/>
      <c r="H318" s="169"/>
      <c r="I318" s="192" t="str">
        <f t="shared" si="30"/>
        <v/>
      </c>
      <c r="J318" s="167" t="str">
        <f t="shared" si="31"/>
        <v/>
      </c>
      <c r="K318" s="5"/>
      <c r="L318" s="167" t="str">
        <f t="shared" si="32"/>
        <v/>
      </c>
      <c r="M318" s="5" t="e">
        <f t="shared" si="28"/>
        <v>#N/A</v>
      </c>
      <c r="N318" s="3" t="str">
        <f t="shared" si="29"/>
        <v/>
      </c>
    </row>
    <row r="319" spans="1:14">
      <c r="A319" s="202"/>
      <c r="B319" s="204" t="e">
        <f>VLOOKUP(A319,Adr!A:B,2,FALSE)</f>
        <v>#N/A</v>
      </c>
      <c r="C319" s="185"/>
      <c r="D319" s="289"/>
      <c r="E319" s="230"/>
      <c r="F319" s="166"/>
      <c r="G319" s="169"/>
      <c r="H319" s="169"/>
      <c r="I319" s="192" t="str">
        <f t="shared" si="30"/>
        <v/>
      </c>
      <c r="J319" s="167" t="str">
        <f t="shared" si="31"/>
        <v/>
      </c>
      <c r="K319" s="5"/>
      <c r="L319" s="167" t="str">
        <f t="shared" si="32"/>
        <v/>
      </c>
      <c r="M319" s="5" t="e">
        <f t="shared" si="28"/>
        <v>#N/A</v>
      </c>
      <c r="N319" s="3" t="str">
        <f t="shared" si="29"/>
        <v/>
      </c>
    </row>
    <row r="320" spans="1:14">
      <c r="A320" s="182"/>
      <c r="B320" s="204" t="e">
        <f>VLOOKUP(A320,Adr!A:B,2,FALSE)</f>
        <v>#N/A</v>
      </c>
      <c r="C320" s="185"/>
      <c r="D320" s="289"/>
      <c r="E320" s="173"/>
      <c r="F320" s="166"/>
      <c r="G320" s="169"/>
      <c r="H320" s="169"/>
      <c r="I320" s="192" t="str">
        <f t="shared" si="30"/>
        <v/>
      </c>
      <c r="J320" s="167" t="str">
        <f t="shared" si="31"/>
        <v/>
      </c>
      <c r="K320" s="5"/>
      <c r="L320" s="167" t="str">
        <f t="shared" si="32"/>
        <v/>
      </c>
      <c r="M320" s="5" t="e">
        <f t="shared" si="28"/>
        <v>#N/A</v>
      </c>
      <c r="N320" s="3" t="str">
        <f t="shared" si="29"/>
        <v/>
      </c>
    </row>
    <row r="321" spans="1:14">
      <c r="A321" s="166"/>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c r="A322" s="166"/>
      <c r="B322" s="204" t="e">
        <f>VLOOKUP(A322,Adr!A:B,2,FALSE)</f>
        <v>#N/A</v>
      </c>
      <c r="C322" s="197"/>
      <c r="D322" s="292"/>
      <c r="E322" s="173"/>
      <c r="F322" s="166"/>
      <c r="G322" s="169"/>
      <c r="H322" s="169"/>
      <c r="I322" s="192" t="str">
        <f t="shared" si="30"/>
        <v/>
      </c>
      <c r="J322" s="167" t="str">
        <f t="shared" si="31"/>
        <v/>
      </c>
      <c r="K322" s="5"/>
      <c r="L322" s="167" t="str">
        <f t="shared" si="32"/>
        <v/>
      </c>
      <c r="M322" s="5" t="e">
        <f t="shared" si="28"/>
        <v>#N/A</v>
      </c>
      <c r="N322" s="3" t="str">
        <f t="shared" si="29"/>
        <v/>
      </c>
    </row>
    <row r="323" spans="1:14">
      <c r="A323" s="166"/>
      <c r="B323" s="204" t="e">
        <f>VLOOKUP(A323,Adr!A:B,2,FALSE)</f>
        <v>#N/A</v>
      </c>
      <c r="C323" s="196"/>
      <c r="D323" s="291"/>
      <c r="E323" s="230"/>
      <c r="F323" s="166"/>
      <c r="G323" s="169"/>
      <c r="H323" s="169"/>
      <c r="I323" s="192" t="str">
        <f t="shared" si="30"/>
        <v/>
      </c>
      <c r="J323" s="167" t="str">
        <f t="shared" si="31"/>
        <v/>
      </c>
      <c r="K323" s="5"/>
      <c r="L323" s="167" t="str">
        <f t="shared" si="32"/>
        <v/>
      </c>
      <c r="M323" s="5" t="e">
        <f t="shared" si="28"/>
        <v>#N/A</v>
      </c>
      <c r="N323" s="3" t="str">
        <f t="shared" si="29"/>
        <v/>
      </c>
    </row>
    <row r="324" spans="1:14">
      <c r="A324" s="202"/>
      <c r="B324" s="204" t="e">
        <f>VLOOKUP(A324,Adr!A:B,2,FALSE)</f>
        <v>#N/A</v>
      </c>
      <c r="C324" s="185"/>
      <c r="D324" s="289"/>
      <c r="E324" s="173"/>
      <c r="F324" s="166"/>
      <c r="G324" s="169"/>
      <c r="H324" s="169"/>
      <c r="I324" s="192" t="str">
        <f t="shared" si="30"/>
        <v/>
      </c>
      <c r="J324" s="167" t="str">
        <f t="shared" si="31"/>
        <v/>
      </c>
      <c r="K324" s="5"/>
      <c r="L324" s="167" t="str">
        <f t="shared" si="32"/>
        <v/>
      </c>
      <c r="M324" s="5" t="e">
        <f t="shared" si="28"/>
        <v>#N/A</v>
      </c>
      <c r="N324" s="3" t="str">
        <f t="shared" si="29"/>
        <v/>
      </c>
    </row>
    <row r="325" spans="1:14">
      <c r="A325" s="166"/>
      <c r="B325" s="204" t="e">
        <f>VLOOKUP(A325,Adr!A:B,2,FALSE)</f>
        <v>#N/A</v>
      </c>
      <c r="C325" s="196"/>
      <c r="D325" s="289"/>
      <c r="E325" s="230"/>
      <c r="F325" s="166"/>
      <c r="G325" s="169"/>
      <c r="H325" s="169"/>
      <c r="I325" s="192" t="str">
        <f t="shared" si="30"/>
        <v/>
      </c>
      <c r="J325" s="167" t="str">
        <f t="shared" si="31"/>
        <v/>
      </c>
      <c r="K325" s="5"/>
      <c r="L325" s="167" t="str">
        <f t="shared" si="32"/>
        <v/>
      </c>
      <c r="M325" s="5" t="e">
        <f t="shared" si="28"/>
        <v>#N/A</v>
      </c>
      <c r="N325" s="3" t="str">
        <f t="shared" si="29"/>
        <v/>
      </c>
    </row>
    <row r="326" spans="1:14">
      <c r="A326" s="202"/>
      <c r="B326" s="204" t="e">
        <f>VLOOKUP(A326,Adr!A:B,2,FALSE)</f>
        <v>#N/A</v>
      </c>
      <c r="C326" s="190"/>
      <c r="D326" s="290"/>
      <c r="E326" s="173"/>
      <c r="F326" s="166"/>
      <c r="G326" s="169"/>
      <c r="H326" s="169"/>
      <c r="I326" s="192" t="str">
        <f t="shared" si="30"/>
        <v/>
      </c>
      <c r="J326" s="167" t="str">
        <f t="shared" si="31"/>
        <v/>
      </c>
      <c r="K326" s="5"/>
      <c r="L326" s="167" t="str">
        <f t="shared" si="32"/>
        <v/>
      </c>
      <c r="M326" s="5" t="e">
        <f t="shared" si="28"/>
        <v>#N/A</v>
      </c>
      <c r="N326" s="3" t="str">
        <f t="shared" si="29"/>
        <v/>
      </c>
    </row>
    <row r="327" spans="1:14">
      <c r="A327" s="166"/>
      <c r="B327" s="204" t="e">
        <f>VLOOKUP(A327,Adr!A:B,2,FALSE)</f>
        <v>#N/A</v>
      </c>
      <c r="C327" s="185"/>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c r="A328" s="166"/>
      <c r="B328" s="204" t="e">
        <f>VLOOKUP(A328,Adr!A:B,2,FALSE)</f>
        <v>#N/A</v>
      </c>
      <c r="C328" s="196"/>
      <c r="D328" s="291"/>
      <c r="E328" s="173"/>
      <c r="F328" s="166"/>
      <c r="G328" s="169"/>
      <c r="H328" s="169"/>
      <c r="I328" s="192" t="str">
        <f t="shared" si="30"/>
        <v/>
      </c>
      <c r="J328" s="167" t="str">
        <f t="shared" si="31"/>
        <v/>
      </c>
      <c r="K328" s="5"/>
      <c r="L328" s="167" t="str">
        <f t="shared" si="32"/>
        <v/>
      </c>
      <c r="M328" s="5" t="e">
        <f t="shared" si="28"/>
        <v>#N/A</v>
      </c>
      <c r="N328" s="3" t="str">
        <f t="shared" si="29"/>
        <v/>
      </c>
    </row>
    <row r="329" spans="1:14">
      <c r="A329" s="166"/>
      <c r="B329" s="204" t="e">
        <f>VLOOKUP(A329,Adr!A:B,2,FALSE)</f>
        <v>#N/A</v>
      </c>
      <c r="C329" s="196"/>
      <c r="D329" s="291"/>
      <c r="E329" s="230"/>
      <c r="F329" s="166"/>
      <c r="G329" s="169"/>
      <c r="H329" s="169"/>
      <c r="I329" s="192" t="str">
        <f t="shared" si="30"/>
        <v/>
      </c>
      <c r="J329" s="167" t="str">
        <f t="shared" si="31"/>
        <v/>
      </c>
      <c r="K329" s="5"/>
      <c r="L329" s="167" t="str">
        <f t="shared" si="32"/>
        <v/>
      </c>
      <c r="M329" s="5" t="e">
        <f t="shared" si="28"/>
        <v>#N/A</v>
      </c>
      <c r="N329" s="3" t="str">
        <f t="shared" si="29"/>
        <v/>
      </c>
    </row>
    <row r="330" spans="1:14">
      <c r="A330" s="198"/>
      <c r="B330" s="204" t="e">
        <f>VLOOKUP(A330,Adr!A:B,2,FALSE)</f>
        <v>#N/A</v>
      </c>
      <c r="C330" s="185"/>
      <c r="D330" s="289"/>
      <c r="E330" s="230"/>
      <c r="F330" s="166"/>
      <c r="G330" s="169"/>
      <c r="H330" s="169"/>
      <c r="I330" s="192" t="str">
        <f t="shared" si="30"/>
        <v/>
      </c>
      <c r="J330" s="167" t="str">
        <f t="shared" si="31"/>
        <v/>
      </c>
      <c r="K330" s="5"/>
      <c r="L330" s="167" t="str">
        <f t="shared" si="32"/>
        <v/>
      </c>
      <c r="M330" s="5" t="e">
        <f t="shared" si="28"/>
        <v>#N/A</v>
      </c>
      <c r="N330" s="3" t="str">
        <f t="shared" si="29"/>
        <v/>
      </c>
    </row>
    <row r="331" spans="1:14">
      <c r="A331" s="198"/>
      <c r="B331" s="204" t="e">
        <f>VLOOKUP(A331,Adr!A:B,2,FALSE)</f>
        <v>#N/A</v>
      </c>
      <c r="C331" s="185"/>
      <c r="D331" s="289"/>
      <c r="E331" s="173"/>
      <c r="F331" s="166"/>
      <c r="G331" s="169"/>
      <c r="H331" s="169"/>
      <c r="I331" s="192" t="str">
        <f t="shared" si="30"/>
        <v/>
      </c>
      <c r="J331" s="167" t="str">
        <f t="shared" si="31"/>
        <v/>
      </c>
      <c r="K331" s="5"/>
      <c r="L331" s="167" t="str">
        <f t="shared" si="32"/>
        <v/>
      </c>
      <c r="M331" s="5" t="e">
        <f t="shared" si="28"/>
        <v>#N/A</v>
      </c>
      <c r="N331" s="3" t="str">
        <f t="shared" si="29"/>
        <v/>
      </c>
    </row>
    <row r="332" spans="1:14">
      <c r="A332" s="198"/>
      <c r="B332" s="204" t="e">
        <f>VLOOKUP(A332,Adr!A:B,2,FALSE)</f>
        <v>#N/A</v>
      </c>
      <c r="C332" s="196"/>
      <c r="D332" s="291"/>
      <c r="E332" s="230"/>
      <c r="F332" s="166"/>
      <c r="G332" s="169"/>
      <c r="H332" s="169"/>
      <c r="I332" s="192" t="str">
        <f t="shared" si="30"/>
        <v/>
      </c>
      <c r="J332" s="167" t="str">
        <f t="shared" si="31"/>
        <v/>
      </c>
      <c r="K332" s="5"/>
      <c r="L332" s="167" t="str">
        <f t="shared" si="32"/>
        <v/>
      </c>
      <c r="M332" s="5" t="e">
        <f t="shared" si="28"/>
        <v>#N/A</v>
      </c>
      <c r="N332" s="3" t="str">
        <f t="shared" si="29"/>
        <v/>
      </c>
    </row>
    <row r="333" spans="1:14">
      <c r="A333" s="166"/>
      <c r="B333" s="204" t="e">
        <f>VLOOKUP(A333,Adr!A:B,2,FALSE)</f>
        <v>#N/A</v>
      </c>
      <c r="C333" s="185"/>
      <c r="D333" s="289"/>
      <c r="E333" s="173"/>
      <c r="F333" s="166"/>
      <c r="G333" s="169"/>
      <c r="H333" s="169"/>
      <c r="I333" s="192" t="str">
        <f t="shared" si="30"/>
        <v/>
      </c>
      <c r="J333" s="167" t="str">
        <f t="shared" si="31"/>
        <v/>
      </c>
      <c r="K333" s="5"/>
      <c r="L333" s="167" t="str">
        <f t="shared" si="32"/>
        <v/>
      </c>
      <c r="M333" s="5" t="e">
        <f t="shared" ref="M333:M396" si="33">B333&amp;F333&amp;H333&amp;C333</f>
        <v>#N/A</v>
      </c>
      <c r="N333" s="3" t="str">
        <f t="shared" ref="N333:N396" si="34">+I333&amp;H333</f>
        <v/>
      </c>
    </row>
    <row r="334" spans="1:14">
      <c r="A334" s="166"/>
      <c r="B334" s="204" t="e">
        <f>VLOOKUP(A334,Adr!A:B,2,FALSE)</f>
        <v>#N/A</v>
      </c>
      <c r="C334" s="185"/>
      <c r="D334" s="291"/>
      <c r="E334" s="173"/>
      <c r="F334" s="166"/>
      <c r="G334" s="169"/>
      <c r="H334" s="169"/>
      <c r="I334" s="192" t="str">
        <f t="shared" si="30"/>
        <v/>
      </c>
      <c r="J334" s="167" t="str">
        <f t="shared" si="31"/>
        <v/>
      </c>
      <c r="K334" s="5"/>
      <c r="L334" s="167" t="str">
        <f t="shared" si="32"/>
        <v/>
      </c>
      <c r="M334" s="5" t="e">
        <f t="shared" si="33"/>
        <v>#N/A</v>
      </c>
      <c r="N334" s="3" t="str">
        <f t="shared" si="34"/>
        <v/>
      </c>
    </row>
    <row r="335" spans="1:14">
      <c r="A335" s="198"/>
      <c r="B335" s="204" t="e">
        <f>VLOOKUP(A335,Adr!A:B,2,FALSE)</f>
        <v>#N/A</v>
      </c>
      <c r="C335" s="196"/>
      <c r="D335" s="289"/>
      <c r="E335" s="230"/>
      <c r="F335" s="166"/>
      <c r="G335" s="169"/>
      <c r="H335" s="169"/>
      <c r="I335" s="192" t="str">
        <f t="shared" si="30"/>
        <v/>
      </c>
      <c r="J335" s="167" t="str">
        <f t="shared" si="31"/>
        <v/>
      </c>
      <c r="K335" s="5"/>
      <c r="L335" s="167" t="str">
        <f t="shared" si="32"/>
        <v/>
      </c>
      <c r="M335" s="5" t="e">
        <f t="shared" si="33"/>
        <v>#N/A</v>
      </c>
      <c r="N335" s="3" t="str">
        <f t="shared" si="34"/>
        <v/>
      </c>
    </row>
    <row r="336" spans="1:14">
      <c r="A336" s="166"/>
      <c r="B336" s="204" t="e">
        <f>VLOOKUP(A336,Adr!A:B,2,FALSE)</f>
        <v>#N/A</v>
      </c>
      <c r="C336" s="190"/>
      <c r="D336" s="290"/>
      <c r="E336" s="230"/>
      <c r="F336" s="166"/>
      <c r="G336" s="169"/>
      <c r="H336" s="169"/>
      <c r="I336" s="192" t="str">
        <f t="shared" si="30"/>
        <v/>
      </c>
      <c r="J336" s="167" t="str">
        <f t="shared" si="31"/>
        <v/>
      </c>
      <c r="K336" s="5"/>
      <c r="L336" s="167" t="str">
        <f t="shared" si="32"/>
        <v/>
      </c>
      <c r="M336" s="5" t="e">
        <f t="shared" si="33"/>
        <v>#N/A</v>
      </c>
      <c r="N336" s="3" t="str">
        <f t="shared" si="34"/>
        <v/>
      </c>
    </row>
    <row r="337" spans="1:14">
      <c r="A337" s="182"/>
      <c r="B337" s="204" t="e">
        <f>VLOOKUP(A337,Adr!A:B,2,FALSE)</f>
        <v>#N/A</v>
      </c>
      <c r="C337" s="185"/>
      <c r="D337" s="289"/>
      <c r="E337" s="173"/>
      <c r="F337" s="166"/>
      <c r="G337" s="169"/>
      <c r="H337" s="169"/>
      <c r="I337" s="192" t="str">
        <f t="shared" si="30"/>
        <v/>
      </c>
      <c r="J337" s="167" t="str">
        <f t="shared" si="31"/>
        <v/>
      </c>
      <c r="K337" s="5"/>
      <c r="L337" s="167" t="str">
        <f t="shared" si="32"/>
        <v/>
      </c>
      <c r="M337" s="5" t="e">
        <f t="shared" si="33"/>
        <v>#N/A</v>
      </c>
      <c r="N337" s="3" t="str">
        <f t="shared" si="34"/>
        <v/>
      </c>
    </row>
    <row r="338" spans="1:14">
      <c r="A338" s="182"/>
      <c r="B338" s="204" t="e">
        <f>VLOOKUP(A338,Adr!A:B,2,FALSE)</f>
        <v>#N/A</v>
      </c>
      <c r="C338" s="196"/>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c r="A339" s="202"/>
      <c r="B339" s="204" t="e">
        <f>VLOOKUP(A339,Adr!A:B,2,FALSE)</f>
        <v>#N/A</v>
      </c>
      <c r="C339" s="196"/>
      <c r="D339" s="290"/>
      <c r="E339" s="173"/>
      <c r="F339" s="166"/>
      <c r="G339" s="169"/>
      <c r="H339" s="169"/>
      <c r="I339" s="192" t="str">
        <f t="shared" si="30"/>
        <v/>
      </c>
      <c r="J339" s="167" t="str">
        <f t="shared" si="31"/>
        <v/>
      </c>
      <c r="K339" s="5"/>
      <c r="L339" s="167" t="str">
        <f t="shared" si="32"/>
        <v/>
      </c>
      <c r="M339" s="5" t="e">
        <f t="shared" si="33"/>
        <v>#N/A</v>
      </c>
      <c r="N339" s="3" t="str">
        <f t="shared" si="34"/>
        <v/>
      </c>
    </row>
    <row r="340" spans="1:14">
      <c r="A340" s="166"/>
      <c r="B340" s="204" t="e">
        <f>VLOOKUP(A340,Adr!A:B,2,FALSE)</f>
        <v>#N/A</v>
      </c>
      <c r="C340" s="196"/>
      <c r="D340" s="291"/>
      <c r="E340" s="230"/>
      <c r="F340" s="166"/>
      <c r="G340" s="169"/>
      <c r="H340" s="169"/>
      <c r="I340" s="192" t="str">
        <f t="shared" si="30"/>
        <v/>
      </c>
      <c r="J340" s="167" t="str">
        <f t="shared" si="31"/>
        <v/>
      </c>
      <c r="K340" s="5"/>
      <c r="L340" s="167" t="str">
        <f t="shared" si="32"/>
        <v/>
      </c>
      <c r="M340" s="5" t="e">
        <f t="shared" si="33"/>
        <v>#N/A</v>
      </c>
      <c r="N340" s="3" t="str">
        <f t="shared" si="34"/>
        <v/>
      </c>
    </row>
    <row r="341" spans="1:14">
      <c r="A341" s="198"/>
      <c r="B341" s="204" t="e">
        <f>VLOOKUP(A341,Adr!A:B,2,FALSE)</f>
        <v>#N/A</v>
      </c>
      <c r="C341" s="169"/>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c r="A342" s="166"/>
      <c r="B342" s="204" t="e">
        <f>VLOOKUP(A342,Adr!A:B,2,FALSE)</f>
        <v>#N/A</v>
      </c>
      <c r="C342" s="196"/>
      <c r="D342" s="289"/>
      <c r="E342" s="230"/>
      <c r="F342" s="166"/>
      <c r="G342" s="169"/>
      <c r="H342" s="169"/>
      <c r="I342" s="192" t="str">
        <f t="shared" si="30"/>
        <v/>
      </c>
      <c r="J342" s="167" t="str">
        <f t="shared" si="31"/>
        <v/>
      </c>
      <c r="K342" s="5"/>
      <c r="L342" s="167" t="str">
        <f t="shared" si="32"/>
        <v/>
      </c>
      <c r="M342" s="5" t="e">
        <f t="shared" si="33"/>
        <v>#N/A</v>
      </c>
      <c r="N342" s="3" t="str">
        <f t="shared" si="34"/>
        <v/>
      </c>
    </row>
    <row r="343" spans="1:14">
      <c r="A343" s="182"/>
      <c r="B343" s="204" t="e">
        <f>VLOOKUP(A343,Adr!A:B,2,FALSE)</f>
        <v>#N/A</v>
      </c>
      <c r="C343" s="185"/>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c r="A344" s="166"/>
      <c r="B344" s="204" t="e">
        <f>VLOOKUP(A344,Adr!A:B,2,FALSE)</f>
        <v>#N/A</v>
      </c>
      <c r="C344" s="196"/>
      <c r="D344" s="291"/>
      <c r="E344" s="230"/>
      <c r="F344" s="166"/>
      <c r="G344" s="169"/>
      <c r="H344" s="169"/>
      <c r="I344" s="192" t="str">
        <f t="shared" si="30"/>
        <v/>
      </c>
      <c r="J344" s="167" t="str">
        <f t="shared" si="31"/>
        <v/>
      </c>
      <c r="K344" s="5"/>
      <c r="L344" s="167" t="str">
        <f t="shared" si="32"/>
        <v/>
      </c>
      <c r="M344" s="5" t="e">
        <f t="shared" si="33"/>
        <v>#N/A</v>
      </c>
      <c r="N344" s="3" t="str">
        <f t="shared" si="34"/>
        <v/>
      </c>
    </row>
    <row r="345" spans="1:14">
      <c r="A345" s="182"/>
      <c r="B345" s="204" t="e">
        <f>VLOOKUP(A345,Adr!A:B,2,FALSE)</f>
        <v>#N/A</v>
      </c>
      <c r="C345" s="185"/>
      <c r="D345" s="289"/>
      <c r="E345" s="230"/>
      <c r="F345" s="166"/>
      <c r="G345" s="169"/>
      <c r="H345" s="169"/>
      <c r="I345" s="192" t="str">
        <f t="shared" si="30"/>
        <v/>
      </c>
      <c r="J345" s="167" t="str">
        <f t="shared" si="31"/>
        <v/>
      </c>
      <c r="K345" s="5"/>
      <c r="L345" s="167" t="str">
        <f t="shared" si="32"/>
        <v/>
      </c>
      <c r="M345" s="5" t="e">
        <f t="shared" si="33"/>
        <v>#N/A</v>
      </c>
      <c r="N345" s="3" t="str">
        <f t="shared" si="34"/>
        <v/>
      </c>
    </row>
    <row r="346" spans="1:14">
      <c r="A346" s="198"/>
      <c r="B346" s="204" t="e">
        <f>VLOOKUP(A346,Adr!A:B,2,FALSE)</f>
        <v>#N/A</v>
      </c>
      <c r="C346" s="185"/>
      <c r="D346" s="289"/>
      <c r="E346" s="173"/>
      <c r="F346" s="166"/>
      <c r="G346" s="169"/>
      <c r="H346" s="169"/>
      <c r="I346" s="192" t="str">
        <f t="shared" si="30"/>
        <v/>
      </c>
      <c r="J346" s="167" t="str">
        <f t="shared" si="31"/>
        <v/>
      </c>
      <c r="K346" s="5"/>
      <c r="L346" s="167" t="str">
        <f t="shared" si="32"/>
        <v/>
      </c>
      <c r="M346" s="5" t="e">
        <f t="shared" si="33"/>
        <v>#N/A</v>
      </c>
      <c r="N346" s="3" t="str">
        <f t="shared" si="34"/>
        <v/>
      </c>
    </row>
    <row r="347" spans="1:14">
      <c r="A347" s="166"/>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c r="A348" s="166"/>
      <c r="B348" s="204" t="e">
        <f>VLOOKUP(A348,Adr!A:B,2,FALSE)</f>
        <v>#N/A</v>
      </c>
      <c r="C348" s="196"/>
      <c r="D348" s="291"/>
      <c r="E348" s="173"/>
      <c r="F348" s="166"/>
      <c r="G348" s="169"/>
      <c r="H348" s="169"/>
      <c r="I348" s="192" t="str">
        <f t="shared" si="30"/>
        <v/>
      </c>
      <c r="J348" s="167" t="str">
        <f t="shared" si="31"/>
        <v/>
      </c>
      <c r="K348" s="5"/>
      <c r="L348" s="167" t="str">
        <f t="shared" si="32"/>
        <v/>
      </c>
      <c r="M348" s="5" t="e">
        <f t="shared" si="33"/>
        <v>#N/A</v>
      </c>
      <c r="N348" s="3" t="str">
        <f t="shared" si="34"/>
        <v/>
      </c>
    </row>
    <row r="349" spans="1:14">
      <c r="A349" s="198"/>
      <c r="B349" s="204" t="e">
        <f>VLOOKUP(A349,Adr!A:B,2,FALSE)</f>
        <v>#N/A</v>
      </c>
      <c r="C349" s="196"/>
      <c r="D349" s="289"/>
      <c r="E349" s="230"/>
      <c r="F349" s="166"/>
      <c r="G349" s="169"/>
      <c r="H349" s="169"/>
      <c r="I349" s="192" t="str">
        <f t="shared" si="30"/>
        <v/>
      </c>
      <c r="J349" s="167" t="str">
        <f t="shared" si="31"/>
        <v/>
      </c>
      <c r="K349" s="5"/>
      <c r="L349" s="167" t="str">
        <f t="shared" si="32"/>
        <v/>
      </c>
      <c r="M349" s="5" t="e">
        <f t="shared" si="33"/>
        <v>#N/A</v>
      </c>
      <c r="N349" s="3" t="str">
        <f t="shared" si="34"/>
        <v/>
      </c>
    </row>
    <row r="350" spans="1:14">
      <c r="A350" s="198"/>
      <c r="B350" s="204" t="e">
        <f>VLOOKUP(A350,Adr!A:B,2,FALSE)</f>
        <v>#N/A</v>
      </c>
      <c r="C350" s="185"/>
      <c r="D350" s="289"/>
      <c r="E350" s="173"/>
      <c r="F350" s="166"/>
      <c r="G350" s="169"/>
      <c r="H350" s="169"/>
      <c r="I350" s="192" t="str">
        <f t="shared" ref="I350:I413" si="35">A350&amp;F350</f>
        <v/>
      </c>
      <c r="J350" s="167" t="str">
        <f t="shared" ref="J350:J413" si="36">A350&amp;G350</f>
        <v/>
      </c>
      <c r="K350" s="5"/>
      <c r="L350" s="167" t="str">
        <f t="shared" ref="L350:L413" si="37">A350&amp;G350&amp;H350</f>
        <v/>
      </c>
      <c r="M350" s="5" t="e">
        <f t="shared" si="33"/>
        <v>#N/A</v>
      </c>
      <c r="N350" s="3" t="str">
        <f t="shared" si="34"/>
        <v/>
      </c>
    </row>
    <row r="351" spans="1:14">
      <c r="A351" s="202"/>
      <c r="B351" s="204" t="e">
        <f>VLOOKUP(A351,Adr!A:B,2,FALSE)</f>
        <v>#N/A</v>
      </c>
      <c r="C351" s="196"/>
      <c r="D351" s="290"/>
      <c r="E351" s="173"/>
      <c r="F351" s="166"/>
      <c r="G351" s="169"/>
      <c r="H351" s="169"/>
      <c r="I351" s="192" t="str">
        <f t="shared" si="35"/>
        <v/>
      </c>
      <c r="J351" s="167" t="str">
        <f t="shared" si="36"/>
        <v/>
      </c>
      <c r="K351" s="5"/>
      <c r="L351" s="167" t="str">
        <f t="shared" si="37"/>
        <v/>
      </c>
      <c r="M351" s="5" t="e">
        <f t="shared" si="33"/>
        <v>#N/A</v>
      </c>
      <c r="N351" s="3" t="str">
        <f t="shared" si="34"/>
        <v/>
      </c>
    </row>
    <row r="352" spans="1:14">
      <c r="A352" s="202"/>
      <c r="B352" s="204" t="e">
        <f>VLOOKUP(A352,Adr!A:B,2,FALSE)</f>
        <v>#N/A</v>
      </c>
      <c r="C352" s="185"/>
      <c r="D352" s="291"/>
      <c r="E352" s="230"/>
      <c r="F352" s="166"/>
      <c r="G352" s="169"/>
      <c r="H352" s="169"/>
      <c r="I352" s="192" t="str">
        <f t="shared" si="35"/>
        <v/>
      </c>
      <c r="J352" s="167" t="str">
        <f t="shared" si="36"/>
        <v/>
      </c>
      <c r="K352" s="5"/>
      <c r="L352" s="167" t="str">
        <f t="shared" si="37"/>
        <v/>
      </c>
      <c r="M352" s="5" t="e">
        <f t="shared" si="33"/>
        <v>#N/A</v>
      </c>
      <c r="N352" s="3" t="str">
        <f t="shared" si="34"/>
        <v/>
      </c>
    </row>
    <row r="353" spans="1:14">
      <c r="A353" s="166"/>
      <c r="B353" s="204" t="e">
        <f>VLOOKUP(A353,Adr!A:B,2,FALSE)</f>
        <v>#N/A</v>
      </c>
      <c r="C353" s="169"/>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c r="A354" s="166"/>
      <c r="B354" s="204" t="e">
        <f>VLOOKUP(A354,Adr!A:B,2,FALSE)</f>
        <v>#N/A</v>
      </c>
      <c r="C354" s="185"/>
      <c r="D354" s="289"/>
      <c r="E354" s="230"/>
      <c r="F354" s="166"/>
      <c r="G354" s="169"/>
      <c r="H354" s="169"/>
      <c r="I354" s="192" t="str">
        <f t="shared" si="35"/>
        <v/>
      </c>
      <c r="J354" s="167" t="str">
        <f t="shared" si="36"/>
        <v/>
      </c>
      <c r="K354" s="5"/>
      <c r="L354" s="167" t="str">
        <f t="shared" si="37"/>
        <v/>
      </c>
      <c r="M354" s="5" t="e">
        <f t="shared" si="33"/>
        <v>#N/A</v>
      </c>
      <c r="N354" s="3" t="str">
        <f t="shared" si="34"/>
        <v/>
      </c>
    </row>
    <row r="355" spans="1:14">
      <c r="A355" s="202"/>
      <c r="B355" s="204" t="e">
        <f>VLOOKUP(A355,Adr!A:B,2,FALSE)</f>
        <v>#N/A</v>
      </c>
      <c r="C355" s="196"/>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c r="A356" s="202"/>
      <c r="B356" s="204" t="e">
        <f>VLOOKUP(A356,Adr!A:B,2,FALSE)</f>
        <v>#N/A</v>
      </c>
      <c r="C356" s="169"/>
      <c r="D356" s="290"/>
      <c r="E356" s="230"/>
      <c r="F356" s="166"/>
      <c r="G356" s="169"/>
      <c r="H356" s="169"/>
      <c r="I356" s="192" t="str">
        <f t="shared" si="35"/>
        <v/>
      </c>
      <c r="J356" s="167" t="str">
        <f t="shared" si="36"/>
        <v/>
      </c>
      <c r="K356" s="5"/>
      <c r="L356" s="167" t="str">
        <f t="shared" si="37"/>
        <v/>
      </c>
      <c r="M356" s="5" t="e">
        <f t="shared" si="33"/>
        <v>#N/A</v>
      </c>
      <c r="N356" s="3" t="str">
        <f t="shared" si="34"/>
        <v/>
      </c>
    </row>
    <row r="357" spans="1:14">
      <c r="A357" s="178"/>
      <c r="B357" s="204" t="e">
        <f>VLOOKUP(A357,Adr!A:B,2,FALSE)</f>
        <v>#N/A</v>
      </c>
      <c r="C357" s="185"/>
      <c r="D357" s="290"/>
      <c r="E357" s="173"/>
      <c r="F357" s="166"/>
      <c r="G357" s="169"/>
      <c r="H357" s="169"/>
      <c r="I357" s="192" t="str">
        <f t="shared" si="35"/>
        <v/>
      </c>
      <c r="J357" s="167" t="str">
        <f t="shared" si="36"/>
        <v/>
      </c>
      <c r="K357" s="5"/>
      <c r="L357" s="167" t="str">
        <f t="shared" si="37"/>
        <v/>
      </c>
      <c r="M357" s="5" t="e">
        <f t="shared" si="33"/>
        <v>#N/A</v>
      </c>
      <c r="N357" s="3" t="str">
        <f t="shared" si="34"/>
        <v/>
      </c>
    </row>
    <row r="358" spans="1:14">
      <c r="A358" s="166"/>
      <c r="B358" s="204" t="e">
        <f>VLOOKUP(A358,Adr!A:B,2,FALSE)</f>
        <v>#N/A</v>
      </c>
      <c r="C358" s="185"/>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c r="A359" s="166"/>
      <c r="B359" s="204" t="e">
        <f>VLOOKUP(A359,Adr!A:B,2,FALSE)</f>
        <v>#N/A</v>
      </c>
      <c r="C359" s="196"/>
      <c r="D359" s="291"/>
      <c r="E359" s="230"/>
      <c r="F359" s="166"/>
      <c r="G359" s="169"/>
      <c r="H359" s="169"/>
      <c r="I359" s="192" t="str">
        <f t="shared" si="35"/>
        <v/>
      </c>
      <c r="J359" s="167" t="str">
        <f t="shared" si="36"/>
        <v/>
      </c>
      <c r="K359" s="5"/>
      <c r="L359" s="167" t="str">
        <f t="shared" si="37"/>
        <v/>
      </c>
      <c r="M359" s="5" t="e">
        <f t="shared" si="33"/>
        <v>#N/A</v>
      </c>
      <c r="N359" s="3" t="str">
        <f t="shared" si="34"/>
        <v/>
      </c>
    </row>
    <row r="360" spans="1:14">
      <c r="A360" s="202"/>
      <c r="B360" s="204" t="e">
        <f>VLOOKUP(A360,Adr!A:B,2,FALSE)</f>
        <v>#N/A</v>
      </c>
      <c r="C360" s="196"/>
      <c r="D360" s="289"/>
      <c r="E360" s="173"/>
      <c r="F360" s="166"/>
      <c r="G360" s="169"/>
      <c r="H360" s="169"/>
      <c r="I360" s="192" t="str">
        <f t="shared" si="35"/>
        <v/>
      </c>
      <c r="J360" s="167" t="str">
        <f t="shared" si="36"/>
        <v/>
      </c>
      <c r="K360" s="5"/>
      <c r="L360" s="167" t="str">
        <f t="shared" si="37"/>
        <v/>
      </c>
      <c r="M360" s="5" t="e">
        <f t="shared" si="33"/>
        <v>#N/A</v>
      </c>
      <c r="N360" s="3" t="str">
        <f t="shared" si="34"/>
        <v/>
      </c>
    </row>
    <row r="361" spans="1:14">
      <c r="A361" s="202"/>
      <c r="B361" s="204" t="e">
        <f>VLOOKUP(A361,Adr!A:B,2,FALSE)</f>
        <v>#N/A</v>
      </c>
      <c r="C361" s="196"/>
      <c r="D361" s="289"/>
      <c r="E361" s="230"/>
      <c r="F361" s="166"/>
      <c r="G361" s="169"/>
      <c r="H361" s="169"/>
      <c r="I361" s="192" t="str">
        <f t="shared" si="35"/>
        <v/>
      </c>
      <c r="J361" s="167" t="str">
        <f t="shared" si="36"/>
        <v/>
      </c>
      <c r="K361" s="5"/>
      <c r="L361" s="167" t="str">
        <f t="shared" si="37"/>
        <v/>
      </c>
      <c r="M361" s="5" t="e">
        <f t="shared" si="33"/>
        <v>#N/A</v>
      </c>
      <c r="N361" s="3" t="str">
        <f t="shared" si="34"/>
        <v/>
      </c>
    </row>
    <row r="362" spans="1:14">
      <c r="A362" s="182"/>
      <c r="B362" s="204" t="e">
        <f>VLOOKUP(A362,Adr!A:B,2,FALSE)</f>
        <v>#N/A</v>
      </c>
      <c r="C362" s="185"/>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c r="A363" s="20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c r="A364" s="202"/>
      <c r="B364" s="204" t="e">
        <f>VLOOKUP(A364,Adr!A:B,2,FALSE)</f>
        <v>#N/A</v>
      </c>
      <c r="C364" s="196"/>
      <c r="D364" s="289"/>
      <c r="E364" s="230"/>
      <c r="F364" s="166"/>
      <c r="G364" s="169"/>
      <c r="H364" s="169"/>
      <c r="I364" s="192" t="str">
        <f t="shared" si="35"/>
        <v/>
      </c>
      <c r="J364" s="167" t="str">
        <f t="shared" si="36"/>
        <v/>
      </c>
      <c r="K364" s="5"/>
      <c r="L364" s="167" t="str">
        <f t="shared" si="37"/>
        <v/>
      </c>
      <c r="M364" s="5" t="e">
        <f t="shared" si="33"/>
        <v>#N/A</v>
      </c>
      <c r="N364" s="3" t="str">
        <f t="shared" si="34"/>
        <v/>
      </c>
    </row>
    <row r="365" spans="1:14">
      <c r="A365" s="198"/>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c r="A366" s="166"/>
      <c r="B366" s="204" t="e">
        <f>VLOOKUP(A366,Adr!A:B,2,FALSE)</f>
        <v>#N/A</v>
      </c>
      <c r="C366" s="196"/>
      <c r="D366" s="291"/>
      <c r="E366" s="173"/>
      <c r="F366" s="166"/>
      <c r="G366" s="169"/>
      <c r="H366" s="169"/>
      <c r="I366" s="192" t="str">
        <f t="shared" si="35"/>
        <v/>
      </c>
      <c r="J366" s="167" t="str">
        <f t="shared" si="36"/>
        <v/>
      </c>
      <c r="K366" s="5"/>
      <c r="L366" s="167" t="str">
        <f t="shared" si="37"/>
        <v/>
      </c>
      <c r="M366" s="5" t="e">
        <f t="shared" si="33"/>
        <v>#N/A</v>
      </c>
      <c r="N366" s="3" t="str">
        <f t="shared" si="34"/>
        <v/>
      </c>
    </row>
    <row r="367" spans="1:14">
      <c r="A367" s="166"/>
      <c r="B367" s="204" t="e">
        <f>VLOOKUP(A367,Adr!A:B,2,FALSE)</f>
        <v>#N/A</v>
      </c>
      <c r="C367" s="185"/>
      <c r="D367" s="291"/>
      <c r="E367" s="230"/>
      <c r="F367" s="166"/>
      <c r="G367" s="169"/>
      <c r="H367" s="169"/>
      <c r="I367" s="192" t="str">
        <f t="shared" si="35"/>
        <v/>
      </c>
      <c r="J367" s="167" t="str">
        <f t="shared" si="36"/>
        <v/>
      </c>
      <c r="K367" s="5"/>
      <c r="L367" s="167" t="str">
        <f t="shared" si="37"/>
        <v/>
      </c>
      <c r="M367" s="5" t="e">
        <f t="shared" si="33"/>
        <v>#N/A</v>
      </c>
      <c r="N367" s="3" t="str">
        <f t="shared" si="34"/>
        <v/>
      </c>
    </row>
    <row r="368" spans="1:14">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c r="A369" s="166"/>
      <c r="B369" s="204" t="e">
        <f>VLOOKUP(A369,Adr!A:B,2,FALSE)</f>
        <v>#N/A</v>
      </c>
      <c r="C369" s="185"/>
      <c r="D369" s="289"/>
      <c r="E369" s="230"/>
      <c r="F369" s="166"/>
      <c r="G369" s="169"/>
      <c r="H369" s="169"/>
      <c r="I369" s="192" t="str">
        <f t="shared" si="35"/>
        <v/>
      </c>
      <c r="J369" s="167" t="str">
        <f t="shared" si="36"/>
        <v/>
      </c>
      <c r="K369" s="5"/>
      <c r="L369" s="167" t="str">
        <f t="shared" si="37"/>
        <v/>
      </c>
      <c r="M369" s="5" t="e">
        <f t="shared" si="33"/>
        <v>#N/A</v>
      </c>
      <c r="N369" s="3" t="str">
        <f t="shared" si="34"/>
        <v/>
      </c>
    </row>
    <row r="370" spans="1:14">
      <c r="A370" s="202"/>
      <c r="B370" s="204" t="e">
        <f>VLOOKUP(A370,Adr!A:B,2,FALSE)</f>
        <v>#N/A</v>
      </c>
      <c r="C370" s="190"/>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c r="A371" s="202"/>
      <c r="B371" s="204" t="e">
        <f>VLOOKUP(A371,Adr!A:B,2,FALSE)</f>
        <v>#N/A</v>
      </c>
      <c r="C371" s="185"/>
      <c r="D371" s="289"/>
      <c r="E371" s="173"/>
      <c r="F371" s="166"/>
      <c r="G371" s="169"/>
      <c r="H371" s="169"/>
      <c r="I371" s="192" t="str">
        <f t="shared" si="35"/>
        <v/>
      </c>
      <c r="J371" s="167" t="str">
        <f t="shared" si="36"/>
        <v/>
      </c>
      <c r="K371" s="5"/>
      <c r="L371" s="167" t="str">
        <f t="shared" si="37"/>
        <v/>
      </c>
      <c r="M371" s="5" t="e">
        <f t="shared" si="33"/>
        <v>#N/A</v>
      </c>
      <c r="N371" s="3" t="str">
        <f t="shared" si="34"/>
        <v/>
      </c>
    </row>
    <row r="372" spans="1:14">
      <c r="A372" s="166"/>
      <c r="B372" s="204" t="e">
        <f>VLOOKUP(A372,Adr!A:B,2,FALSE)</f>
        <v>#N/A</v>
      </c>
      <c r="C372" s="196"/>
      <c r="D372" s="291"/>
      <c r="E372" s="230"/>
      <c r="F372" s="166"/>
      <c r="G372" s="169"/>
      <c r="H372" s="169"/>
      <c r="I372" s="192" t="str">
        <f t="shared" si="35"/>
        <v/>
      </c>
      <c r="J372" s="167" t="str">
        <f t="shared" si="36"/>
        <v/>
      </c>
      <c r="K372" s="5"/>
      <c r="L372" s="167" t="str">
        <f t="shared" si="37"/>
        <v/>
      </c>
      <c r="M372" s="5" t="e">
        <f t="shared" si="33"/>
        <v>#N/A</v>
      </c>
      <c r="N372" s="3" t="str">
        <f t="shared" si="34"/>
        <v/>
      </c>
    </row>
    <row r="373" spans="1:14">
      <c r="A373" s="202"/>
      <c r="B373" s="204" t="e">
        <f>VLOOKUP(A373,Adr!A:B,2,FALSE)</f>
        <v>#N/A</v>
      </c>
      <c r="C373" s="196"/>
      <c r="D373" s="290"/>
      <c r="E373" s="173"/>
      <c r="F373" s="166"/>
      <c r="G373" s="169"/>
      <c r="H373" s="169"/>
      <c r="I373" s="192" t="str">
        <f t="shared" si="35"/>
        <v/>
      </c>
      <c r="J373" s="167" t="str">
        <f t="shared" si="36"/>
        <v/>
      </c>
      <c r="K373" s="5"/>
      <c r="L373" s="167" t="str">
        <f t="shared" si="37"/>
        <v/>
      </c>
      <c r="M373" s="5" t="e">
        <f t="shared" si="33"/>
        <v>#N/A</v>
      </c>
      <c r="N373" s="3" t="str">
        <f t="shared" si="34"/>
        <v/>
      </c>
    </row>
    <row r="374" spans="1:14">
      <c r="A374" s="202"/>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c r="A375" s="166"/>
      <c r="B375" s="204" t="e">
        <f>VLOOKUP(A375,Adr!A:B,2,FALSE)</f>
        <v>#N/A</v>
      </c>
      <c r="C375" s="197"/>
      <c r="D375" s="292"/>
      <c r="E375" s="173"/>
      <c r="F375" s="166"/>
      <c r="G375" s="169"/>
      <c r="H375" s="169"/>
      <c r="I375" s="192" t="str">
        <f t="shared" si="35"/>
        <v/>
      </c>
      <c r="J375" s="167" t="str">
        <f t="shared" si="36"/>
        <v/>
      </c>
      <c r="K375" s="5"/>
      <c r="L375" s="167" t="str">
        <f t="shared" si="37"/>
        <v/>
      </c>
      <c r="M375" s="5" t="e">
        <f t="shared" si="33"/>
        <v>#N/A</v>
      </c>
      <c r="N375" s="3" t="str">
        <f t="shared" si="34"/>
        <v/>
      </c>
    </row>
    <row r="376" spans="1:14">
      <c r="A376" s="202"/>
      <c r="B376" s="204" t="e">
        <f>VLOOKUP(A376,Adr!A:B,2,FALSE)</f>
        <v>#N/A</v>
      </c>
      <c r="C376" s="185"/>
      <c r="D376" s="289"/>
      <c r="E376" s="230"/>
      <c r="F376" s="166"/>
      <c r="G376" s="169"/>
      <c r="H376" s="169"/>
      <c r="I376" s="192" t="str">
        <f t="shared" si="35"/>
        <v/>
      </c>
      <c r="J376" s="167" t="str">
        <f t="shared" si="36"/>
        <v/>
      </c>
      <c r="K376" s="5"/>
      <c r="L376" s="167" t="str">
        <f t="shared" si="37"/>
        <v/>
      </c>
      <c r="M376" s="5" t="e">
        <f t="shared" si="33"/>
        <v>#N/A</v>
      </c>
      <c r="N376" s="3" t="str">
        <f t="shared" si="34"/>
        <v/>
      </c>
    </row>
    <row r="377" spans="1:14">
      <c r="A377" s="202"/>
      <c r="B377" s="204" t="e">
        <f>VLOOKUP(A377,Adr!A:B,2,FALSE)</f>
        <v>#N/A</v>
      </c>
      <c r="C377" s="196"/>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c r="A378" s="198"/>
      <c r="B378" s="204" t="e">
        <f>VLOOKUP(A378,Adr!A:B,2,FALSE)</f>
        <v>#N/A</v>
      </c>
      <c r="C378" s="196"/>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c r="A379" s="182"/>
      <c r="B379" s="204" t="e">
        <f>VLOOKUP(A379,Adr!A:B,2,FALSE)</f>
        <v>#N/A</v>
      </c>
      <c r="C379" s="185"/>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c r="A380" s="166"/>
      <c r="B380" s="204" t="e">
        <f>VLOOKUP(A380,Adr!A:B,2,FALSE)</f>
        <v>#N/A</v>
      </c>
      <c r="C380" s="196"/>
      <c r="D380" s="291"/>
      <c r="E380" s="230"/>
      <c r="F380" s="166"/>
      <c r="G380" s="169"/>
      <c r="H380" s="169"/>
      <c r="I380" s="192" t="str">
        <f t="shared" si="35"/>
        <v/>
      </c>
      <c r="J380" s="167" t="str">
        <f t="shared" si="36"/>
        <v/>
      </c>
      <c r="K380" s="5"/>
      <c r="L380" s="167" t="str">
        <f t="shared" si="37"/>
        <v/>
      </c>
      <c r="M380" s="5" t="e">
        <f t="shared" si="33"/>
        <v>#N/A</v>
      </c>
      <c r="N380" s="3" t="str">
        <f t="shared" si="34"/>
        <v/>
      </c>
    </row>
    <row r="381" spans="1:14">
      <c r="A381" s="198"/>
      <c r="B381" s="204" t="e">
        <f>VLOOKUP(A381,Adr!A:B,2,FALSE)</f>
        <v>#N/A</v>
      </c>
      <c r="C381" s="169"/>
      <c r="D381" s="290"/>
      <c r="E381" s="230"/>
      <c r="F381" s="166"/>
      <c r="G381" s="169"/>
      <c r="H381" s="169"/>
      <c r="I381" s="192" t="str">
        <f t="shared" si="35"/>
        <v/>
      </c>
      <c r="J381" s="167" t="str">
        <f t="shared" si="36"/>
        <v/>
      </c>
      <c r="K381" s="5"/>
      <c r="L381" s="167" t="str">
        <f t="shared" si="37"/>
        <v/>
      </c>
      <c r="M381" s="5" t="e">
        <f t="shared" si="33"/>
        <v>#N/A</v>
      </c>
      <c r="N381" s="3" t="str">
        <f t="shared" si="34"/>
        <v/>
      </c>
    </row>
    <row r="382" spans="1:14">
      <c r="A382" s="166"/>
      <c r="B382" s="204" t="e">
        <f>VLOOKUP(A382,Adr!A:B,2,FALSE)</f>
        <v>#N/A</v>
      </c>
      <c r="C382" s="197"/>
      <c r="D382" s="292"/>
      <c r="E382" s="173"/>
      <c r="F382" s="166"/>
      <c r="G382" s="169"/>
      <c r="H382" s="169"/>
      <c r="I382" s="192" t="str">
        <f t="shared" si="35"/>
        <v/>
      </c>
      <c r="J382" s="167" t="str">
        <f t="shared" si="36"/>
        <v/>
      </c>
      <c r="K382" s="5"/>
      <c r="L382" s="167" t="str">
        <f t="shared" si="37"/>
        <v/>
      </c>
      <c r="M382" s="5" t="e">
        <f t="shared" si="33"/>
        <v>#N/A</v>
      </c>
      <c r="N382" s="3" t="str">
        <f t="shared" si="34"/>
        <v/>
      </c>
    </row>
    <row r="383" spans="1:14">
      <c r="A383" s="202"/>
      <c r="B383" s="204" t="e">
        <f>VLOOKUP(A383,Adr!A:B,2,FALSE)</f>
        <v>#N/A</v>
      </c>
      <c r="C383" s="185"/>
      <c r="D383" s="289"/>
      <c r="E383" s="173"/>
      <c r="F383" s="166"/>
      <c r="G383" s="169"/>
      <c r="H383" s="169"/>
      <c r="I383" s="192" t="str">
        <f t="shared" si="35"/>
        <v/>
      </c>
      <c r="J383" s="167" t="str">
        <f t="shared" si="36"/>
        <v/>
      </c>
      <c r="K383" s="5"/>
      <c r="L383" s="167" t="str">
        <f t="shared" si="37"/>
        <v/>
      </c>
      <c r="M383" s="5" t="e">
        <f t="shared" si="33"/>
        <v>#N/A</v>
      </c>
      <c r="N383" s="3" t="str">
        <f t="shared" si="34"/>
        <v/>
      </c>
    </row>
    <row r="384" spans="1:14">
      <c r="A384" s="166"/>
      <c r="B384" s="204" t="e">
        <f>VLOOKUP(A384,Adr!A:B,2,FALSE)</f>
        <v>#N/A</v>
      </c>
      <c r="C384" s="196"/>
      <c r="D384" s="291"/>
      <c r="E384" s="230"/>
      <c r="F384" s="166"/>
      <c r="G384" s="169"/>
      <c r="H384" s="169"/>
      <c r="I384" s="192" t="str">
        <f t="shared" si="35"/>
        <v/>
      </c>
      <c r="J384" s="167" t="str">
        <f t="shared" si="36"/>
        <v/>
      </c>
      <c r="K384" s="5"/>
      <c r="L384" s="167" t="str">
        <f t="shared" si="37"/>
        <v/>
      </c>
      <c r="M384" s="5" t="e">
        <f t="shared" si="33"/>
        <v>#N/A</v>
      </c>
      <c r="N384" s="3" t="str">
        <f t="shared" si="34"/>
        <v/>
      </c>
    </row>
    <row r="385" spans="1:14">
      <c r="A385" s="202"/>
      <c r="B385" s="204" t="e">
        <f>VLOOKUP(A385,Adr!A:B,2,FALSE)</f>
        <v>#N/A</v>
      </c>
      <c r="C385" s="169"/>
      <c r="D385" s="290"/>
      <c r="E385" s="173"/>
      <c r="F385" s="166"/>
      <c r="G385" s="169"/>
      <c r="H385" s="169"/>
      <c r="I385" s="192" t="str">
        <f t="shared" si="35"/>
        <v/>
      </c>
      <c r="J385" s="167" t="str">
        <f t="shared" si="36"/>
        <v/>
      </c>
      <c r="K385" s="5"/>
      <c r="L385" s="167" t="str">
        <f t="shared" si="37"/>
        <v/>
      </c>
      <c r="M385" s="5" t="e">
        <f t="shared" si="33"/>
        <v>#N/A</v>
      </c>
      <c r="N385" s="3" t="str">
        <f t="shared" si="34"/>
        <v/>
      </c>
    </row>
    <row r="386" spans="1:14">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c r="A387" s="198"/>
      <c r="B387" s="204" t="e">
        <f>VLOOKUP(A387,Adr!A:B,2,FALSE)</f>
        <v>#N/A</v>
      </c>
      <c r="C387" s="185"/>
      <c r="D387" s="289"/>
      <c r="E387" s="230"/>
      <c r="F387" s="166"/>
      <c r="G387" s="169"/>
      <c r="H387" s="169"/>
      <c r="I387" s="192" t="str">
        <f t="shared" si="35"/>
        <v/>
      </c>
      <c r="J387" s="167" t="str">
        <f t="shared" si="36"/>
        <v/>
      </c>
      <c r="K387" s="5"/>
      <c r="L387" s="167" t="str">
        <f t="shared" si="37"/>
        <v/>
      </c>
      <c r="M387" s="5" t="e">
        <f t="shared" si="33"/>
        <v>#N/A</v>
      </c>
      <c r="N387" s="3" t="str">
        <f t="shared" si="34"/>
        <v/>
      </c>
    </row>
    <row r="388" spans="1:14">
      <c r="A388" s="198"/>
      <c r="B388" s="204" t="e">
        <f>VLOOKUP(A388,Adr!A:B,2,FALSE)</f>
        <v>#N/A</v>
      </c>
      <c r="C388" s="196"/>
      <c r="D388" s="289"/>
      <c r="E388" s="173"/>
      <c r="F388" s="166"/>
      <c r="G388" s="169"/>
      <c r="H388" s="169"/>
      <c r="I388" s="192" t="str">
        <f t="shared" si="35"/>
        <v/>
      </c>
      <c r="J388" s="167" t="str">
        <f t="shared" si="36"/>
        <v/>
      </c>
      <c r="K388" s="5"/>
      <c r="L388" s="167" t="str">
        <f t="shared" si="37"/>
        <v/>
      </c>
      <c r="M388" s="5" t="e">
        <f t="shared" si="33"/>
        <v>#N/A</v>
      </c>
      <c r="N388" s="3" t="str">
        <f t="shared" si="34"/>
        <v/>
      </c>
    </row>
    <row r="389" spans="1:14">
      <c r="A389" s="202"/>
      <c r="B389" s="204" t="e">
        <f>VLOOKUP(A389,Adr!A:B,2,FALSE)</f>
        <v>#N/A</v>
      </c>
      <c r="C389" s="185"/>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c r="A390" s="166"/>
      <c r="B390" s="204" t="e">
        <f>VLOOKUP(A390,Adr!A:B,2,FALSE)</f>
        <v>#N/A</v>
      </c>
      <c r="C390" s="197"/>
      <c r="D390" s="292"/>
      <c r="E390" s="173"/>
      <c r="F390" s="166"/>
      <c r="G390" s="169"/>
      <c r="H390" s="169"/>
      <c r="I390" s="192" t="str">
        <f t="shared" si="35"/>
        <v/>
      </c>
      <c r="J390" s="167" t="str">
        <f t="shared" si="36"/>
        <v/>
      </c>
      <c r="K390" s="5"/>
      <c r="L390" s="167" t="str">
        <f t="shared" si="37"/>
        <v/>
      </c>
      <c r="M390" s="5" t="e">
        <f t="shared" si="33"/>
        <v>#N/A</v>
      </c>
      <c r="N390" s="3" t="str">
        <f t="shared" si="34"/>
        <v/>
      </c>
    </row>
    <row r="391" spans="1:14">
      <c r="A391" s="198"/>
      <c r="B391" s="204" t="e">
        <f>VLOOKUP(A391,Adr!A:B,2,FALSE)</f>
        <v>#N/A</v>
      </c>
      <c r="C391" s="169"/>
      <c r="D391" s="290"/>
      <c r="E391" s="230"/>
      <c r="F391" s="166"/>
      <c r="G391" s="169"/>
      <c r="H391" s="169"/>
      <c r="I391" s="192" t="str">
        <f t="shared" si="35"/>
        <v/>
      </c>
      <c r="J391" s="167" t="str">
        <f t="shared" si="36"/>
        <v/>
      </c>
      <c r="K391" s="5"/>
      <c r="L391" s="167" t="str">
        <f t="shared" si="37"/>
        <v/>
      </c>
      <c r="M391" s="5" t="e">
        <f t="shared" si="33"/>
        <v>#N/A</v>
      </c>
      <c r="N391" s="3" t="str">
        <f t="shared" si="34"/>
        <v/>
      </c>
    </row>
    <row r="392" spans="1:14">
      <c r="A392" s="198"/>
      <c r="B392" s="204" t="e">
        <f>VLOOKUP(A392,Adr!A:B,2,FALSE)</f>
        <v>#N/A</v>
      </c>
      <c r="C392" s="196"/>
      <c r="D392" s="291"/>
      <c r="E392" s="230"/>
      <c r="F392" s="166"/>
      <c r="G392" s="169"/>
      <c r="H392" s="169"/>
      <c r="I392" s="192" t="str">
        <f t="shared" si="35"/>
        <v/>
      </c>
      <c r="J392" s="167" t="str">
        <f t="shared" si="36"/>
        <v/>
      </c>
      <c r="K392" s="5"/>
      <c r="L392" s="167" t="str">
        <f t="shared" si="37"/>
        <v/>
      </c>
      <c r="M392" s="5" t="e">
        <f t="shared" si="33"/>
        <v>#N/A</v>
      </c>
      <c r="N392" s="3" t="str">
        <f t="shared" si="34"/>
        <v/>
      </c>
    </row>
    <row r="393" spans="1:14">
      <c r="A393" s="202"/>
      <c r="B393" s="204" t="e">
        <f>VLOOKUP(A393,Adr!A:B,2,FALSE)</f>
        <v>#N/A</v>
      </c>
      <c r="C393" s="185"/>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c r="A394" s="182"/>
      <c r="B394" s="204" t="e">
        <f>VLOOKUP(A394,Adr!A:B,2,FALSE)</f>
        <v>#N/A</v>
      </c>
      <c r="C394" s="185"/>
      <c r="D394" s="289"/>
      <c r="E394" s="173"/>
      <c r="F394" s="166"/>
      <c r="G394" s="169"/>
      <c r="H394" s="169"/>
      <c r="I394" s="192" t="str">
        <f t="shared" si="35"/>
        <v/>
      </c>
      <c r="J394" s="167" t="str">
        <f t="shared" si="36"/>
        <v/>
      </c>
      <c r="K394" s="5"/>
      <c r="L394" s="167" t="str">
        <f t="shared" si="37"/>
        <v/>
      </c>
      <c r="M394" s="5" t="e">
        <f t="shared" si="33"/>
        <v>#N/A</v>
      </c>
      <c r="N394" s="3" t="str">
        <f t="shared" si="34"/>
        <v/>
      </c>
    </row>
    <row r="395" spans="1:14">
      <c r="A395" s="166"/>
      <c r="B395" s="204" t="e">
        <f>VLOOKUP(A395,Adr!A:B,2,FALSE)</f>
        <v>#N/A</v>
      </c>
      <c r="C395" s="196"/>
      <c r="D395" s="291"/>
      <c r="E395" s="230"/>
      <c r="F395" s="166"/>
      <c r="G395" s="169"/>
      <c r="H395" s="169"/>
      <c r="I395" s="192" t="str">
        <f t="shared" si="35"/>
        <v/>
      </c>
      <c r="J395" s="167" t="str">
        <f t="shared" si="36"/>
        <v/>
      </c>
      <c r="K395" s="5"/>
      <c r="L395" s="167" t="str">
        <f t="shared" si="37"/>
        <v/>
      </c>
      <c r="M395" s="5" t="e">
        <f t="shared" si="33"/>
        <v>#N/A</v>
      </c>
      <c r="N395" s="3" t="str">
        <f t="shared" si="34"/>
        <v/>
      </c>
    </row>
    <row r="396" spans="1:14">
      <c r="A396" s="202"/>
      <c r="B396" s="204" t="e">
        <f>VLOOKUP(A396,Adr!A:B,2,FALSE)</f>
        <v>#N/A</v>
      </c>
      <c r="C396" s="185"/>
      <c r="D396" s="289"/>
      <c r="E396" s="230"/>
      <c r="F396" s="166"/>
      <c r="G396" s="169"/>
      <c r="H396" s="169"/>
      <c r="I396" s="192" t="str">
        <f t="shared" si="35"/>
        <v/>
      </c>
      <c r="J396" s="167" t="str">
        <f t="shared" si="36"/>
        <v/>
      </c>
      <c r="K396" s="5"/>
      <c r="L396" s="167" t="str">
        <f t="shared" si="37"/>
        <v/>
      </c>
      <c r="M396" s="5" t="e">
        <f t="shared" si="33"/>
        <v>#N/A</v>
      </c>
      <c r="N396" s="3" t="str">
        <f t="shared" si="34"/>
        <v/>
      </c>
    </row>
    <row r="397" spans="1:14">
      <c r="A397" s="202"/>
      <c r="B397" s="204" t="e">
        <f>VLOOKUP(A397,Adr!A:B,2,FALSE)</f>
        <v>#N/A</v>
      </c>
      <c r="C397" s="185"/>
      <c r="D397" s="289"/>
      <c r="E397" s="173"/>
      <c r="F397" s="166"/>
      <c r="G397" s="169"/>
      <c r="H397" s="169"/>
      <c r="I397" s="192" t="str">
        <f t="shared" si="35"/>
        <v/>
      </c>
      <c r="J397" s="167" t="str">
        <f t="shared" si="36"/>
        <v/>
      </c>
      <c r="K397" s="5"/>
      <c r="L397" s="167" t="str">
        <f t="shared" si="37"/>
        <v/>
      </c>
      <c r="M397" s="5" t="e">
        <f t="shared" ref="M397:M460" si="38">B397&amp;F397&amp;H397&amp;C397</f>
        <v>#N/A</v>
      </c>
      <c r="N397" s="3" t="str">
        <f t="shared" ref="N397:N450" si="39">+I397&amp;H397</f>
        <v/>
      </c>
    </row>
    <row r="398" spans="1:14">
      <c r="A398" s="202"/>
      <c r="B398" s="204" t="e">
        <f>VLOOKUP(A398,Adr!A:B,2,FALSE)</f>
        <v>#N/A</v>
      </c>
      <c r="C398" s="196"/>
      <c r="D398" s="289"/>
      <c r="E398" s="230"/>
      <c r="F398" s="166"/>
      <c r="G398" s="169"/>
      <c r="H398" s="169"/>
      <c r="I398" s="192" t="str">
        <f t="shared" si="35"/>
        <v/>
      </c>
      <c r="J398" s="167" t="str">
        <f t="shared" si="36"/>
        <v/>
      </c>
      <c r="K398" s="5"/>
      <c r="L398" s="167" t="str">
        <f t="shared" si="37"/>
        <v/>
      </c>
      <c r="M398" s="5" t="e">
        <f t="shared" si="38"/>
        <v>#N/A</v>
      </c>
      <c r="N398" s="3" t="str">
        <f t="shared" si="39"/>
        <v/>
      </c>
    </row>
    <row r="399" spans="1:14">
      <c r="A399" s="166"/>
      <c r="B399" s="204" t="e">
        <f>VLOOKUP(A399,Adr!A:B,2,FALSE)</f>
        <v>#N/A</v>
      </c>
      <c r="C399" s="196"/>
      <c r="D399" s="291"/>
      <c r="E399" s="173"/>
      <c r="F399" s="166"/>
      <c r="G399" s="169"/>
      <c r="H399" s="169"/>
      <c r="I399" s="192" t="str">
        <f t="shared" si="35"/>
        <v/>
      </c>
      <c r="J399" s="167" t="str">
        <f t="shared" si="36"/>
        <v/>
      </c>
      <c r="K399" s="5"/>
      <c r="L399" s="167" t="str">
        <f t="shared" si="37"/>
        <v/>
      </c>
      <c r="M399" s="5" t="e">
        <f t="shared" si="38"/>
        <v>#N/A</v>
      </c>
      <c r="N399" s="3" t="str">
        <f t="shared" si="39"/>
        <v/>
      </c>
    </row>
    <row r="400" spans="1:14">
      <c r="A400" s="202"/>
      <c r="B400" s="204" t="e">
        <f>VLOOKUP(A400,Adr!A:B,2,FALSE)</f>
        <v>#N/A</v>
      </c>
      <c r="C400" s="169"/>
      <c r="D400" s="290"/>
      <c r="E400" s="230"/>
      <c r="F400" s="166"/>
      <c r="G400" s="169"/>
      <c r="H400" s="169"/>
      <c r="I400" s="192" t="str">
        <f t="shared" si="35"/>
        <v/>
      </c>
      <c r="J400" s="167" t="str">
        <f t="shared" si="36"/>
        <v/>
      </c>
      <c r="K400" s="5"/>
      <c r="L400" s="167" t="str">
        <f t="shared" si="37"/>
        <v/>
      </c>
      <c r="M400" s="5" t="e">
        <f t="shared" si="38"/>
        <v>#N/A</v>
      </c>
      <c r="N400" s="3" t="str">
        <f t="shared" si="39"/>
        <v/>
      </c>
    </row>
    <row r="401" spans="1:14">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c r="A402" s="166"/>
      <c r="B402" s="204" t="e">
        <f>VLOOKUP(A402,Adr!A:B,2,FALSE)</f>
        <v>#N/A</v>
      </c>
      <c r="C402" s="196"/>
      <c r="D402" s="291"/>
      <c r="E402" s="230"/>
      <c r="F402" s="166"/>
      <c r="G402" s="169"/>
      <c r="H402" s="169"/>
      <c r="I402" s="192" t="str">
        <f t="shared" si="35"/>
        <v/>
      </c>
      <c r="J402" s="167" t="str">
        <f t="shared" si="36"/>
        <v/>
      </c>
      <c r="K402" s="5"/>
      <c r="L402" s="167" t="str">
        <f t="shared" si="37"/>
        <v/>
      </c>
      <c r="M402" s="5" t="e">
        <f t="shared" si="38"/>
        <v>#N/A</v>
      </c>
      <c r="N402" s="3" t="str">
        <f t="shared" si="39"/>
        <v/>
      </c>
    </row>
    <row r="403" spans="1:14">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c r="A404" s="198"/>
      <c r="B404" s="204" t="e">
        <f>VLOOKUP(A404,Adr!A:B,2,FALSE)</f>
        <v>#N/A</v>
      </c>
      <c r="C404" s="169"/>
      <c r="D404" s="290"/>
      <c r="E404" s="173"/>
      <c r="F404" s="166"/>
      <c r="G404" s="169"/>
      <c r="H404" s="169"/>
      <c r="I404" s="192" t="str">
        <f t="shared" si="35"/>
        <v/>
      </c>
      <c r="J404" s="167" t="str">
        <f t="shared" si="36"/>
        <v/>
      </c>
      <c r="K404" s="5"/>
      <c r="L404" s="167" t="str">
        <f t="shared" si="37"/>
        <v/>
      </c>
      <c r="M404" s="5" t="e">
        <f t="shared" si="38"/>
        <v>#N/A</v>
      </c>
      <c r="N404" s="3" t="str">
        <f t="shared" si="39"/>
        <v/>
      </c>
    </row>
    <row r="405" spans="1:14">
      <c r="A405" s="202"/>
      <c r="B405" s="204" t="e">
        <f>VLOOKUP(A405,Adr!A:B,2,FALSE)</f>
        <v>#N/A</v>
      </c>
      <c r="C405" s="185"/>
      <c r="D405" s="289"/>
      <c r="E405" s="173"/>
      <c r="F405" s="166"/>
      <c r="G405" s="169"/>
      <c r="H405" s="169"/>
      <c r="I405" s="192" t="str">
        <f t="shared" si="35"/>
        <v/>
      </c>
      <c r="J405" s="167" t="str">
        <f t="shared" si="36"/>
        <v/>
      </c>
      <c r="K405" s="5"/>
      <c r="L405" s="167" t="str">
        <f t="shared" si="37"/>
        <v/>
      </c>
      <c r="M405" s="5" t="e">
        <f t="shared" si="38"/>
        <v>#N/A</v>
      </c>
      <c r="N405" s="3" t="str">
        <f t="shared" si="39"/>
        <v/>
      </c>
    </row>
    <row r="406" spans="1:14">
      <c r="A406" s="202"/>
      <c r="B406" s="204" t="e">
        <f>VLOOKUP(A406,Adr!A:B,2,FALSE)</f>
        <v>#N/A</v>
      </c>
      <c r="C406" s="197"/>
      <c r="D406" s="292"/>
      <c r="E406" s="173"/>
      <c r="F406" s="166"/>
      <c r="G406" s="169"/>
      <c r="H406" s="169"/>
      <c r="I406" s="192" t="str">
        <f t="shared" si="35"/>
        <v/>
      </c>
      <c r="J406" s="167" t="str">
        <f t="shared" si="36"/>
        <v/>
      </c>
      <c r="K406" s="5"/>
      <c r="L406" s="167" t="str">
        <f t="shared" si="37"/>
        <v/>
      </c>
      <c r="M406" s="5" t="e">
        <f t="shared" si="38"/>
        <v>#N/A</v>
      </c>
      <c r="N406" s="3" t="str">
        <f t="shared" si="39"/>
        <v/>
      </c>
    </row>
    <row r="407" spans="1:14">
      <c r="A407" s="166"/>
      <c r="B407" s="204" t="e">
        <f>VLOOKUP(A407,Adr!A:B,2,FALSE)</f>
        <v>#N/A</v>
      </c>
      <c r="C407" s="169"/>
      <c r="D407" s="290"/>
      <c r="E407" s="230"/>
      <c r="F407" s="166"/>
      <c r="G407" s="169"/>
      <c r="H407" s="169"/>
      <c r="I407" s="192" t="str">
        <f t="shared" si="35"/>
        <v/>
      </c>
      <c r="J407" s="167" t="str">
        <f t="shared" si="36"/>
        <v/>
      </c>
      <c r="K407" s="5"/>
      <c r="L407" s="167" t="str">
        <f t="shared" si="37"/>
        <v/>
      </c>
      <c r="M407" s="5" t="e">
        <f t="shared" si="38"/>
        <v>#N/A</v>
      </c>
      <c r="N407" s="3" t="str">
        <f t="shared" si="39"/>
        <v/>
      </c>
    </row>
    <row r="408" spans="1:14">
      <c r="A408" s="166"/>
      <c r="B408" s="204" t="e">
        <f>VLOOKUP(A408,Adr!A:B,2,FALSE)</f>
        <v>#N/A</v>
      </c>
      <c r="C408" s="196"/>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c r="A409" s="202"/>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c r="A410" s="166"/>
      <c r="B410" s="204" t="e">
        <f>VLOOKUP(A410,Adr!A:B,2,FALSE)</f>
        <v>#N/A</v>
      </c>
      <c r="C410" s="197"/>
      <c r="D410" s="292"/>
      <c r="E410" s="230"/>
      <c r="F410" s="166"/>
      <c r="G410" s="169"/>
      <c r="H410" s="169"/>
      <c r="I410" s="192" t="str">
        <f t="shared" si="35"/>
        <v/>
      </c>
      <c r="J410" s="167" t="str">
        <f t="shared" si="36"/>
        <v/>
      </c>
      <c r="K410" s="5"/>
      <c r="L410" s="167" t="str">
        <f t="shared" si="37"/>
        <v/>
      </c>
      <c r="M410" s="5" t="e">
        <f t="shared" si="38"/>
        <v>#N/A</v>
      </c>
      <c r="N410" s="3" t="str">
        <f t="shared" si="39"/>
        <v/>
      </c>
    </row>
    <row r="411" spans="1:14">
      <c r="A411" s="202"/>
      <c r="B411" s="204" t="e">
        <f>VLOOKUP(A411,Adr!A:B,2,FALSE)</f>
        <v>#N/A</v>
      </c>
      <c r="C411" s="185"/>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c r="A412" s="166"/>
      <c r="B412" s="204" t="e">
        <f>VLOOKUP(A412,Adr!A:B,2,FALSE)</f>
        <v>#N/A</v>
      </c>
      <c r="C412" s="185"/>
      <c r="D412" s="289"/>
      <c r="E412" s="173"/>
      <c r="F412" s="166"/>
      <c r="G412" s="169"/>
      <c r="H412" s="169"/>
      <c r="I412" s="192" t="str">
        <f t="shared" si="35"/>
        <v/>
      </c>
      <c r="J412" s="167" t="str">
        <f t="shared" si="36"/>
        <v/>
      </c>
      <c r="K412" s="5"/>
      <c r="L412" s="167" t="str">
        <f t="shared" si="37"/>
        <v/>
      </c>
      <c r="M412" s="5" t="e">
        <f t="shared" si="38"/>
        <v>#N/A</v>
      </c>
      <c r="N412" s="3" t="str">
        <f t="shared" si="39"/>
        <v/>
      </c>
    </row>
    <row r="413" spans="1:14">
      <c r="A413" s="166"/>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c r="A414" s="166"/>
      <c r="B414" s="204" t="e">
        <f>VLOOKUP(A414,Adr!A:B,2,FALSE)</f>
        <v>#N/A</v>
      </c>
      <c r="C414" s="197"/>
      <c r="D414" s="292"/>
      <c r="E414" s="173"/>
      <c r="F414" s="166"/>
      <c r="G414" s="169"/>
      <c r="H414" s="169"/>
      <c r="I414" s="192" t="str">
        <f t="shared" ref="I414:I477" si="40">A414&amp;F414</f>
        <v/>
      </c>
      <c r="J414" s="167" t="str">
        <f t="shared" ref="J414:J477" si="41">A414&amp;G414</f>
        <v/>
      </c>
      <c r="K414" s="5"/>
      <c r="L414" s="167" t="str">
        <f t="shared" ref="L414:L477" si="42">A414&amp;G414&amp;H414</f>
        <v/>
      </c>
      <c r="M414" s="5" t="e">
        <f t="shared" si="38"/>
        <v>#N/A</v>
      </c>
      <c r="N414" s="3" t="str">
        <f t="shared" si="39"/>
        <v/>
      </c>
    </row>
    <row r="415" spans="1:14">
      <c r="A415" s="166"/>
      <c r="B415" s="204" t="e">
        <f>VLOOKUP(A415,Adr!A:B,2,FALSE)</f>
        <v>#N/A</v>
      </c>
      <c r="C415" s="185"/>
      <c r="D415" s="289"/>
      <c r="E415" s="173"/>
      <c r="F415" s="166"/>
      <c r="G415" s="169"/>
      <c r="H415" s="169"/>
      <c r="I415" s="192" t="str">
        <f t="shared" si="40"/>
        <v/>
      </c>
      <c r="J415" s="167" t="str">
        <f t="shared" si="41"/>
        <v/>
      </c>
      <c r="K415" s="5"/>
      <c r="L415" s="167" t="str">
        <f t="shared" si="42"/>
        <v/>
      </c>
      <c r="M415" s="5" t="e">
        <f t="shared" si="38"/>
        <v>#N/A</v>
      </c>
      <c r="N415" s="3" t="str">
        <f t="shared" si="39"/>
        <v/>
      </c>
    </row>
    <row r="416" spans="1:14">
      <c r="A416" s="198"/>
      <c r="B416" s="204" t="e">
        <f>VLOOKUP(A416,Adr!A:B,2,FALSE)</f>
        <v>#N/A</v>
      </c>
      <c r="C416" s="169"/>
      <c r="D416" s="290"/>
      <c r="E416" s="173"/>
      <c r="F416" s="166"/>
      <c r="G416" s="169"/>
      <c r="H416" s="169"/>
      <c r="I416" s="192" t="str">
        <f t="shared" si="40"/>
        <v/>
      </c>
      <c r="J416" s="167" t="str">
        <f t="shared" si="41"/>
        <v/>
      </c>
      <c r="K416" s="5"/>
      <c r="L416" s="167" t="str">
        <f t="shared" si="42"/>
        <v/>
      </c>
      <c r="M416" s="5" t="e">
        <f t="shared" si="38"/>
        <v>#N/A</v>
      </c>
      <c r="N416" s="3" t="str">
        <f t="shared" si="39"/>
        <v/>
      </c>
    </row>
    <row r="417" spans="1:14">
      <c r="A417" s="202"/>
      <c r="B417" s="204" t="e">
        <f>VLOOKUP(A417,Adr!A:B,2,FALSE)</f>
        <v>#N/A</v>
      </c>
      <c r="C417" s="185"/>
      <c r="D417" s="291"/>
      <c r="E417" s="173"/>
      <c r="F417" s="166"/>
      <c r="G417" s="169"/>
      <c r="H417" s="169"/>
      <c r="I417" s="192" t="str">
        <f t="shared" si="40"/>
        <v/>
      </c>
      <c r="J417" s="167" t="str">
        <f t="shared" si="41"/>
        <v/>
      </c>
      <c r="K417" s="5"/>
      <c r="L417" s="167" t="str">
        <f t="shared" si="42"/>
        <v/>
      </c>
      <c r="M417" s="5" t="e">
        <f t="shared" si="38"/>
        <v>#N/A</v>
      </c>
      <c r="N417" s="3" t="str">
        <f t="shared" si="39"/>
        <v/>
      </c>
    </row>
    <row r="418" spans="1:14">
      <c r="A418" s="182"/>
      <c r="B418" s="204" t="e">
        <f>VLOOKUP(A418,Adr!A:B,2,FALSE)</f>
        <v>#N/A</v>
      </c>
      <c r="C418" s="185"/>
      <c r="D418" s="289"/>
      <c r="E418" s="230"/>
      <c r="F418" s="166"/>
      <c r="G418" s="169"/>
      <c r="H418" s="169"/>
      <c r="I418" s="192" t="str">
        <f t="shared" si="40"/>
        <v/>
      </c>
      <c r="J418" s="167" t="str">
        <f t="shared" si="41"/>
        <v/>
      </c>
      <c r="K418" s="5"/>
      <c r="L418" s="167" t="str">
        <f t="shared" si="42"/>
        <v/>
      </c>
      <c r="M418" s="5" t="e">
        <f t="shared" si="38"/>
        <v>#N/A</v>
      </c>
      <c r="N418" s="3" t="str">
        <f t="shared" si="39"/>
        <v/>
      </c>
    </row>
    <row r="419" spans="1:14">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c r="A420" s="20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c r="A421" s="202"/>
      <c r="B421" s="204" t="e">
        <f>VLOOKUP(A421,Adr!A:B,2,FALSE)</f>
        <v>#N/A</v>
      </c>
      <c r="C421" s="169"/>
      <c r="D421" s="290"/>
      <c r="E421" s="173"/>
      <c r="F421" s="166"/>
      <c r="G421" s="169"/>
      <c r="H421" s="169"/>
      <c r="I421" s="192" t="str">
        <f t="shared" si="40"/>
        <v/>
      </c>
      <c r="J421" s="167" t="str">
        <f t="shared" si="41"/>
        <v/>
      </c>
      <c r="K421" s="5"/>
      <c r="L421" s="167" t="str">
        <f t="shared" si="42"/>
        <v/>
      </c>
      <c r="M421" s="5" t="e">
        <f t="shared" si="38"/>
        <v>#N/A</v>
      </c>
      <c r="N421" s="3" t="str">
        <f t="shared" si="39"/>
        <v/>
      </c>
    </row>
    <row r="422" spans="1:14">
      <c r="A422" s="202"/>
      <c r="B422" s="204" t="e">
        <f>VLOOKUP(A422,Adr!A:B,2,FALSE)</f>
        <v>#N/A</v>
      </c>
      <c r="C422" s="197"/>
      <c r="D422" s="292"/>
      <c r="E422" s="173"/>
      <c r="F422" s="166"/>
      <c r="G422" s="169"/>
      <c r="H422" s="169"/>
      <c r="I422" s="192" t="str">
        <f t="shared" si="40"/>
        <v/>
      </c>
      <c r="J422" s="167" t="str">
        <f t="shared" si="41"/>
        <v/>
      </c>
      <c r="K422" s="5"/>
      <c r="L422" s="167" t="str">
        <f t="shared" si="42"/>
        <v/>
      </c>
      <c r="M422" s="5" t="e">
        <f t="shared" si="38"/>
        <v>#N/A</v>
      </c>
      <c r="N422" s="3" t="str">
        <f t="shared" si="39"/>
        <v/>
      </c>
    </row>
    <row r="423" spans="1:14">
      <c r="A423" s="166"/>
      <c r="B423" s="204" t="e">
        <f>VLOOKUP(A423,Adr!A:B,2,FALSE)</f>
        <v>#N/A</v>
      </c>
      <c r="C423" s="196"/>
      <c r="D423" s="291"/>
      <c r="E423" s="230"/>
      <c r="F423" s="166"/>
      <c r="G423" s="169"/>
      <c r="H423" s="169"/>
      <c r="I423" s="192" t="str">
        <f t="shared" si="40"/>
        <v/>
      </c>
      <c r="J423" s="167" t="str">
        <f t="shared" si="41"/>
        <v/>
      </c>
      <c r="K423" s="5"/>
      <c r="L423" s="167" t="str">
        <f t="shared" si="42"/>
        <v/>
      </c>
      <c r="M423" s="5" t="e">
        <f t="shared" si="38"/>
        <v>#N/A</v>
      </c>
      <c r="N423" s="3" t="str">
        <f t="shared" si="39"/>
        <v/>
      </c>
    </row>
    <row r="424" spans="1:14">
      <c r="A424" s="202"/>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c r="A425" s="198"/>
      <c r="B425" s="204" t="e">
        <f>VLOOKUP(A425,Adr!A:B,2,FALSE)</f>
        <v>#N/A</v>
      </c>
      <c r="C425" s="185"/>
      <c r="D425" s="289"/>
      <c r="E425" s="230"/>
      <c r="F425" s="166"/>
      <c r="G425" s="169"/>
      <c r="H425" s="169"/>
      <c r="I425" s="192" t="str">
        <f t="shared" si="40"/>
        <v/>
      </c>
      <c r="J425" s="167" t="str">
        <f t="shared" si="41"/>
        <v/>
      </c>
      <c r="K425" s="5"/>
      <c r="L425" s="167" t="str">
        <f t="shared" si="42"/>
        <v/>
      </c>
      <c r="M425" s="5" t="e">
        <f t="shared" si="38"/>
        <v>#N/A</v>
      </c>
      <c r="N425" s="3" t="str">
        <f t="shared" si="39"/>
        <v/>
      </c>
    </row>
    <row r="426" spans="1:14">
      <c r="A426" s="166"/>
      <c r="B426" s="204" t="e">
        <f>VLOOKUP(A426,Adr!A:B,2,FALSE)</f>
        <v>#N/A</v>
      </c>
      <c r="C426" s="196"/>
      <c r="D426" s="291"/>
      <c r="E426" s="173"/>
      <c r="F426" s="166"/>
      <c r="G426" s="169"/>
      <c r="H426" s="169"/>
      <c r="I426" s="192" t="str">
        <f t="shared" si="40"/>
        <v/>
      </c>
      <c r="J426" s="167" t="str">
        <f t="shared" si="41"/>
        <v/>
      </c>
      <c r="K426" s="5"/>
      <c r="L426" s="167" t="str">
        <f t="shared" si="42"/>
        <v/>
      </c>
      <c r="M426" s="5" t="e">
        <f t="shared" si="38"/>
        <v>#N/A</v>
      </c>
      <c r="N426" s="3" t="str">
        <f t="shared" si="39"/>
        <v/>
      </c>
    </row>
    <row r="427" spans="1:14">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c r="A428" s="166"/>
      <c r="B428" s="204" t="e">
        <f>VLOOKUP(A428,Adr!A:B,2,FALSE)</f>
        <v>#N/A</v>
      </c>
      <c r="C428" s="197"/>
      <c r="D428" s="292"/>
      <c r="E428" s="230"/>
      <c r="F428" s="166"/>
      <c r="G428" s="169"/>
      <c r="H428" s="169"/>
      <c r="I428" s="192" t="str">
        <f t="shared" si="40"/>
        <v/>
      </c>
      <c r="J428" s="167" t="str">
        <f t="shared" si="41"/>
        <v/>
      </c>
      <c r="K428" s="5"/>
      <c r="L428" s="167" t="str">
        <f t="shared" si="42"/>
        <v/>
      </c>
      <c r="M428" s="5" t="e">
        <f t="shared" si="38"/>
        <v>#N/A</v>
      </c>
      <c r="N428" s="3" t="str">
        <f t="shared" si="39"/>
        <v/>
      </c>
    </row>
    <row r="429" spans="1:14">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c r="A430" s="166"/>
      <c r="B430" s="204" t="e">
        <f>VLOOKUP(A430,Adr!A:B,2,FALSE)</f>
        <v>#N/A</v>
      </c>
      <c r="C430" s="197"/>
      <c r="D430" s="292"/>
      <c r="E430" s="173"/>
      <c r="F430" s="166"/>
      <c r="G430" s="169"/>
      <c r="H430" s="169"/>
      <c r="I430" s="192" t="str">
        <f t="shared" si="40"/>
        <v/>
      </c>
      <c r="J430" s="167" t="str">
        <f t="shared" si="41"/>
        <v/>
      </c>
      <c r="K430" s="5"/>
      <c r="L430" s="167" t="str">
        <f t="shared" si="42"/>
        <v/>
      </c>
      <c r="M430" s="5" t="e">
        <f t="shared" si="38"/>
        <v>#N/A</v>
      </c>
      <c r="N430" s="3" t="str">
        <f t="shared" si="39"/>
        <v/>
      </c>
    </row>
    <row r="431" spans="1:14">
      <c r="A431" s="198"/>
      <c r="B431" s="204" t="e">
        <f>VLOOKUP(A431,Adr!A:B,2,FALSE)</f>
        <v>#N/A</v>
      </c>
      <c r="C431" s="185"/>
      <c r="D431" s="289"/>
      <c r="E431" s="173"/>
      <c r="F431" s="166"/>
      <c r="G431" s="169"/>
      <c r="H431" s="169"/>
      <c r="I431" s="192" t="str">
        <f t="shared" si="40"/>
        <v/>
      </c>
      <c r="J431" s="167" t="str">
        <f t="shared" si="41"/>
        <v/>
      </c>
      <c r="K431" s="5"/>
      <c r="L431" s="167" t="str">
        <f t="shared" si="42"/>
        <v/>
      </c>
      <c r="M431" s="5" t="e">
        <f t="shared" si="38"/>
        <v>#N/A</v>
      </c>
      <c r="N431" s="3" t="str">
        <f t="shared" si="39"/>
        <v/>
      </c>
    </row>
    <row r="432" spans="1:14">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c r="A433" s="166"/>
      <c r="B433" s="204" t="e">
        <f>VLOOKUP(A433,Adr!A:B,2,FALSE)</f>
        <v>#N/A</v>
      </c>
      <c r="C433" s="197"/>
      <c r="D433" s="292"/>
      <c r="E433" s="230"/>
      <c r="F433" s="166"/>
      <c r="G433" s="169"/>
      <c r="H433" s="169"/>
      <c r="I433" s="192" t="str">
        <f t="shared" si="40"/>
        <v/>
      </c>
      <c r="J433" s="167" t="str">
        <f t="shared" si="41"/>
        <v/>
      </c>
      <c r="K433" s="5"/>
      <c r="L433" s="167" t="str">
        <f t="shared" si="42"/>
        <v/>
      </c>
      <c r="M433" s="5" t="e">
        <f t="shared" si="38"/>
        <v>#N/A</v>
      </c>
      <c r="N433" s="3" t="str">
        <f t="shared" si="39"/>
        <v/>
      </c>
    </row>
    <row r="434" spans="1:14">
      <c r="A434" s="198"/>
      <c r="B434" s="204" t="e">
        <f>VLOOKUP(A434,Adr!A:B,2,FALSE)</f>
        <v>#N/A</v>
      </c>
      <c r="C434" s="185"/>
      <c r="D434" s="289"/>
      <c r="E434" s="230"/>
      <c r="F434" s="166"/>
      <c r="G434" s="169"/>
      <c r="H434" s="169"/>
      <c r="I434" s="192" t="str">
        <f t="shared" si="40"/>
        <v/>
      </c>
      <c r="J434" s="167" t="str">
        <f t="shared" si="41"/>
        <v/>
      </c>
      <c r="K434" s="5"/>
      <c r="L434" s="167" t="str">
        <f t="shared" si="42"/>
        <v/>
      </c>
      <c r="M434" s="5" t="e">
        <f t="shared" si="38"/>
        <v>#N/A</v>
      </c>
      <c r="N434" s="3" t="str">
        <f t="shared" si="39"/>
        <v/>
      </c>
    </row>
    <row r="435" spans="1:14">
      <c r="A435" s="198"/>
      <c r="B435" s="204" t="e">
        <f>VLOOKUP(A435,Adr!A:B,2,FALSE)</f>
        <v>#N/A</v>
      </c>
      <c r="C435" s="185"/>
      <c r="D435" s="289"/>
      <c r="E435" s="173"/>
      <c r="F435" s="166"/>
      <c r="G435" s="169"/>
      <c r="H435" s="169"/>
      <c r="I435" s="192" t="str">
        <f t="shared" si="40"/>
        <v/>
      </c>
      <c r="J435" s="167" t="str">
        <f t="shared" si="41"/>
        <v/>
      </c>
      <c r="K435" s="5"/>
      <c r="L435" s="167" t="str">
        <f t="shared" si="42"/>
        <v/>
      </c>
      <c r="M435" s="5" t="e">
        <f t="shared" si="38"/>
        <v>#N/A</v>
      </c>
      <c r="N435" s="3" t="str">
        <f t="shared" si="39"/>
        <v/>
      </c>
    </row>
    <row r="436" spans="1:14">
      <c r="A436" s="166"/>
      <c r="B436" s="204" t="e">
        <f>VLOOKUP(A436,Adr!A:B,2,FALSE)</f>
        <v>#N/A</v>
      </c>
      <c r="C436" s="196"/>
      <c r="D436" s="291"/>
      <c r="E436" s="173"/>
      <c r="F436" s="166"/>
      <c r="G436" s="169"/>
      <c r="H436" s="169"/>
      <c r="I436" s="192" t="str">
        <f t="shared" si="40"/>
        <v/>
      </c>
      <c r="J436" s="167" t="str">
        <f t="shared" si="41"/>
        <v/>
      </c>
      <c r="K436" s="5"/>
      <c r="L436" s="167" t="str">
        <f t="shared" si="42"/>
        <v/>
      </c>
      <c r="M436" s="5" t="e">
        <f t="shared" si="38"/>
        <v>#N/A</v>
      </c>
      <c r="N436" s="3" t="str">
        <f t="shared" si="39"/>
        <v/>
      </c>
    </row>
    <row r="437" spans="1:14">
      <c r="A437" s="198"/>
      <c r="B437" s="204" t="e">
        <f>VLOOKUP(A437,Adr!A:B,2,FALSE)</f>
        <v>#N/A</v>
      </c>
      <c r="C437" s="185"/>
      <c r="D437" s="289"/>
      <c r="E437" s="230"/>
      <c r="F437" s="166"/>
      <c r="G437" s="169"/>
      <c r="H437" s="169"/>
      <c r="I437" s="192" t="str">
        <f t="shared" si="40"/>
        <v/>
      </c>
      <c r="J437" s="167" t="str">
        <f t="shared" si="41"/>
        <v/>
      </c>
      <c r="K437" s="5"/>
      <c r="L437" s="167" t="str">
        <f t="shared" si="42"/>
        <v/>
      </c>
      <c r="M437" s="5" t="e">
        <f t="shared" si="38"/>
        <v>#N/A</v>
      </c>
      <c r="N437" s="3" t="str">
        <f t="shared" si="39"/>
        <v/>
      </c>
    </row>
    <row r="438" spans="1:14">
      <c r="A438" s="166"/>
      <c r="B438" s="204" t="e">
        <f>VLOOKUP(A438,Adr!A:B,2,FALSE)</f>
        <v>#N/A</v>
      </c>
      <c r="C438" s="196"/>
      <c r="D438" s="291"/>
      <c r="E438" s="230"/>
      <c r="F438" s="166"/>
      <c r="G438" s="169"/>
      <c r="H438" s="169"/>
      <c r="I438" s="192" t="str">
        <f t="shared" si="40"/>
        <v/>
      </c>
      <c r="J438" s="167" t="str">
        <f t="shared" si="41"/>
        <v/>
      </c>
      <c r="K438" s="5"/>
      <c r="L438" s="167" t="str">
        <f t="shared" si="42"/>
        <v/>
      </c>
      <c r="M438" s="5" t="e">
        <f t="shared" si="38"/>
        <v>#N/A</v>
      </c>
      <c r="N438" s="3" t="str">
        <f t="shared" si="39"/>
        <v/>
      </c>
    </row>
    <row r="439" spans="1:14">
      <c r="A439" s="182"/>
      <c r="B439" s="204" t="e">
        <f>VLOOKUP(A439,Adr!A:B,2,FALSE)</f>
        <v>#N/A</v>
      </c>
      <c r="C439" s="185"/>
      <c r="D439" s="289"/>
      <c r="E439" s="173"/>
      <c r="F439" s="166"/>
      <c r="G439" s="169"/>
      <c r="H439" s="169"/>
      <c r="I439" s="192" t="str">
        <f t="shared" si="40"/>
        <v/>
      </c>
      <c r="J439" s="167" t="str">
        <f t="shared" si="41"/>
        <v/>
      </c>
      <c r="K439" s="5"/>
      <c r="L439" s="167" t="str">
        <f t="shared" si="42"/>
        <v/>
      </c>
      <c r="M439" s="5" t="e">
        <f t="shared" si="38"/>
        <v>#N/A</v>
      </c>
      <c r="N439" s="3" t="str">
        <f t="shared" si="39"/>
        <v/>
      </c>
    </row>
    <row r="440" spans="1:14">
      <c r="A440" s="198"/>
      <c r="B440" s="204" t="e">
        <f>VLOOKUP(A440,Adr!A:B,2,FALSE)</f>
        <v>#N/A</v>
      </c>
      <c r="C440" s="185"/>
      <c r="D440" s="291"/>
      <c r="E440" s="173"/>
      <c r="F440" s="166"/>
      <c r="G440" s="169"/>
      <c r="H440" s="169"/>
      <c r="I440" s="192" t="str">
        <f t="shared" si="40"/>
        <v/>
      </c>
      <c r="J440" s="167" t="str">
        <f t="shared" si="41"/>
        <v/>
      </c>
      <c r="K440" s="5"/>
      <c r="L440" s="167" t="str">
        <f t="shared" si="42"/>
        <v/>
      </c>
      <c r="M440" s="5" t="e">
        <f t="shared" si="38"/>
        <v>#N/A</v>
      </c>
      <c r="N440" s="3" t="str">
        <f t="shared" si="39"/>
        <v/>
      </c>
    </row>
    <row r="441" spans="1:14">
      <c r="A441" s="166"/>
      <c r="B441" s="204" t="e">
        <f>VLOOKUP(A441,Adr!A:B,2,FALSE)</f>
        <v>#N/A</v>
      </c>
      <c r="C441" s="196"/>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c r="A442" s="166"/>
      <c r="B442" s="204" t="e">
        <f>VLOOKUP(A442,Adr!A:B,2,FALSE)</f>
        <v>#N/A</v>
      </c>
      <c r="C442" s="197"/>
      <c r="D442" s="292"/>
      <c r="E442" s="173"/>
      <c r="F442" s="166"/>
      <c r="G442" s="169"/>
      <c r="H442" s="169"/>
      <c r="I442" s="192" t="str">
        <f t="shared" si="40"/>
        <v/>
      </c>
      <c r="J442" s="167" t="str">
        <f t="shared" si="41"/>
        <v/>
      </c>
      <c r="K442" s="5"/>
      <c r="L442" s="167" t="str">
        <f t="shared" si="42"/>
        <v/>
      </c>
      <c r="M442" s="5" t="e">
        <f t="shared" si="38"/>
        <v>#N/A</v>
      </c>
      <c r="N442" s="3" t="str">
        <f t="shared" si="39"/>
        <v/>
      </c>
    </row>
    <row r="443" spans="1:14">
      <c r="A443" s="166"/>
      <c r="B443" s="204" t="e">
        <f>VLOOKUP(A443,Adr!A:B,2,FALSE)</f>
        <v>#N/A</v>
      </c>
      <c r="C443" s="196"/>
      <c r="D443" s="291"/>
      <c r="E443" s="173"/>
      <c r="F443" s="166"/>
      <c r="G443" s="169"/>
      <c r="H443" s="169"/>
      <c r="I443" s="192" t="str">
        <f t="shared" si="40"/>
        <v/>
      </c>
      <c r="J443" s="167" t="str">
        <f t="shared" si="41"/>
        <v/>
      </c>
      <c r="K443" s="5"/>
      <c r="L443" s="167" t="str">
        <f t="shared" si="42"/>
        <v/>
      </c>
      <c r="M443" s="5" t="e">
        <f t="shared" si="38"/>
        <v>#N/A</v>
      </c>
      <c r="N443" s="3" t="str">
        <f t="shared" si="39"/>
        <v/>
      </c>
    </row>
    <row r="444" spans="1:14">
      <c r="A444" s="198"/>
      <c r="B444" s="204" t="e">
        <f>VLOOKUP(A444,Adr!A:B,2,FALSE)</f>
        <v>#N/A</v>
      </c>
      <c r="C444" s="185"/>
      <c r="D444" s="289"/>
      <c r="E444" s="173"/>
      <c r="F444" s="166"/>
      <c r="G444" s="169"/>
      <c r="H444" s="169"/>
      <c r="I444" s="192" t="str">
        <f t="shared" si="40"/>
        <v/>
      </c>
      <c r="J444" s="167" t="str">
        <f t="shared" si="41"/>
        <v/>
      </c>
      <c r="K444" s="5"/>
      <c r="L444" s="167" t="str">
        <f t="shared" si="42"/>
        <v/>
      </c>
      <c r="M444" s="5" t="e">
        <f t="shared" si="38"/>
        <v>#N/A</v>
      </c>
      <c r="N444" s="3" t="str">
        <f t="shared" si="39"/>
        <v/>
      </c>
    </row>
    <row r="445" spans="1:14">
      <c r="A445" s="166"/>
      <c r="B445" s="204" t="e">
        <f>VLOOKUP(A445,Adr!A:B,2,FALSE)</f>
        <v>#N/A</v>
      </c>
      <c r="C445" s="196"/>
      <c r="D445" s="291"/>
      <c r="E445" s="230"/>
      <c r="F445" s="166"/>
      <c r="G445" s="169"/>
      <c r="H445" s="169"/>
      <c r="I445" s="192" t="str">
        <f t="shared" si="40"/>
        <v/>
      </c>
      <c r="J445" s="167" t="str">
        <f t="shared" si="41"/>
        <v/>
      </c>
      <c r="K445" s="5"/>
      <c r="L445" s="167" t="str">
        <f t="shared" si="42"/>
        <v/>
      </c>
      <c r="M445" s="5" t="e">
        <f t="shared" si="38"/>
        <v>#N/A</v>
      </c>
      <c r="N445" s="3" t="str">
        <f t="shared" si="39"/>
        <v/>
      </c>
    </row>
    <row r="446" spans="1:14">
      <c r="A446" s="166"/>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c r="A447" s="166"/>
      <c r="B447" s="204" t="e">
        <f>VLOOKUP(A447,Adr!A:B,2,FALSE)</f>
        <v>#N/A</v>
      </c>
      <c r="C447" s="185"/>
      <c r="D447" s="289"/>
      <c r="E447" s="230"/>
      <c r="F447" s="166"/>
      <c r="G447" s="169"/>
      <c r="H447" s="169"/>
      <c r="I447" s="192" t="str">
        <f t="shared" si="40"/>
        <v/>
      </c>
      <c r="J447" s="167" t="str">
        <f t="shared" si="41"/>
        <v/>
      </c>
      <c r="K447" s="5"/>
      <c r="L447" s="167" t="str">
        <f t="shared" si="42"/>
        <v/>
      </c>
      <c r="M447" s="5" t="e">
        <f t="shared" si="38"/>
        <v>#N/A</v>
      </c>
      <c r="N447" s="3" t="str">
        <f t="shared" si="39"/>
        <v/>
      </c>
    </row>
    <row r="448" spans="1:14">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c r="A449" s="182"/>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c r="A450" s="166"/>
      <c r="B450" s="204" t="e">
        <f>VLOOKUP(A450,Adr!A:B,2,FALSE)</f>
        <v>#N/A</v>
      </c>
      <c r="C450" s="197"/>
      <c r="D450" s="292"/>
      <c r="E450" s="173"/>
      <c r="F450" s="166"/>
      <c r="G450" s="169"/>
      <c r="H450" s="169"/>
      <c r="I450" s="192" t="str">
        <f t="shared" si="40"/>
        <v/>
      </c>
      <c r="J450" s="167" t="str">
        <f t="shared" si="41"/>
        <v/>
      </c>
      <c r="K450" s="5"/>
      <c r="L450" s="167" t="str">
        <f t="shared" si="42"/>
        <v/>
      </c>
      <c r="M450" s="5" t="e">
        <f t="shared" si="38"/>
        <v>#N/A</v>
      </c>
      <c r="N450" s="3" t="str">
        <f t="shared" si="39"/>
        <v/>
      </c>
    </row>
    <row r="451" spans="1:14">
      <c r="A451" s="20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row>
    <row r="452" spans="1:14">
      <c r="A452" s="202"/>
      <c r="B452" s="204" t="e">
        <f>VLOOKUP(A452,Adr!A:B,2,FALSE)</f>
        <v>#N/A</v>
      </c>
      <c r="C452" s="185"/>
      <c r="D452" s="289"/>
      <c r="E452" s="173"/>
      <c r="F452" s="166"/>
      <c r="G452" s="169"/>
      <c r="H452" s="169"/>
      <c r="I452" s="192" t="str">
        <f t="shared" si="40"/>
        <v/>
      </c>
      <c r="J452" s="167" t="str">
        <f t="shared" si="41"/>
        <v/>
      </c>
      <c r="K452" s="5"/>
      <c r="L452" s="167" t="str">
        <f t="shared" si="42"/>
        <v/>
      </c>
      <c r="M452" s="5" t="e">
        <f t="shared" si="38"/>
        <v>#N/A</v>
      </c>
      <c r="N452" s="3" t="str">
        <f t="shared" ref="N452:N515" si="43">+I452&amp;H452</f>
        <v/>
      </c>
    </row>
    <row r="453" spans="1:14">
      <c r="A453" s="166"/>
      <c r="B453" s="204" t="e">
        <f>VLOOKUP(A453,Adr!A:B,2,FALSE)</f>
        <v>#N/A</v>
      </c>
      <c r="C453" s="196"/>
      <c r="D453" s="291"/>
      <c r="E453" s="230"/>
      <c r="F453" s="166"/>
      <c r="G453" s="169"/>
      <c r="H453" s="169"/>
      <c r="I453" s="192" t="str">
        <f t="shared" si="40"/>
        <v/>
      </c>
      <c r="J453" s="167" t="str">
        <f t="shared" si="41"/>
        <v/>
      </c>
      <c r="K453" s="5"/>
      <c r="L453" s="167" t="str">
        <f t="shared" si="42"/>
        <v/>
      </c>
      <c r="M453" s="5" t="e">
        <f t="shared" si="38"/>
        <v>#N/A</v>
      </c>
      <c r="N453" s="3" t="str">
        <f t="shared" si="43"/>
        <v/>
      </c>
    </row>
    <row r="454" spans="1:14">
      <c r="A454" s="166"/>
      <c r="B454" s="204" t="e">
        <f>VLOOKUP(A454,Adr!A:B,2,FALSE)</f>
        <v>#N/A</v>
      </c>
      <c r="C454" s="196"/>
      <c r="D454" s="291"/>
      <c r="E454" s="173"/>
      <c r="F454" s="166"/>
      <c r="G454" s="169"/>
      <c r="H454" s="169"/>
      <c r="I454" s="192" t="str">
        <f t="shared" si="40"/>
        <v/>
      </c>
      <c r="J454" s="167" t="str">
        <f t="shared" si="41"/>
        <v/>
      </c>
      <c r="K454" s="5"/>
      <c r="L454" s="167" t="str">
        <f t="shared" si="42"/>
        <v/>
      </c>
      <c r="M454" s="5" t="e">
        <f t="shared" si="38"/>
        <v>#N/A</v>
      </c>
      <c r="N454" s="3" t="str">
        <f t="shared" si="43"/>
        <v/>
      </c>
    </row>
    <row r="455" spans="1:14">
      <c r="A455" s="182"/>
      <c r="B455" s="204" t="e">
        <f>VLOOKUP(A455,Adr!A:B,2,FALSE)</f>
        <v>#N/A</v>
      </c>
      <c r="C455" s="185"/>
      <c r="D455" s="289"/>
      <c r="E455" s="230"/>
      <c r="F455" s="166"/>
      <c r="G455" s="169"/>
      <c r="H455" s="169"/>
      <c r="I455" s="192" t="str">
        <f t="shared" si="40"/>
        <v/>
      </c>
      <c r="J455" s="167" t="str">
        <f t="shared" si="41"/>
        <v/>
      </c>
      <c r="K455" s="5"/>
      <c r="L455" s="167" t="str">
        <f t="shared" si="42"/>
        <v/>
      </c>
      <c r="M455" s="5" t="e">
        <f t="shared" si="38"/>
        <v>#N/A</v>
      </c>
      <c r="N455" s="3" t="str">
        <f t="shared" si="43"/>
        <v/>
      </c>
    </row>
    <row r="456" spans="1:14">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c r="A457" s="166"/>
      <c r="B457" s="204" t="e">
        <f>VLOOKUP(A457,Adr!A:B,2,FALSE)</f>
        <v>#N/A</v>
      </c>
      <c r="C457" s="196"/>
      <c r="D457" s="291"/>
      <c r="E457" s="230"/>
      <c r="F457" s="166"/>
      <c r="G457" s="169"/>
      <c r="H457" s="169"/>
      <c r="I457" s="192" t="str">
        <f t="shared" si="40"/>
        <v/>
      </c>
      <c r="J457" s="167" t="str">
        <f t="shared" si="41"/>
        <v/>
      </c>
      <c r="K457" s="5"/>
      <c r="L457" s="167" t="str">
        <f t="shared" si="42"/>
        <v/>
      </c>
      <c r="M457" s="5" t="e">
        <f t="shared" si="38"/>
        <v>#N/A</v>
      </c>
      <c r="N457" s="3" t="str">
        <f t="shared" si="43"/>
        <v/>
      </c>
    </row>
    <row r="458" spans="1:14">
      <c r="A458" s="166"/>
      <c r="B458" s="204" t="e">
        <f>VLOOKUP(A458,Adr!A:B,2,FALSE)</f>
        <v>#N/A</v>
      </c>
      <c r="C458" s="185"/>
      <c r="D458" s="289"/>
      <c r="E458" s="173"/>
      <c r="F458" s="166"/>
      <c r="G458" s="169"/>
      <c r="H458" s="169"/>
      <c r="I458" s="192" t="str">
        <f t="shared" si="40"/>
        <v/>
      </c>
      <c r="J458" s="167" t="str">
        <f t="shared" si="41"/>
        <v/>
      </c>
      <c r="K458" s="5"/>
      <c r="L458" s="167" t="str">
        <f t="shared" si="42"/>
        <v/>
      </c>
      <c r="M458" s="5" t="e">
        <f t="shared" si="38"/>
        <v>#N/A</v>
      </c>
      <c r="N458" s="3" t="str">
        <f t="shared" si="43"/>
        <v/>
      </c>
    </row>
    <row r="459" spans="1:14">
      <c r="A459" s="166"/>
      <c r="B459" s="204" t="e">
        <f>VLOOKUP(A459,Adr!A:B,2,FALSE)</f>
        <v>#N/A</v>
      </c>
      <c r="C459" s="185"/>
      <c r="D459" s="289"/>
      <c r="E459" s="230"/>
      <c r="F459" s="166"/>
      <c r="G459" s="169"/>
      <c r="H459" s="169"/>
      <c r="I459" s="192" t="str">
        <f t="shared" si="40"/>
        <v/>
      </c>
      <c r="J459" s="167" t="str">
        <f t="shared" si="41"/>
        <v/>
      </c>
      <c r="K459" s="5"/>
      <c r="L459" s="167" t="str">
        <f t="shared" si="42"/>
        <v/>
      </c>
      <c r="M459" s="5" t="e">
        <f t="shared" si="38"/>
        <v>#N/A</v>
      </c>
      <c r="N459" s="3" t="str">
        <f t="shared" si="43"/>
        <v/>
      </c>
    </row>
    <row r="460" spans="1:14">
      <c r="A460" s="198"/>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c r="A461" s="166"/>
      <c r="B461" s="204" t="e">
        <f>VLOOKUP(A461,Adr!A:B,2,FALSE)</f>
        <v>#N/A</v>
      </c>
      <c r="C461" s="197"/>
      <c r="D461" s="292"/>
      <c r="E461" s="230"/>
      <c r="F461" s="166"/>
      <c r="G461" s="169"/>
      <c r="H461" s="169"/>
      <c r="I461" s="192" t="str">
        <f t="shared" si="40"/>
        <v/>
      </c>
      <c r="J461" s="167" t="str">
        <f t="shared" si="41"/>
        <v/>
      </c>
      <c r="K461" s="5"/>
      <c r="L461" s="167" t="str">
        <f t="shared" si="42"/>
        <v/>
      </c>
      <c r="M461" s="5" t="e">
        <f t="shared" ref="M461:M524" si="44">B461&amp;F461&amp;H461&amp;C461</f>
        <v>#N/A</v>
      </c>
      <c r="N461" s="3" t="str">
        <f t="shared" si="43"/>
        <v/>
      </c>
    </row>
    <row r="462" spans="1:14">
      <c r="A462" s="198"/>
      <c r="B462" s="204" t="e">
        <f>VLOOKUP(A462,Adr!A:B,2,FALSE)</f>
        <v>#N/A</v>
      </c>
      <c r="C462" s="196"/>
      <c r="D462" s="291"/>
      <c r="E462" s="230"/>
      <c r="F462" s="166"/>
      <c r="G462" s="169"/>
      <c r="H462" s="169"/>
      <c r="I462" s="192" t="str">
        <f t="shared" si="40"/>
        <v/>
      </c>
      <c r="J462" s="167" t="str">
        <f t="shared" si="41"/>
        <v/>
      </c>
      <c r="K462" s="5"/>
      <c r="L462" s="167" t="str">
        <f t="shared" si="42"/>
        <v/>
      </c>
      <c r="M462" s="5" t="e">
        <f t="shared" si="44"/>
        <v>#N/A</v>
      </c>
      <c r="N462" s="3" t="str">
        <f t="shared" si="43"/>
        <v/>
      </c>
    </row>
    <row r="463" spans="1:14">
      <c r="A463" s="198"/>
      <c r="B463" s="204" t="e">
        <f>VLOOKUP(A463,Adr!A:B,2,FALSE)</f>
        <v>#N/A</v>
      </c>
      <c r="C463" s="169"/>
      <c r="D463" s="290"/>
      <c r="E463" s="173"/>
      <c r="F463" s="166"/>
      <c r="G463" s="169"/>
      <c r="H463" s="169"/>
      <c r="I463" s="192" t="str">
        <f t="shared" si="40"/>
        <v/>
      </c>
      <c r="J463" s="167" t="str">
        <f t="shared" si="41"/>
        <v/>
      </c>
      <c r="K463" s="5"/>
      <c r="L463" s="167" t="str">
        <f t="shared" si="42"/>
        <v/>
      </c>
      <c r="M463" s="5" t="e">
        <f t="shared" si="44"/>
        <v>#N/A</v>
      </c>
      <c r="N463" s="3" t="str">
        <f t="shared" si="43"/>
        <v/>
      </c>
    </row>
    <row r="464" spans="1:14">
      <c r="A464" s="198"/>
      <c r="B464" s="204" t="e">
        <f>VLOOKUP(A464,Adr!A:B,2,FALSE)</f>
        <v>#N/A</v>
      </c>
      <c r="C464" s="196"/>
      <c r="D464" s="291"/>
      <c r="E464" s="173"/>
      <c r="F464" s="166"/>
      <c r="G464" s="169"/>
      <c r="H464" s="169"/>
      <c r="I464" s="192" t="str">
        <f t="shared" si="40"/>
        <v/>
      </c>
      <c r="J464" s="167" t="str">
        <f t="shared" si="41"/>
        <v/>
      </c>
      <c r="K464" s="5"/>
      <c r="L464" s="167" t="str">
        <f t="shared" si="42"/>
        <v/>
      </c>
      <c r="M464" s="5" t="e">
        <f t="shared" si="44"/>
        <v>#N/A</v>
      </c>
      <c r="N464" s="3" t="str">
        <f t="shared" si="43"/>
        <v/>
      </c>
    </row>
    <row r="465" spans="1:14">
      <c r="A465" s="198"/>
      <c r="B465" s="204" t="e">
        <f>VLOOKUP(A465,Adr!A:B,2,FALSE)</f>
        <v>#N/A</v>
      </c>
      <c r="C465" s="185"/>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c r="A466" s="166"/>
      <c r="B466" s="204" t="e">
        <f>VLOOKUP(A466,Adr!A:B,2,FALSE)</f>
        <v>#N/A</v>
      </c>
      <c r="C466" s="185"/>
      <c r="D466" s="289"/>
      <c r="E466" s="230"/>
      <c r="F466" s="166"/>
      <c r="G466" s="169"/>
      <c r="H466" s="169"/>
      <c r="I466" s="192" t="str">
        <f t="shared" si="40"/>
        <v/>
      </c>
      <c r="J466" s="167" t="str">
        <f t="shared" si="41"/>
        <v/>
      </c>
      <c r="K466" s="5"/>
      <c r="L466" s="167" t="str">
        <f t="shared" si="42"/>
        <v/>
      </c>
      <c r="M466" s="5" t="e">
        <f t="shared" si="44"/>
        <v>#N/A</v>
      </c>
      <c r="N466" s="3" t="str">
        <f t="shared" si="43"/>
        <v/>
      </c>
    </row>
    <row r="467" spans="1:14">
      <c r="A467" s="202"/>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c r="A468" s="166"/>
      <c r="B468" s="204" t="e">
        <f>VLOOKUP(A468,Adr!A:B,2,FALSE)</f>
        <v>#N/A</v>
      </c>
      <c r="C468" s="196"/>
      <c r="D468" s="291"/>
      <c r="E468" s="230"/>
      <c r="F468" s="166"/>
      <c r="G468" s="169"/>
      <c r="H468" s="169"/>
      <c r="I468" s="192" t="str">
        <f t="shared" si="40"/>
        <v/>
      </c>
      <c r="J468" s="167" t="str">
        <f t="shared" si="41"/>
        <v/>
      </c>
      <c r="K468" s="5"/>
      <c r="L468" s="167" t="str">
        <f t="shared" si="42"/>
        <v/>
      </c>
      <c r="M468" s="5" t="e">
        <f t="shared" si="44"/>
        <v>#N/A</v>
      </c>
      <c r="N468" s="3" t="str">
        <f t="shared" si="43"/>
        <v/>
      </c>
    </row>
    <row r="469" spans="1:14">
      <c r="A469" s="202"/>
      <c r="B469" s="204" t="e">
        <f>VLOOKUP(A469,Adr!A:B,2,FALSE)</f>
        <v>#N/A</v>
      </c>
      <c r="C469" s="196"/>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c r="A470" s="166"/>
      <c r="B470" s="204" t="e">
        <f>VLOOKUP(A470,Adr!A:B,2,FALSE)</f>
        <v>#N/A</v>
      </c>
      <c r="C470" s="197"/>
      <c r="D470" s="292"/>
      <c r="E470" s="230"/>
      <c r="F470" s="166"/>
      <c r="G470" s="169"/>
      <c r="H470" s="169"/>
      <c r="I470" s="192" t="str">
        <f t="shared" si="40"/>
        <v/>
      </c>
      <c r="J470" s="167" t="str">
        <f t="shared" si="41"/>
        <v/>
      </c>
      <c r="K470" s="5"/>
      <c r="L470" s="167" t="str">
        <f t="shared" si="42"/>
        <v/>
      </c>
      <c r="M470" s="5" t="e">
        <f t="shared" si="44"/>
        <v>#N/A</v>
      </c>
      <c r="N470" s="3" t="str">
        <f t="shared" si="43"/>
        <v/>
      </c>
    </row>
    <row r="471" spans="1:14">
      <c r="A471" s="182"/>
      <c r="B471" s="204" t="e">
        <f>VLOOKUP(A471,Adr!A:B,2,FALSE)</f>
        <v>#N/A</v>
      </c>
      <c r="C471" s="185"/>
      <c r="D471" s="291"/>
      <c r="E471" s="173"/>
      <c r="F471" s="166"/>
      <c r="G471" s="169"/>
      <c r="H471" s="169"/>
      <c r="I471" s="192" t="str">
        <f t="shared" si="40"/>
        <v/>
      </c>
      <c r="J471" s="167" t="str">
        <f t="shared" si="41"/>
        <v/>
      </c>
      <c r="K471" s="5"/>
      <c r="L471" s="167" t="str">
        <f t="shared" si="42"/>
        <v/>
      </c>
      <c r="M471" s="5" t="e">
        <f t="shared" si="44"/>
        <v>#N/A</v>
      </c>
      <c r="N471" s="3" t="str">
        <f t="shared" si="43"/>
        <v/>
      </c>
    </row>
    <row r="472" spans="1:14">
      <c r="A472" s="182"/>
      <c r="B472" s="204" t="e">
        <f>VLOOKUP(A472,Adr!A:B,2,FALSE)</f>
        <v>#N/A</v>
      </c>
      <c r="C472" s="185"/>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c r="A473" s="198"/>
      <c r="B473" s="204" t="e">
        <f>VLOOKUP(A473,Adr!A:B,2,FALSE)</f>
        <v>#N/A</v>
      </c>
      <c r="C473" s="185"/>
      <c r="D473" s="289"/>
      <c r="E473" s="230"/>
      <c r="F473" s="166"/>
      <c r="G473" s="169"/>
      <c r="H473" s="169"/>
      <c r="I473" s="192" t="str">
        <f t="shared" si="40"/>
        <v/>
      </c>
      <c r="J473" s="167" t="str">
        <f t="shared" si="41"/>
        <v/>
      </c>
      <c r="K473" s="5"/>
      <c r="L473" s="167" t="str">
        <f t="shared" si="42"/>
        <v/>
      </c>
      <c r="M473" s="5" t="e">
        <f t="shared" si="44"/>
        <v>#N/A</v>
      </c>
      <c r="N473" s="3" t="str">
        <f t="shared" si="43"/>
        <v/>
      </c>
    </row>
    <row r="474" spans="1:14">
      <c r="A474" s="166"/>
      <c r="B474" s="204" t="e">
        <f>VLOOKUP(A474,Adr!A:B,2,FALSE)</f>
        <v>#N/A</v>
      </c>
      <c r="C474" s="185"/>
      <c r="D474" s="289"/>
      <c r="E474" s="173"/>
      <c r="F474" s="166"/>
      <c r="G474" s="169"/>
      <c r="H474" s="169"/>
      <c r="I474" s="192" t="str">
        <f t="shared" si="40"/>
        <v/>
      </c>
      <c r="J474" s="167" t="str">
        <f t="shared" si="41"/>
        <v/>
      </c>
      <c r="K474" s="5"/>
      <c r="L474" s="167" t="str">
        <f t="shared" si="42"/>
        <v/>
      </c>
      <c r="M474" s="5" t="e">
        <f t="shared" si="44"/>
        <v>#N/A</v>
      </c>
      <c r="N474" s="3" t="str">
        <f t="shared" si="43"/>
        <v/>
      </c>
    </row>
    <row r="475" spans="1:14">
      <c r="A475" s="182"/>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c r="A477" s="166"/>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c r="A478" s="166"/>
      <c r="B478" s="204" t="e">
        <f>VLOOKUP(A478,Adr!A:B,2,FALSE)</f>
        <v>#N/A</v>
      </c>
      <c r="C478" s="185"/>
      <c r="D478" s="289"/>
      <c r="E478" s="173"/>
      <c r="F478" s="166"/>
      <c r="G478" s="169"/>
      <c r="H478" s="169"/>
      <c r="I478" s="192" t="str">
        <f t="shared" ref="I478:I541" si="45">A478&amp;F478</f>
        <v/>
      </c>
      <c r="J478" s="167" t="str">
        <f t="shared" ref="J478:J507" si="46">A478&amp;G478</f>
        <v/>
      </c>
      <c r="K478" s="5"/>
      <c r="L478" s="167" t="str">
        <f t="shared" ref="L478:L541" si="47">A478&amp;G478&amp;H478</f>
        <v/>
      </c>
      <c r="M478" s="5" t="e">
        <f t="shared" si="44"/>
        <v>#N/A</v>
      </c>
      <c r="N478" s="3" t="str">
        <f t="shared" si="43"/>
        <v/>
      </c>
    </row>
    <row r="479" spans="1:14">
      <c r="A479" s="166"/>
      <c r="B479" s="204" t="e">
        <f>VLOOKUP(A479,Adr!A:B,2,FALSE)</f>
        <v>#N/A</v>
      </c>
      <c r="C479" s="185"/>
      <c r="D479" s="289"/>
      <c r="E479" s="230"/>
      <c r="F479" s="166"/>
      <c r="G479" s="169"/>
      <c r="H479" s="169"/>
      <c r="I479" s="192" t="str">
        <f t="shared" si="45"/>
        <v/>
      </c>
      <c r="J479" s="167" t="str">
        <f t="shared" si="46"/>
        <v/>
      </c>
      <c r="K479" s="5"/>
      <c r="L479" s="167" t="str">
        <f t="shared" si="47"/>
        <v/>
      </c>
      <c r="M479" s="5" t="e">
        <f t="shared" si="44"/>
        <v>#N/A</v>
      </c>
      <c r="N479" s="3" t="str">
        <f t="shared" si="43"/>
        <v/>
      </c>
    </row>
    <row r="480" spans="1:14">
      <c r="A480" s="198"/>
      <c r="B480" s="204" t="e">
        <f>VLOOKUP(A480,Adr!A:B,2,FALSE)</f>
        <v>#N/A</v>
      </c>
      <c r="C480" s="169"/>
      <c r="D480" s="290"/>
      <c r="E480" s="173"/>
      <c r="F480" s="166"/>
      <c r="G480" s="169"/>
      <c r="H480" s="169"/>
      <c r="I480" s="192" t="str">
        <f t="shared" si="45"/>
        <v/>
      </c>
      <c r="J480" s="167" t="str">
        <f t="shared" si="46"/>
        <v/>
      </c>
      <c r="K480" s="5"/>
      <c r="L480" s="167" t="str">
        <f t="shared" si="47"/>
        <v/>
      </c>
      <c r="M480" s="5" t="e">
        <f t="shared" si="44"/>
        <v>#N/A</v>
      </c>
      <c r="N480" s="3" t="str">
        <f t="shared" si="43"/>
        <v/>
      </c>
    </row>
    <row r="481" spans="1:14">
      <c r="A481" s="198"/>
      <c r="B481" s="204" t="e">
        <f>VLOOKUP(A481,Adr!A:B,2,FALSE)</f>
        <v>#N/A</v>
      </c>
      <c r="C481" s="185"/>
      <c r="D481" s="289"/>
      <c r="E481" s="173"/>
      <c r="F481" s="166"/>
      <c r="G481" s="169"/>
      <c r="H481" s="169"/>
      <c r="I481" s="192" t="str">
        <f t="shared" si="45"/>
        <v/>
      </c>
      <c r="J481" s="167" t="str">
        <f t="shared" si="46"/>
        <v/>
      </c>
      <c r="K481" s="5"/>
      <c r="L481" s="167" t="str">
        <f t="shared" si="47"/>
        <v/>
      </c>
      <c r="M481" s="5" t="e">
        <f t="shared" si="44"/>
        <v>#N/A</v>
      </c>
      <c r="N481" s="3" t="str">
        <f t="shared" si="43"/>
        <v/>
      </c>
    </row>
    <row r="482" spans="1:14">
      <c r="A482" s="202"/>
      <c r="B482" s="204" t="e">
        <f>VLOOKUP(A482,Adr!A:B,2,FALSE)</f>
        <v>#N/A</v>
      </c>
      <c r="C482" s="196"/>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c r="A483" s="166"/>
      <c r="B483" s="204" t="e">
        <f>VLOOKUP(A483,Adr!A:B,2,FALSE)</f>
        <v>#N/A</v>
      </c>
      <c r="C483" s="185"/>
      <c r="D483" s="291"/>
      <c r="E483" s="173"/>
      <c r="F483" s="166"/>
      <c r="G483" s="169"/>
      <c r="H483" s="169"/>
      <c r="I483" s="192" t="str">
        <f t="shared" si="45"/>
        <v/>
      </c>
      <c r="J483" s="167" t="str">
        <f t="shared" si="46"/>
        <v/>
      </c>
      <c r="K483" s="5"/>
      <c r="L483" s="167" t="str">
        <f t="shared" si="47"/>
        <v/>
      </c>
      <c r="M483" s="5" t="e">
        <f t="shared" si="44"/>
        <v>#N/A</v>
      </c>
      <c r="N483" s="3" t="str">
        <f t="shared" si="43"/>
        <v/>
      </c>
    </row>
    <row r="484" spans="1:14">
      <c r="A484" s="166"/>
      <c r="B484" s="204" t="e">
        <f>VLOOKUP(A484,Adr!A:B,2,FALSE)</f>
        <v>#N/A</v>
      </c>
      <c r="C484" s="196"/>
      <c r="D484" s="289"/>
      <c r="E484" s="230"/>
      <c r="F484" s="166"/>
      <c r="G484" s="169"/>
      <c r="H484" s="169"/>
      <c r="I484" s="192" t="str">
        <f t="shared" si="45"/>
        <v/>
      </c>
      <c r="J484" s="167" t="str">
        <f t="shared" si="46"/>
        <v/>
      </c>
      <c r="K484" s="5"/>
      <c r="L484" s="167" t="str">
        <f t="shared" si="47"/>
        <v/>
      </c>
      <c r="M484" s="5" t="e">
        <f t="shared" si="44"/>
        <v>#N/A</v>
      </c>
      <c r="N484" s="3" t="str">
        <f t="shared" si="43"/>
        <v/>
      </c>
    </row>
    <row r="485" spans="1:14">
      <c r="A485" s="166"/>
      <c r="B485" s="204" t="e">
        <f>VLOOKUP(A485,Adr!A:B,2,FALSE)</f>
        <v>#N/A</v>
      </c>
      <c r="C485" s="185"/>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c r="A486" s="166"/>
      <c r="B486" s="204" t="e">
        <f>VLOOKUP(A486,Adr!A:B,2,FALSE)</f>
        <v>#N/A</v>
      </c>
      <c r="C486" s="169"/>
      <c r="D486" s="290"/>
      <c r="E486" s="173"/>
      <c r="F486" s="166"/>
      <c r="G486" s="169"/>
      <c r="H486" s="169"/>
      <c r="I486" s="192" t="str">
        <f t="shared" si="45"/>
        <v/>
      </c>
      <c r="J486" s="167" t="str">
        <f t="shared" si="46"/>
        <v/>
      </c>
      <c r="K486" s="5"/>
      <c r="L486" s="167" t="str">
        <f t="shared" si="47"/>
        <v/>
      </c>
      <c r="M486" s="5" t="e">
        <f t="shared" si="44"/>
        <v>#N/A</v>
      </c>
      <c r="N486" s="3" t="str">
        <f t="shared" si="43"/>
        <v/>
      </c>
    </row>
    <row r="487" spans="1:14">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c r="A488" s="198"/>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c r="A489" s="166"/>
      <c r="B489" s="204" t="e">
        <f>VLOOKUP(A489,Adr!A:B,2,FALSE)</f>
        <v>#N/A</v>
      </c>
      <c r="C489" s="185"/>
      <c r="D489" s="289"/>
      <c r="E489" s="173"/>
      <c r="F489" s="166"/>
      <c r="G489" s="169"/>
      <c r="H489" s="169"/>
      <c r="I489" s="192" t="str">
        <f t="shared" si="45"/>
        <v/>
      </c>
      <c r="J489" s="167" t="str">
        <f t="shared" si="46"/>
        <v/>
      </c>
      <c r="K489" s="5"/>
      <c r="L489" s="167" t="str">
        <f t="shared" si="47"/>
        <v/>
      </c>
      <c r="M489" s="5" t="e">
        <f t="shared" si="44"/>
        <v>#N/A</v>
      </c>
      <c r="N489" s="3" t="str">
        <f t="shared" si="43"/>
        <v/>
      </c>
    </row>
    <row r="490" spans="1:14">
      <c r="A490" s="166"/>
      <c r="B490" s="204" t="e">
        <f>VLOOKUP(A490,Adr!A:B,2,FALSE)</f>
        <v>#N/A</v>
      </c>
      <c r="C490" s="196"/>
      <c r="D490" s="291"/>
      <c r="E490" s="230"/>
      <c r="F490" s="166"/>
      <c r="G490" s="169"/>
      <c r="H490" s="169"/>
      <c r="I490" s="192" t="str">
        <f t="shared" si="45"/>
        <v/>
      </c>
      <c r="J490" s="167" t="str">
        <f t="shared" si="46"/>
        <v/>
      </c>
      <c r="K490" s="5"/>
      <c r="L490" s="167" t="str">
        <f t="shared" si="47"/>
        <v/>
      </c>
      <c r="M490" s="5" t="e">
        <f t="shared" si="44"/>
        <v>#N/A</v>
      </c>
      <c r="N490" s="3" t="str">
        <f t="shared" si="43"/>
        <v/>
      </c>
    </row>
    <row r="491" spans="1:14">
      <c r="A491" s="202"/>
      <c r="B491" s="204" t="e">
        <f>VLOOKUP(A491,Adr!A:B,2,FALSE)</f>
        <v>#N/A</v>
      </c>
      <c r="C491" s="169"/>
      <c r="D491" s="290"/>
      <c r="E491" s="173"/>
      <c r="F491" s="166"/>
      <c r="G491" s="169"/>
      <c r="H491" s="169"/>
      <c r="I491" s="192" t="str">
        <f t="shared" si="45"/>
        <v/>
      </c>
      <c r="J491" s="167" t="str">
        <f t="shared" si="46"/>
        <v/>
      </c>
      <c r="K491" s="5"/>
      <c r="L491" s="167" t="str">
        <f t="shared" si="47"/>
        <v/>
      </c>
      <c r="M491" s="5" t="e">
        <f t="shared" si="44"/>
        <v>#N/A</v>
      </c>
      <c r="N491" s="3" t="str">
        <f t="shared" si="43"/>
        <v/>
      </c>
    </row>
    <row r="492" spans="1:14">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c r="A493" s="198"/>
      <c r="B493" s="204" t="e">
        <f>VLOOKUP(A493,Adr!A:B,2,FALSE)</f>
        <v>#N/A</v>
      </c>
      <c r="C493" s="196"/>
      <c r="D493" s="291"/>
      <c r="E493" s="230"/>
      <c r="F493" s="166"/>
      <c r="G493" s="169"/>
      <c r="H493" s="169"/>
      <c r="I493" s="192" t="str">
        <f t="shared" si="45"/>
        <v/>
      </c>
      <c r="J493" s="167" t="str">
        <f t="shared" si="46"/>
        <v/>
      </c>
      <c r="K493" s="5"/>
      <c r="L493" s="167" t="str">
        <f t="shared" si="47"/>
        <v/>
      </c>
      <c r="M493" s="5" t="e">
        <f t="shared" si="44"/>
        <v>#N/A</v>
      </c>
      <c r="N493" s="3" t="str">
        <f t="shared" si="43"/>
        <v/>
      </c>
    </row>
    <row r="494" spans="1:14">
      <c r="A494" s="202"/>
      <c r="B494" s="204" t="e">
        <f>VLOOKUP(A494,Adr!A:B,2,FALSE)</f>
        <v>#N/A</v>
      </c>
      <c r="C494" s="185"/>
      <c r="D494" s="289"/>
      <c r="E494" s="230"/>
      <c r="F494" s="166"/>
      <c r="G494" s="169"/>
      <c r="H494" s="169"/>
      <c r="I494" s="192" t="str">
        <f t="shared" si="45"/>
        <v/>
      </c>
      <c r="J494" s="167" t="str">
        <f t="shared" si="46"/>
        <v/>
      </c>
      <c r="K494" s="5"/>
      <c r="L494" s="167" t="str">
        <f t="shared" si="47"/>
        <v/>
      </c>
      <c r="M494" s="5" t="e">
        <f t="shared" si="44"/>
        <v>#N/A</v>
      </c>
      <c r="N494" s="3" t="str">
        <f t="shared" si="43"/>
        <v/>
      </c>
    </row>
    <row r="495" spans="1:14">
      <c r="A495" s="198"/>
      <c r="B495" s="204" t="e">
        <f>VLOOKUP(A495,Adr!A:B,2,FALSE)</f>
        <v>#N/A</v>
      </c>
      <c r="C495" s="169"/>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c r="A496" s="198"/>
      <c r="B496" s="204" t="e">
        <f>VLOOKUP(A496,Adr!A:B,2,FALSE)</f>
        <v>#N/A</v>
      </c>
      <c r="C496" s="185"/>
      <c r="D496" s="289"/>
      <c r="E496" s="173"/>
      <c r="F496" s="166"/>
      <c r="G496" s="169"/>
      <c r="H496" s="169"/>
      <c r="I496" s="192" t="str">
        <f t="shared" si="45"/>
        <v/>
      </c>
      <c r="J496" s="167" t="str">
        <f t="shared" si="46"/>
        <v/>
      </c>
      <c r="K496" s="5"/>
      <c r="L496" s="167" t="str">
        <f t="shared" si="47"/>
        <v/>
      </c>
      <c r="M496" s="5" t="e">
        <f t="shared" si="44"/>
        <v>#N/A</v>
      </c>
      <c r="N496" s="3" t="str">
        <f t="shared" si="43"/>
        <v/>
      </c>
    </row>
    <row r="497" spans="1:14">
      <c r="A497" s="178"/>
      <c r="B497" s="204" t="e">
        <f>VLOOKUP(A497,Adr!A:B,2,FALSE)</f>
        <v>#N/A</v>
      </c>
      <c r="C497" s="196"/>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c r="A498" s="166"/>
      <c r="B498" s="204" t="e">
        <f>VLOOKUP(A498,Adr!A:B,2,FALSE)</f>
        <v>#N/A</v>
      </c>
      <c r="C498" s="196"/>
      <c r="D498" s="291"/>
      <c r="E498" s="173"/>
      <c r="F498" s="166"/>
      <c r="G498" s="169"/>
      <c r="H498" s="169"/>
      <c r="I498" s="192" t="str">
        <f t="shared" si="45"/>
        <v/>
      </c>
      <c r="J498" s="167" t="str">
        <f t="shared" si="46"/>
        <v/>
      </c>
      <c r="K498" s="5"/>
      <c r="L498" s="167" t="str">
        <f t="shared" si="47"/>
        <v/>
      </c>
      <c r="M498" s="5" t="e">
        <f t="shared" si="44"/>
        <v>#N/A</v>
      </c>
      <c r="N498" s="3" t="str">
        <f t="shared" si="43"/>
        <v/>
      </c>
    </row>
    <row r="499" spans="1:14">
      <c r="A499" s="202"/>
      <c r="B499" s="204" t="e">
        <f>VLOOKUP(A499,Adr!A:B,2,FALSE)</f>
        <v>#N/A</v>
      </c>
      <c r="C499" s="185"/>
      <c r="D499" s="289"/>
      <c r="E499" s="173"/>
      <c r="F499" s="166"/>
      <c r="G499" s="169"/>
      <c r="H499" s="169"/>
      <c r="I499" s="192" t="str">
        <f t="shared" si="45"/>
        <v/>
      </c>
      <c r="J499" s="167" t="str">
        <f t="shared" si="46"/>
        <v/>
      </c>
      <c r="K499" s="5"/>
      <c r="L499" s="167" t="str">
        <f t="shared" si="47"/>
        <v/>
      </c>
      <c r="M499" s="5" t="e">
        <f t="shared" si="44"/>
        <v>#N/A</v>
      </c>
      <c r="N499" s="3" t="str">
        <f t="shared" si="43"/>
        <v/>
      </c>
    </row>
    <row r="500" spans="1:14">
      <c r="A500" s="202"/>
      <c r="B500" s="204" t="e">
        <f>VLOOKUP(A500,Adr!A:B,2,FALSE)</f>
        <v>#N/A</v>
      </c>
      <c r="C500" s="185"/>
      <c r="D500" s="289"/>
      <c r="E500" s="230"/>
      <c r="F500" s="166"/>
      <c r="G500" s="169"/>
      <c r="H500" s="169"/>
      <c r="I500" s="192" t="str">
        <f t="shared" si="45"/>
        <v/>
      </c>
      <c r="J500" s="167" t="str">
        <f t="shared" si="46"/>
        <v/>
      </c>
      <c r="K500" s="5"/>
      <c r="L500" s="167" t="str">
        <f t="shared" si="47"/>
        <v/>
      </c>
      <c r="M500" s="5" t="e">
        <f t="shared" si="44"/>
        <v>#N/A</v>
      </c>
      <c r="N500" s="3" t="str">
        <f t="shared" si="43"/>
        <v/>
      </c>
    </row>
    <row r="501" spans="1:14">
      <c r="A501" s="166"/>
      <c r="B501" s="204" t="e">
        <f>VLOOKUP(A501,Adr!A:B,2,FALSE)</f>
        <v>#N/A</v>
      </c>
      <c r="C501" s="196"/>
      <c r="D501" s="291"/>
      <c r="E501" s="173"/>
      <c r="F501" s="166"/>
      <c r="G501" s="169"/>
      <c r="H501" s="169"/>
      <c r="I501" s="192" t="str">
        <f t="shared" si="45"/>
        <v/>
      </c>
      <c r="J501" s="167" t="str">
        <f t="shared" si="46"/>
        <v/>
      </c>
      <c r="K501" s="5"/>
      <c r="L501" s="167" t="str">
        <f t="shared" si="47"/>
        <v/>
      </c>
      <c r="M501" s="5" t="e">
        <f t="shared" si="44"/>
        <v>#N/A</v>
      </c>
      <c r="N501" s="3" t="str">
        <f t="shared" si="43"/>
        <v/>
      </c>
    </row>
    <row r="502" spans="1:14">
      <c r="A502" s="202"/>
      <c r="B502" s="204" t="e">
        <f>VLOOKUP(A502,Adr!A:B,2,FALSE)</f>
        <v>#N/A</v>
      </c>
      <c r="C502" s="196"/>
      <c r="D502" s="291"/>
      <c r="E502" s="230"/>
      <c r="F502" s="166"/>
      <c r="G502" s="169"/>
      <c r="H502" s="169"/>
      <c r="I502" s="192" t="str">
        <f t="shared" si="45"/>
        <v/>
      </c>
      <c r="J502" s="167" t="str">
        <f t="shared" si="46"/>
        <v/>
      </c>
      <c r="K502" s="5"/>
      <c r="L502" s="167" t="str">
        <f t="shared" si="47"/>
        <v/>
      </c>
      <c r="M502" s="5" t="e">
        <f t="shared" si="44"/>
        <v>#N/A</v>
      </c>
      <c r="N502" s="3" t="str">
        <f t="shared" si="43"/>
        <v/>
      </c>
    </row>
    <row r="503" spans="1:14">
      <c r="A503" s="202"/>
      <c r="B503" s="204" t="e">
        <f>VLOOKUP(A503,Adr!A:B,2,FALSE)</f>
        <v>#N/A</v>
      </c>
      <c r="C503" s="185"/>
      <c r="D503" s="289"/>
      <c r="E503" s="173"/>
      <c r="F503" s="166"/>
      <c r="G503" s="169"/>
      <c r="H503" s="169"/>
      <c r="I503" s="192" t="str">
        <f t="shared" si="45"/>
        <v/>
      </c>
      <c r="J503" s="167" t="str">
        <f t="shared" si="46"/>
        <v/>
      </c>
      <c r="K503" s="5"/>
      <c r="L503" s="167" t="str">
        <f t="shared" si="47"/>
        <v/>
      </c>
      <c r="M503" s="5" t="e">
        <f t="shared" si="44"/>
        <v>#N/A</v>
      </c>
      <c r="N503" s="3" t="str">
        <f t="shared" si="43"/>
        <v/>
      </c>
    </row>
    <row r="504" spans="1:14">
      <c r="A504" s="166"/>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c r="A505" s="166"/>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c r="A506" s="198"/>
      <c r="B506" s="204" t="e">
        <f>VLOOKUP(A506,Adr!A:B,2,FALSE)</f>
        <v>#N/A</v>
      </c>
      <c r="C506" s="169"/>
      <c r="D506" s="290"/>
      <c r="E506" s="173"/>
      <c r="F506" s="166"/>
      <c r="G506" s="169"/>
      <c r="H506" s="169"/>
      <c r="I506" s="192" t="str">
        <f t="shared" si="45"/>
        <v/>
      </c>
      <c r="J506" s="167" t="str">
        <f t="shared" si="46"/>
        <v/>
      </c>
      <c r="K506" s="5"/>
      <c r="L506" s="167" t="str">
        <f t="shared" si="47"/>
        <v/>
      </c>
      <c r="M506" s="5" t="e">
        <f t="shared" si="44"/>
        <v>#N/A</v>
      </c>
      <c r="N506" s="3" t="str">
        <f t="shared" si="43"/>
        <v/>
      </c>
    </row>
    <row r="507" spans="1:14">
      <c r="A507" s="166"/>
      <c r="B507" s="204" t="e">
        <f>VLOOKUP(A507,Adr!A:B,2,FALSE)</f>
        <v>#N/A</v>
      </c>
      <c r="C507" s="185"/>
      <c r="D507" s="187"/>
      <c r="E507" s="173"/>
      <c r="F507" s="182"/>
      <c r="G507" s="185"/>
      <c r="H507" s="185"/>
      <c r="I507" s="192" t="str">
        <f t="shared" si="45"/>
        <v/>
      </c>
      <c r="J507" s="167" t="str">
        <f t="shared" si="46"/>
        <v/>
      </c>
      <c r="K507" s="5"/>
      <c r="L507" s="167" t="str">
        <f t="shared" si="47"/>
        <v/>
      </c>
      <c r="M507" s="5" t="e">
        <f t="shared" si="44"/>
        <v>#N/A</v>
      </c>
      <c r="N507" s="3" t="str">
        <f t="shared" si="43"/>
        <v/>
      </c>
    </row>
    <row r="508" spans="1:14">
      <c r="A508" s="182"/>
      <c r="B508" s="204" t="e">
        <f>VLOOKUP(A508,Adr!A:B,2,FALSE)</f>
        <v>#N/A</v>
      </c>
      <c r="C508" s="185"/>
      <c r="D508" s="187"/>
      <c r="E508" s="230"/>
      <c r="F508" s="182"/>
      <c r="G508" s="185"/>
      <c r="H508" s="185"/>
      <c r="I508" s="192" t="str">
        <f t="shared" si="45"/>
        <v/>
      </c>
      <c r="J508" s="167"/>
      <c r="K508" s="5"/>
      <c r="L508" s="167" t="str">
        <f t="shared" si="47"/>
        <v/>
      </c>
      <c r="M508" s="5" t="e">
        <f t="shared" si="44"/>
        <v>#N/A</v>
      </c>
      <c r="N508" s="3" t="str">
        <f t="shared" si="43"/>
        <v/>
      </c>
    </row>
    <row r="509" spans="1:14">
      <c r="A509" s="198"/>
      <c r="B509" s="204" t="e">
        <f>VLOOKUP(A509,Adr!A:B,2,FALSE)</f>
        <v>#N/A</v>
      </c>
      <c r="C509" s="169"/>
      <c r="D509" s="172"/>
      <c r="E509" s="173"/>
      <c r="F509" s="166"/>
      <c r="G509" s="169"/>
      <c r="H509" s="169"/>
      <c r="I509" s="192" t="str">
        <f t="shared" si="45"/>
        <v/>
      </c>
      <c r="J509" s="167"/>
      <c r="K509" s="5"/>
      <c r="L509" s="167" t="str">
        <f t="shared" si="47"/>
        <v/>
      </c>
      <c r="M509" s="5" t="e">
        <f t="shared" si="44"/>
        <v>#N/A</v>
      </c>
      <c r="N509" s="3" t="str">
        <f t="shared" si="43"/>
        <v/>
      </c>
    </row>
    <row r="510" spans="1:14">
      <c r="A510" s="166"/>
      <c r="B510" s="204" t="e">
        <f>VLOOKUP(A510,Adr!A:B,2,FALSE)</f>
        <v>#N/A</v>
      </c>
      <c r="C510" s="197"/>
      <c r="D510" s="191"/>
      <c r="E510" s="173"/>
      <c r="F510" s="166"/>
      <c r="G510" s="169"/>
      <c r="H510" s="169"/>
      <c r="I510" s="192" t="str">
        <f t="shared" si="45"/>
        <v/>
      </c>
      <c r="J510" s="167"/>
      <c r="K510" s="5"/>
      <c r="L510" s="167" t="str">
        <f t="shared" si="47"/>
        <v/>
      </c>
      <c r="M510" s="5" t="e">
        <f t="shared" si="44"/>
        <v>#N/A</v>
      </c>
      <c r="N510" s="3" t="str">
        <f t="shared" si="43"/>
        <v/>
      </c>
    </row>
    <row r="511" spans="1:14">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c r="A512" s="182"/>
      <c r="B512" s="204" t="e">
        <f>VLOOKUP(A512,Adr!A:B,2,FALSE)</f>
        <v>#N/A</v>
      </c>
      <c r="C512" s="185"/>
      <c r="D512" s="187"/>
      <c r="E512" s="173"/>
      <c r="F512" s="182"/>
      <c r="G512" s="185"/>
      <c r="H512" s="185"/>
      <c r="I512" s="192" t="str">
        <f t="shared" si="45"/>
        <v/>
      </c>
      <c r="J512" s="167"/>
      <c r="K512" s="5"/>
      <c r="L512" s="167" t="str">
        <f t="shared" si="47"/>
        <v/>
      </c>
      <c r="M512" s="5" t="e">
        <f t="shared" si="44"/>
        <v>#N/A</v>
      </c>
      <c r="N512" s="3" t="str">
        <f t="shared" si="43"/>
        <v/>
      </c>
    </row>
    <row r="513" spans="1:14">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c r="A515" s="182"/>
      <c r="B515" s="204" t="e">
        <f>VLOOKUP(A515,Adr!A:B,2,FALSE)</f>
        <v>#N/A</v>
      </c>
      <c r="C515" s="185"/>
      <c r="D515" s="187"/>
      <c r="E515" s="230"/>
      <c r="F515" s="182"/>
      <c r="G515" s="185"/>
      <c r="H515" s="185"/>
      <c r="I515" s="192" t="str">
        <f t="shared" si="45"/>
        <v/>
      </c>
      <c r="J515" s="167"/>
      <c r="K515" s="5"/>
      <c r="L515" s="167" t="str">
        <f t="shared" si="47"/>
        <v/>
      </c>
      <c r="M515" s="5" t="e">
        <f t="shared" si="44"/>
        <v>#N/A</v>
      </c>
      <c r="N515" s="3" t="str">
        <f t="shared" si="43"/>
        <v/>
      </c>
    </row>
    <row r="516" spans="1:14">
      <c r="A516" s="198"/>
      <c r="B516" s="204" t="e">
        <f>VLOOKUP(A516,Adr!A:B,2,FALSE)</f>
        <v>#N/A</v>
      </c>
      <c r="C516" s="169"/>
      <c r="D516" s="172"/>
      <c r="E516" s="173"/>
      <c r="F516" s="166"/>
      <c r="G516" s="169"/>
      <c r="H516" s="169"/>
      <c r="I516" s="192" t="str">
        <f t="shared" si="45"/>
        <v/>
      </c>
      <c r="J516" s="167"/>
      <c r="K516" s="5"/>
      <c r="L516" s="167" t="str">
        <f t="shared" si="47"/>
        <v/>
      </c>
      <c r="M516" s="5" t="e">
        <f t="shared" si="44"/>
        <v>#N/A</v>
      </c>
      <c r="N516" s="3" t="str">
        <f t="shared" ref="N516:N579" si="48">+I516&amp;H516</f>
        <v/>
      </c>
    </row>
    <row r="517" spans="1:14">
      <c r="A517" s="166"/>
      <c r="B517" s="204" t="e">
        <f>VLOOKUP(A517,Adr!A:B,2,FALSE)</f>
        <v>#N/A</v>
      </c>
      <c r="C517" s="196"/>
      <c r="D517" s="186"/>
      <c r="E517" s="173"/>
      <c r="F517" s="166"/>
      <c r="G517" s="169"/>
      <c r="H517" s="169"/>
      <c r="I517" s="192" t="str">
        <f t="shared" si="45"/>
        <v/>
      </c>
      <c r="J517" s="167"/>
      <c r="K517" s="5"/>
      <c r="L517" s="167" t="str">
        <f t="shared" si="47"/>
        <v/>
      </c>
      <c r="M517" s="5" t="e">
        <f t="shared" si="44"/>
        <v>#N/A</v>
      </c>
      <c r="N517" s="3" t="str">
        <f t="shared" si="48"/>
        <v/>
      </c>
    </row>
    <row r="518" spans="1:14">
      <c r="A518" s="166"/>
      <c r="B518" s="204" t="e">
        <f>VLOOKUP(A518,Adr!A:B,2,FALSE)</f>
        <v>#N/A</v>
      </c>
      <c r="C518" s="197"/>
      <c r="D518" s="191"/>
      <c r="E518" s="173"/>
      <c r="F518" s="166"/>
      <c r="G518" s="169"/>
      <c r="H518" s="169"/>
      <c r="I518" s="192" t="str">
        <f t="shared" si="45"/>
        <v/>
      </c>
      <c r="J518" s="167"/>
      <c r="K518" s="5"/>
      <c r="L518" s="167" t="str">
        <f t="shared" si="47"/>
        <v/>
      </c>
      <c r="M518" s="5" t="e">
        <f t="shared" si="44"/>
        <v>#N/A</v>
      </c>
      <c r="N518" s="3" t="str">
        <f t="shared" si="48"/>
        <v/>
      </c>
    </row>
    <row r="519" spans="1:14">
      <c r="A519" s="198"/>
      <c r="B519" s="204" t="e">
        <f>VLOOKUP(A519,Adr!A:B,2,FALSE)</f>
        <v>#N/A</v>
      </c>
      <c r="C519" s="169"/>
      <c r="D519" s="172"/>
      <c r="E519" s="173"/>
      <c r="F519" s="166"/>
      <c r="G519" s="169"/>
      <c r="H519" s="169"/>
      <c r="I519" s="192" t="str">
        <f t="shared" si="45"/>
        <v/>
      </c>
      <c r="J519" s="167"/>
      <c r="K519" s="5"/>
      <c r="L519" s="167" t="str">
        <f t="shared" si="47"/>
        <v/>
      </c>
      <c r="M519" s="5" t="e">
        <f t="shared" si="44"/>
        <v>#N/A</v>
      </c>
      <c r="N519" s="3" t="str">
        <f t="shared" si="48"/>
        <v/>
      </c>
    </row>
    <row r="520" spans="1:14">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c r="A521" s="166"/>
      <c r="B521" s="204" t="e">
        <f>VLOOKUP(A521,Adr!A:B,2,FALSE)</f>
        <v>#N/A</v>
      </c>
      <c r="C521" s="197"/>
      <c r="D521" s="187"/>
      <c r="E521" s="173"/>
      <c r="F521" s="166"/>
      <c r="G521" s="169"/>
      <c r="H521" s="169"/>
      <c r="I521" s="192" t="str">
        <f t="shared" si="45"/>
        <v/>
      </c>
      <c r="J521" s="167"/>
      <c r="K521" s="5"/>
      <c r="L521" s="167" t="str">
        <f t="shared" si="47"/>
        <v/>
      </c>
      <c r="M521" s="5" t="e">
        <f t="shared" si="44"/>
        <v>#N/A</v>
      </c>
      <c r="N521" s="3" t="str">
        <f t="shared" si="48"/>
        <v/>
      </c>
    </row>
    <row r="522" spans="1:14">
      <c r="A522" s="198"/>
      <c r="B522" s="204" t="e">
        <f>VLOOKUP(A522,Adr!A:B,2,FALSE)</f>
        <v>#N/A</v>
      </c>
      <c r="C522" s="169"/>
      <c r="D522" s="172"/>
      <c r="E522" s="173"/>
      <c r="F522" s="166"/>
      <c r="G522" s="169"/>
      <c r="H522" s="169"/>
      <c r="I522" s="192" t="str">
        <f t="shared" si="45"/>
        <v/>
      </c>
      <c r="J522" s="167"/>
      <c r="K522" s="5"/>
      <c r="L522" s="167" t="str">
        <f t="shared" si="47"/>
        <v/>
      </c>
      <c r="M522" s="5" t="e">
        <f t="shared" si="44"/>
        <v>#N/A</v>
      </c>
      <c r="N522" s="3" t="str">
        <f t="shared" si="48"/>
        <v/>
      </c>
    </row>
    <row r="523" spans="1:14">
      <c r="A523" s="166"/>
      <c r="B523" s="204" t="e">
        <f>VLOOKUP(A523,Adr!A:B,2,FALSE)</f>
        <v>#N/A</v>
      </c>
      <c r="C523" s="197"/>
      <c r="D523" s="191"/>
      <c r="E523" s="173"/>
      <c r="F523" s="166"/>
      <c r="G523" s="169"/>
      <c r="H523" s="169"/>
      <c r="I523" s="192" t="str">
        <f t="shared" si="45"/>
        <v/>
      </c>
      <c r="J523" s="167"/>
      <c r="K523" s="5"/>
      <c r="L523" s="167" t="str">
        <f t="shared" si="47"/>
        <v/>
      </c>
      <c r="M523" s="5" t="e">
        <f t="shared" si="44"/>
        <v>#N/A</v>
      </c>
      <c r="N523" s="3" t="str">
        <f t="shared" si="48"/>
        <v/>
      </c>
    </row>
    <row r="524" spans="1:14">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c r="A525" s="166"/>
      <c r="B525" s="204" t="e">
        <f>VLOOKUP(A525,Adr!A:B,2,FALSE)</f>
        <v>#N/A</v>
      </c>
      <c r="C525" s="197"/>
      <c r="D525" s="191"/>
      <c r="E525" s="173"/>
      <c r="F525" s="166"/>
      <c r="G525" s="169"/>
      <c r="H525" s="169"/>
      <c r="I525" s="192" t="str">
        <f t="shared" si="45"/>
        <v/>
      </c>
      <c r="J525" s="167"/>
      <c r="K525" s="5"/>
      <c r="L525" s="167" t="str">
        <f t="shared" si="47"/>
        <v/>
      </c>
      <c r="M525" s="5" t="e">
        <f t="shared" ref="M525:M588" si="49">B525&amp;F525&amp;H525&amp;C525</f>
        <v>#N/A</v>
      </c>
      <c r="N525" s="3" t="str">
        <f t="shared" si="48"/>
        <v/>
      </c>
    </row>
    <row r="526" spans="1:14">
      <c r="A526" s="166"/>
      <c r="B526" s="204" t="e">
        <f>VLOOKUP(A526,Adr!A:B,2,FALSE)</f>
        <v>#N/A</v>
      </c>
      <c r="C526" s="197"/>
      <c r="D526" s="191"/>
      <c r="E526" s="173"/>
      <c r="F526" s="166"/>
      <c r="G526" s="169"/>
      <c r="H526" s="169"/>
      <c r="I526" s="192" t="str">
        <f t="shared" si="45"/>
        <v/>
      </c>
      <c r="J526" s="167"/>
      <c r="K526" s="5"/>
      <c r="L526" s="167" t="str">
        <f t="shared" si="47"/>
        <v/>
      </c>
      <c r="M526" s="5" t="e">
        <f t="shared" si="49"/>
        <v>#N/A</v>
      </c>
      <c r="N526" s="3" t="str">
        <f t="shared" si="48"/>
        <v/>
      </c>
    </row>
    <row r="527" spans="1:14">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c r="A528" s="198"/>
      <c r="B528" s="204" t="e">
        <f>VLOOKUP(A528,Adr!A:B,2,FALSE)</f>
        <v>#N/A</v>
      </c>
      <c r="C528" s="169"/>
      <c r="D528" s="172"/>
      <c r="E528" s="173"/>
      <c r="F528" s="166"/>
      <c r="G528" s="169"/>
      <c r="H528" s="169"/>
      <c r="I528" s="192" t="str">
        <f t="shared" si="45"/>
        <v/>
      </c>
      <c r="J528" s="167"/>
      <c r="K528" s="5"/>
      <c r="L528" s="167" t="str">
        <f t="shared" si="47"/>
        <v/>
      </c>
      <c r="M528" s="5" t="e">
        <f t="shared" si="49"/>
        <v>#N/A</v>
      </c>
      <c r="N528" s="3" t="str">
        <f t="shared" si="48"/>
        <v/>
      </c>
    </row>
    <row r="529" spans="1:14">
      <c r="A529" s="182"/>
      <c r="B529" s="204" t="e">
        <f>VLOOKUP(A529,Adr!A:B,2,FALSE)</f>
        <v>#N/A</v>
      </c>
      <c r="C529" s="185"/>
      <c r="D529" s="187"/>
      <c r="E529" s="230"/>
      <c r="F529" s="182"/>
      <c r="G529" s="185"/>
      <c r="H529" s="185"/>
      <c r="I529" s="192" t="str">
        <f t="shared" si="45"/>
        <v/>
      </c>
      <c r="J529" s="167"/>
      <c r="K529" s="5"/>
      <c r="L529" s="167" t="str">
        <f t="shared" si="47"/>
        <v/>
      </c>
      <c r="M529" s="5" t="e">
        <f t="shared" si="49"/>
        <v>#N/A</v>
      </c>
      <c r="N529" s="3" t="str">
        <f t="shared" si="48"/>
        <v/>
      </c>
    </row>
    <row r="530" spans="1:14">
      <c r="A530" s="166"/>
      <c r="B530" s="204" t="e">
        <f>VLOOKUP(A530,Adr!A:B,2,FALSE)</f>
        <v>#N/A</v>
      </c>
      <c r="C530" s="196"/>
      <c r="D530" s="186"/>
      <c r="E530" s="173"/>
      <c r="F530" s="166"/>
      <c r="G530" s="169"/>
      <c r="H530" s="169"/>
      <c r="I530" s="192" t="str">
        <f t="shared" si="45"/>
        <v/>
      </c>
      <c r="J530" s="167"/>
      <c r="K530" s="5"/>
      <c r="L530" s="167" t="str">
        <f t="shared" si="47"/>
        <v/>
      </c>
      <c r="M530" s="5" t="e">
        <f t="shared" si="49"/>
        <v>#N/A</v>
      </c>
      <c r="N530" s="3" t="str">
        <f t="shared" si="48"/>
        <v/>
      </c>
    </row>
    <row r="531" spans="1:14">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c r="A532" s="166"/>
      <c r="B532" s="204" t="e">
        <f>VLOOKUP(A532,Adr!A:B,2,FALSE)</f>
        <v>#N/A</v>
      </c>
      <c r="C532" s="196"/>
      <c r="D532" s="187"/>
      <c r="E532" s="173"/>
      <c r="F532" s="166"/>
      <c r="G532" s="169"/>
      <c r="H532" s="169"/>
      <c r="I532" s="192" t="str">
        <f t="shared" si="45"/>
        <v/>
      </c>
      <c r="J532" s="167"/>
      <c r="K532" s="5"/>
      <c r="L532" s="167" t="str">
        <f t="shared" si="47"/>
        <v/>
      </c>
      <c r="M532" s="5" t="e">
        <f t="shared" si="49"/>
        <v>#N/A</v>
      </c>
      <c r="N532" s="3" t="str">
        <f t="shared" si="48"/>
        <v/>
      </c>
    </row>
    <row r="533" spans="1:14">
      <c r="A533" s="166"/>
      <c r="B533" s="204" t="e">
        <f>VLOOKUP(A533,Adr!A:B,2,FALSE)</f>
        <v>#N/A</v>
      </c>
      <c r="C533" s="190"/>
      <c r="D533" s="172"/>
      <c r="E533" s="173"/>
      <c r="F533" s="166"/>
      <c r="G533" s="169"/>
      <c r="H533" s="169"/>
      <c r="I533" s="192" t="str">
        <f t="shared" si="45"/>
        <v/>
      </c>
      <c r="J533" s="167"/>
      <c r="K533" s="5"/>
      <c r="L533" s="167" t="str">
        <f t="shared" si="47"/>
        <v/>
      </c>
      <c r="M533" s="5" t="e">
        <f t="shared" si="49"/>
        <v>#N/A</v>
      </c>
      <c r="N533" s="3" t="str">
        <f t="shared" si="48"/>
        <v/>
      </c>
    </row>
    <row r="534" spans="1:14">
      <c r="A534" s="166"/>
      <c r="B534" s="204" t="e">
        <f>VLOOKUP(A534,Adr!A:B,2,FALSE)</f>
        <v>#N/A</v>
      </c>
      <c r="C534" s="196"/>
      <c r="D534" s="172"/>
      <c r="E534" s="173"/>
      <c r="F534" s="166"/>
      <c r="G534" s="169"/>
      <c r="H534" s="169"/>
      <c r="I534" s="192" t="str">
        <f t="shared" si="45"/>
        <v/>
      </c>
      <c r="J534" s="167"/>
      <c r="K534" s="5"/>
      <c r="L534" s="167" t="str">
        <f t="shared" si="47"/>
        <v/>
      </c>
      <c r="M534" s="5" t="e">
        <f t="shared" si="49"/>
        <v>#N/A</v>
      </c>
      <c r="N534" s="3" t="str">
        <f t="shared" si="48"/>
        <v/>
      </c>
    </row>
    <row r="535" spans="1:14">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c r="A537" s="166"/>
      <c r="B537" s="204" t="e">
        <f>VLOOKUP(A537,Adr!A:B,2,FALSE)</f>
        <v>#N/A</v>
      </c>
      <c r="C537" s="196"/>
      <c r="D537" s="187"/>
      <c r="E537" s="173"/>
      <c r="F537" s="166"/>
      <c r="G537" s="169"/>
      <c r="H537" s="169"/>
      <c r="I537" s="192" t="str">
        <f t="shared" si="45"/>
        <v/>
      </c>
      <c r="J537" s="167"/>
      <c r="K537" s="5"/>
      <c r="L537" s="167" t="str">
        <f t="shared" si="47"/>
        <v/>
      </c>
      <c r="M537" s="5" t="e">
        <f t="shared" si="49"/>
        <v>#N/A</v>
      </c>
      <c r="N537" s="3" t="str">
        <f t="shared" si="48"/>
        <v/>
      </c>
    </row>
    <row r="538" spans="1:14">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c r="A539" s="166"/>
      <c r="B539" s="204" t="e">
        <f>VLOOKUP(A539,Adr!A:B,2,FALSE)</f>
        <v>#N/A</v>
      </c>
      <c r="C539" s="185"/>
      <c r="D539" s="187"/>
      <c r="E539" s="173"/>
      <c r="F539" s="182"/>
      <c r="G539" s="185"/>
      <c r="H539" s="185"/>
      <c r="I539" s="192" t="str">
        <f t="shared" si="45"/>
        <v/>
      </c>
      <c r="J539" s="167"/>
      <c r="K539" s="5"/>
      <c r="L539" s="167" t="str">
        <f t="shared" si="47"/>
        <v/>
      </c>
      <c r="M539" s="5" t="e">
        <f t="shared" si="49"/>
        <v>#N/A</v>
      </c>
      <c r="N539" s="3" t="str">
        <f t="shared" si="48"/>
        <v/>
      </c>
    </row>
    <row r="540" spans="1:14">
      <c r="A540" s="166"/>
      <c r="B540" s="204" t="e">
        <f>VLOOKUP(A540,Adr!A:B,2,FALSE)</f>
        <v>#N/A</v>
      </c>
      <c r="C540" s="197"/>
      <c r="D540" s="191"/>
      <c r="E540" s="173"/>
      <c r="F540" s="182"/>
      <c r="G540" s="185"/>
      <c r="H540" s="185"/>
      <c r="I540" s="192" t="str">
        <f t="shared" si="45"/>
        <v/>
      </c>
      <c r="J540" s="167"/>
      <c r="K540" s="5"/>
      <c r="L540" s="167" t="str">
        <f t="shared" si="47"/>
        <v/>
      </c>
      <c r="M540" s="5" t="e">
        <f t="shared" si="49"/>
        <v>#N/A</v>
      </c>
      <c r="N540" s="3" t="str">
        <f t="shared" si="48"/>
        <v/>
      </c>
    </row>
    <row r="541" spans="1:14">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c r="A542" s="182"/>
      <c r="B542" s="204" t="e">
        <f>VLOOKUP(A542,Adr!A:B,2,FALSE)</f>
        <v>#N/A</v>
      </c>
      <c r="C542" s="185"/>
      <c r="D542" s="187"/>
      <c r="E542" s="230"/>
      <c r="F542" s="182"/>
      <c r="G542" s="185"/>
      <c r="H542" s="185"/>
      <c r="I542" s="192" t="str">
        <f t="shared" ref="I542:I605" si="50">A542&amp;F542</f>
        <v/>
      </c>
      <c r="J542" s="167"/>
      <c r="K542" s="5"/>
      <c r="L542" s="167" t="str">
        <f t="shared" ref="L542:L605" si="51">A542&amp;G542&amp;H542</f>
        <v/>
      </c>
      <c r="M542" s="5" t="e">
        <f t="shared" si="49"/>
        <v>#N/A</v>
      </c>
      <c r="N542" s="3" t="str">
        <f t="shared" si="48"/>
        <v/>
      </c>
    </row>
    <row r="543" spans="1:14">
      <c r="A543" s="166"/>
      <c r="B543" s="204" t="e">
        <f>VLOOKUP(A543,Adr!A:B,2,FALSE)</f>
        <v>#N/A</v>
      </c>
      <c r="C543" s="196"/>
      <c r="D543" s="186"/>
      <c r="E543" s="173"/>
      <c r="F543" s="166"/>
      <c r="G543" s="169"/>
      <c r="H543" s="169"/>
      <c r="I543" s="192" t="str">
        <f t="shared" si="50"/>
        <v/>
      </c>
      <c r="J543" s="167"/>
      <c r="K543" s="5"/>
      <c r="L543" s="167" t="str">
        <f t="shared" si="51"/>
        <v/>
      </c>
      <c r="M543" s="5" t="e">
        <f t="shared" si="49"/>
        <v>#N/A</v>
      </c>
      <c r="N543" s="3" t="str">
        <f t="shared" si="48"/>
        <v/>
      </c>
    </row>
    <row r="544" spans="1:14">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c r="A547" s="166"/>
      <c r="B547" s="204" t="e">
        <f>VLOOKUP(A547,Adr!A:B,2,FALSE)</f>
        <v>#N/A</v>
      </c>
      <c r="C547" s="190"/>
      <c r="D547" s="172"/>
      <c r="E547" s="173"/>
      <c r="F547" s="166"/>
      <c r="G547" s="169"/>
      <c r="H547" s="169"/>
      <c r="I547" s="192" t="str">
        <f t="shared" si="50"/>
        <v/>
      </c>
      <c r="J547" s="167"/>
      <c r="K547" s="5"/>
      <c r="L547" s="167" t="str">
        <f t="shared" si="51"/>
        <v/>
      </c>
      <c r="M547" s="5" t="e">
        <f t="shared" si="49"/>
        <v>#N/A</v>
      </c>
      <c r="N547" s="3" t="str">
        <f t="shared" si="48"/>
        <v/>
      </c>
    </row>
    <row r="548" spans="1:14">
      <c r="A548" s="182"/>
      <c r="B548" s="204" t="e">
        <f>VLOOKUP(A548,Adr!A:B,2,FALSE)</f>
        <v>#N/A</v>
      </c>
      <c r="C548" s="185"/>
      <c r="D548" s="187"/>
      <c r="E548" s="230"/>
      <c r="F548" s="182"/>
      <c r="G548" s="185"/>
      <c r="H548" s="185"/>
      <c r="I548" s="192" t="str">
        <f t="shared" si="50"/>
        <v/>
      </c>
      <c r="J548" s="167"/>
      <c r="K548" s="5"/>
      <c r="L548" s="167" t="str">
        <f t="shared" si="51"/>
        <v/>
      </c>
      <c r="M548" s="5" t="e">
        <f t="shared" si="49"/>
        <v>#N/A</v>
      </c>
      <c r="N548" s="3" t="str">
        <f t="shared" si="48"/>
        <v/>
      </c>
    </row>
    <row r="549" spans="1:14">
      <c r="A549" s="166"/>
      <c r="B549" s="204" t="e">
        <f>VLOOKUP(A549,Adr!A:B,2,FALSE)</f>
        <v>#N/A</v>
      </c>
      <c r="C549" s="196"/>
      <c r="D549" s="186"/>
      <c r="E549" s="173"/>
      <c r="F549" s="166"/>
      <c r="G549" s="169"/>
      <c r="H549" s="169"/>
      <c r="I549" s="192" t="str">
        <f t="shared" si="50"/>
        <v/>
      </c>
      <c r="J549" s="167"/>
      <c r="K549" s="5"/>
      <c r="L549" s="167" t="str">
        <f t="shared" si="51"/>
        <v/>
      </c>
      <c r="M549" s="5" t="e">
        <f t="shared" si="49"/>
        <v>#N/A</v>
      </c>
      <c r="N549" s="3" t="str">
        <f t="shared" si="48"/>
        <v/>
      </c>
    </row>
    <row r="550" spans="1:14">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c r="A553" s="182"/>
      <c r="B553" s="204" t="e">
        <f>VLOOKUP(A553,Adr!A:B,2,FALSE)</f>
        <v>#N/A</v>
      </c>
      <c r="C553" s="185"/>
      <c r="D553" s="187"/>
      <c r="E553" s="230"/>
      <c r="F553" s="182"/>
      <c r="G553" s="185"/>
      <c r="H553" s="185"/>
      <c r="I553" s="192" t="str">
        <f t="shared" si="50"/>
        <v/>
      </c>
      <c r="J553" s="167"/>
      <c r="K553" s="5"/>
      <c r="L553" s="167" t="str">
        <f t="shared" si="51"/>
        <v/>
      </c>
      <c r="M553" s="5" t="e">
        <f t="shared" si="49"/>
        <v>#N/A</v>
      </c>
      <c r="N553" s="3" t="str">
        <f t="shared" si="48"/>
        <v/>
      </c>
    </row>
    <row r="554" spans="1:14">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c r="A557" s="166"/>
      <c r="B557" s="204" t="e">
        <f>VLOOKUP(A557,Adr!A:B,2,FALSE)</f>
        <v>#N/A</v>
      </c>
      <c r="C557" s="190"/>
      <c r="D557" s="187"/>
      <c r="E557" s="173"/>
      <c r="F557" s="166"/>
      <c r="G557" s="169"/>
      <c r="H557" s="169"/>
      <c r="I557" s="192" t="str">
        <f t="shared" si="50"/>
        <v/>
      </c>
      <c r="J557" s="167"/>
      <c r="K557" s="5"/>
      <c r="L557" s="167" t="str">
        <f t="shared" si="51"/>
        <v/>
      </c>
      <c r="M557" s="5" t="e">
        <f t="shared" si="49"/>
        <v>#N/A</v>
      </c>
      <c r="N557" s="3" t="str">
        <f t="shared" si="48"/>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49"/>
        <v>#N/A</v>
      </c>
      <c r="N558" s="3" t="str">
        <f t="shared" si="48"/>
        <v/>
      </c>
    </row>
    <row r="559" spans="1:14">
      <c r="A559" s="166"/>
      <c r="B559" s="204" t="e">
        <f>VLOOKUP(A559,Adr!A:B,2,FALSE)</f>
        <v>#N/A</v>
      </c>
      <c r="C559" s="190"/>
      <c r="D559" s="172"/>
      <c r="E559" s="173"/>
      <c r="F559" s="166"/>
      <c r="G559" s="169"/>
      <c r="H559" s="169"/>
      <c r="I559" s="192" t="str">
        <f t="shared" si="50"/>
        <v/>
      </c>
      <c r="J559" s="167"/>
      <c r="K559" s="5"/>
      <c r="L559" s="167" t="str">
        <f t="shared" si="51"/>
        <v/>
      </c>
      <c r="M559" s="5" t="e">
        <f t="shared" si="49"/>
        <v>#N/A</v>
      </c>
      <c r="N559" s="3" t="str">
        <f t="shared" si="48"/>
        <v/>
      </c>
    </row>
    <row r="560" spans="1:14">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c r="A562" s="182"/>
      <c r="B562" s="204" t="e">
        <f>VLOOKUP(A562,Adr!A:B,2,FALSE)</f>
        <v>#N/A</v>
      </c>
      <c r="C562" s="185"/>
      <c r="D562" s="187"/>
      <c r="E562" s="230"/>
      <c r="F562" s="182"/>
      <c r="G562" s="185"/>
      <c r="H562" s="185"/>
      <c r="I562" s="192" t="str">
        <f t="shared" si="50"/>
        <v/>
      </c>
      <c r="J562" s="167"/>
      <c r="K562" s="5"/>
      <c r="L562" s="167" t="str">
        <f t="shared" si="51"/>
        <v/>
      </c>
      <c r="M562" s="5" t="e">
        <f t="shared" si="49"/>
        <v>#N/A</v>
      </c>
      <c r="N562" s="3" t="str">
        <f t="shared" si="48"/>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c r="A564" s="166"/>
      <c r="B564" s="204" t="e">
        <f>VLOOKUP(A564,Adr!A:B,2,FALSE)</f>
        <v>#N/A</v>
      </c>
      <c r="C564" s="196"/>
      <c r="D564" s="186"/>
      <c r="E564" s="173"/>
      <c r="F564" s="166"/>
      <c r="G564" s="169"/>
      <c r="H564" s="169"/>
      <c r="I564" s="192" t="str">
        <f t="shared" si="50"/>
        <v/>
      </c>
      <c r="J564" s="167"/>
      <c r="K564" s="5"/>
      <c r="L564" s="167" t="str">
        <f t="shared" si="51"/>
        <v/>
      </c>
      <c r="M564" s="5" t="e">
        <f t="shared" si="49"/>
        <v>#N/A</v>
      </c>
      <c r="N564" s="3" t="str">
        <f t="shared" si="48"/>
        <v/>
      </c>
    </row>
    <row r="565" spans="1:14">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c r="A566" s="198"/>
      <c r="B566" s="204" t="e">
        <f>VLOOKUP(A566,Adr!A:B,2,FALSE)</f>
        <v>#N/A</v>
      </c>
      <c r="C566" s="169"/>
      <c r="D566" s="172"/>
      <c r="E566" s="173"/>
      <c r="F566" s="166"/>
      <c r="G566" s="169"/>
      <c r="H566" s="169"/>
      <c r="I566" s="192" t="str">
        <f t="shared" si="50"/>
        <v/>
      </c>
      <c r="J566" s="167"/>
      <c r="K566" s="5"/>
      <c r="L566" s="167" t="str">
        <f t="shared" si="51"/>
        <v/>
      </c>
      <c r="M566" s="5" t="e">
        <f t="shared" si="49"/>
        <v>#N/A</v>
      </c>
      <c r="N566" s="3" t="str">
        <f t="shared" si="48"/>
        <v/>
      </c>
    </row>
    <row r="567" spans="1:14">
      <c r="A567" s="166"/>
      <c r="B567" s="204" t="e">
        <f>VLOOKUP(A567,Adr!A:B,2,FALSE)</f>
        <v>#N/A</v>
      </c>
      <c r="C567" s="190"/>
      <c r="D567" s="172"/>
      <c r="E567" s="173"/>
      <c r="F567" s="166"/>
      <c r="G567" s="169"/>
      <c r="H567" s="169"/>
      <c r="I567" s="192" t="str">
        <f t="shared" si="50"/>
        <v/>
      </c>
      <c r="J567" s="167"/>
      <c r="K567" s="5"/>
      <c r="L567" s="167" t="str">
        <f t="shared" si="51"/>
        <v/>
      </c>
      <c r="M567" s="5" t="e">
        <f t="shared" si="49"/>
        <v>#N/A</v>
      </c>
      <c r="N567" s="3" t="str">
        <f t="shared" si="48"/>
        <v/>
      </c>
    </row>
    <row r="568" spans="1:14">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c r="A570" s="166"/>
      <c r="B570" s="204" t="e">
        <f>VLOOKUP(A570,Adr!A:B,2,FALSE)</f>
        <v>#N/A</v>
      </c>
      <c r="C570" s="196"/>
      <c r="D570" s="172"/>
      <c r="E570" s="173"/>
      <c r="F570" s="166"/>
      <c r="G570" s="169"/>
      <c r="H570" s="169"/>
      <c r="I570" s="192" t="str">
        <f t="shared" si="50"/>
        <v/>
      </c>
      <c r="J570" s="167"/>
      <c r="K570" s="5"/>
      <c r="L570" s="167" t="str">
        <f t="shared" si="51"/>
        <v/>
      </c>
      <c r="M570" s="5" t="e">
        <f t="shared" si="49"/>
        <v>#N/A</v>
      </c>
      <c r="N570" s="3" t="str">
        <f t="shared" si="48"/>
        <v/>
      </c>
    </row>
    <row r="571" spans="1:14">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c r="A572" s="166"/>
      <c r="B572" s="204" t="e">
        <f>VLOOKUP(A572,Adr!A:B,2,FALSE)</f>
        <v>#N/A</v>
      </c>
      <c r="C572" s="196"/>
      <c r="D572" s="187"/>
      <c r="E572" s="173"/>
      <c r="F572" s="166"/>
      <c r="G572" s="169"/>
      <c r="H572" s="169"/>
      <c r="I572" s="192" t="str">
        <f t="shared" si="50"/>
        <v/>
      </c>
      <c r="J572" s="167"/>
      <c r="K572" s="5"/>
      <c r="L572" s="167" t="str">
        <f t="shared" si="51"/>
        <v/>
      </c>
      <c r="M572" s="5" t="e">
        <f t="shared" si="49"/>
        <v>#N/A</v>
      </c>
      <c r="N572" s="3" t="str">
        <f t="shared" si="48"/>
        <v/>
      </c>
    </row>
    <row r="573" spans="1:14">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c r="A574" s="202"/>
      <c r="B574" s="204" t="e">
        <f>VLOOKUP(A574,Adr!A:B,2,FALSE)</f>
        <v>#N/A</v>
      </c>
      <c r="C574" s="169"/>
      <c r="D574" s="172"/>
      <c r="E574" s="173"/>
      <c r="F574" s="166"/>
      <c r="G574" s="169"/>
      <c r="H574" s="169"/>
      <c r="I574" s="192" t="str">
        <f t="shared" si="50"/>
        <v/>
      </c>
      <c r="J574" s="167"/>
      <c r="K574" s="5"/>
      <c r="L574" s="167" t="str">
        <f t="shared" si="51"/>
        <v/>
      </c>
      <c r="M574" s="5" t="e">
        <f t="shared" si="49"/>
        <v>#N/A</v>
      </c>
      <c r="N574" s="3" t="str">
        <f t="shared" si="48"/>
        <v/>
      </c>
    </row>
    <row r="575" spans="1:14">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c r="A576" s="166"/>
      <c r="B576" s="204" t="e">
        <f>VLOOKUP(A576,Adr!A:B,2,FALSE)</f>
        <v>#N/A</v>
      </c>
      <c r="C576" s="196"/>
      <c r="D576" s="187"/>
      <c r="E576" s="173"/>
      <c r="F576" s="166"/>
      <c r="G576" s="169"/>
      <c r="H576" s="169"/>
      <c r="I576" s="192" t="str">
        <f t="shared" si="50"/>
        <v/>
      </c>
      <c r="J576" s="167"/>
      <c r="K576" s="5"/>
      <c r="L576" s="167" t="str">
        <f t="shared" si="51"/>
        <v/>
      </c>
      <c r="M576" s="5" t="e">
        <f t="shared" si="49"/>
        <v>#N/A</v>
      </c>
      <c r="N576" s="3" t="str">
        <f t="shared" si="48"/>
        <v/>
      </c>
    </row>
    <row r="577" spans="1:14">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49"/>
        <v>#N/A</v>
      </c>
      <c r="N580" s="3" t="str">
        <f t="shared" ref="N580:N643" si="52">+I580&amp;H580</f>
        <v/>
      </c>
    </row>
    <row r="581" spans="1:14">
      <c r="A581" s="166"/>
      <c r="B581" s="204" t="e">
        <f>VLOOKUP(A581,Adr!A:B,2,FALSE)</f>
        <v>#N/A</v>
      </c>
      <c r="C581" s="196"/>
      <c r="D581" s="187"/>
      <c r="E581" s="173"/>
      <c r="F581" s="166"/>
      <c r="G581" s="169"/>
      <c r="H581" s="169"/>
      <c r="I581" s="192" t="str">
        <f t="shared" si="50"/>
        <v/>
      </c>
      <c r="J581" s="167"/>
      <c r="K581" s="5"/>
      <c r="L581" s="167" t="str">
        <f t="shared" si="51"/>
        <v/>
      </c>
      <c r="M581" s="5" t="e">
        <f t="shared" si="49"/>
        <v>#N/A</v>
      </c>
      <c r="N581" s="3" t="str">
        <f t="shared" si="52"/>
        <v/>
      </c>
    </row>
    <row r="582" spans="1:14">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c r="A583" s="198"/>
      <c r="B583" s="204" t="e">
        <f>VLOOKUP(A583,Adr!A:B,2,FALSE)</f>
        <v>#N/A</v>
      </c>
      <c r="C583" s="169"/>
      <c r="D583" s="172"/>
      <c r="E583" s="173"/>
      <c r="F583" s="166"/>
      <c r="G583" s="169"/>
      <c r="H583" s="169"/>
      <c r="I583" s="192" t="str">
        <f t="shared" si="50"/>
        <v/>
      </c>
      <c r="J583" s="167"/>
      <c r="K583" s="5"/>
      <c r="L583" s="167" t="str">
        <f t="shared" si="51"/>
        <v/>
      </c>
      <c r="M583" s="5" t="e">
        <f t="shared" si="49"/>
        <v>#N/A</v>
      </c>
      <c r="N583" s="3" t="str">
        <f t="shared" si="52"/>
        <v/>
      </c>
    </row>
    <row r="584" spans="1:14">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c r="A585" s="166"/>
      <c r="B585" s="204" t="e">
        <f>VLOOKUP(A585,Adr!A:B,2,FALSE)</f>
        <v>#N/A</v>
      </c>
      <c r="C585" s="196"/>
      <c r="D585" s="187"/>
      <c r="E585" s="173"/>
      <c r="F585" s="166"/>
      <c r="G585" s="169"/>
      <c r="H585" s="169"/>
      <c r="I585" s="192" t="str">
        <f t="shared" si="50"/>
        <v/>
      </c>
      <c r="J585" s="167"/>
      <c r="K585" s="5"/>
      <c r="L585" s="167" t="str">
        <f t="shared" si="51"/>
        <v/>
      </c>
      <c r="M585" s="5" t="e">
        <f t="shared" si="49"/>
        <v>#N/A</v>
      </c>
      <c r="N585" s="3" t="str">
        <f t="shared" si="52"/>
        <v/>
      </c>
    </row>
    <row r="586" spans="1:14">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c r="A587" s="166"/>
      <c r="B587" s="204" t="e">
        <f>VLOOKUP(A587,Adr!A:B,2,FALSE)</f>
        <v>#N/A</v>
      </c>
      <c r="C587" s="190"/>
      <c r="D587" s="172"/>
      <c r="E587" s="173"/>
      <c r="F587" s="166"/>
      <c r="G587" s="169"/>
      <c r="H587" s="169"/>
      <c r="I587" s="192" t="str">
        <f t="shared" si="50"/>
        <v/>
      </c>
      <c r="J587" s="167"/>
      <c r="K587" s="5"/>
      <c r="L587" s="167" t="str">
        <f t="shared" si="51"/>
        <v/>
      </c>
      <c r="M587" s="5" t="e">
        <f t="shared" si="49"/>
        <v>#N/A</v>
      </c>
      <c r="N587" s="3" t="str">
        <f t="shared" si="52"/>
        <v/>
      </c>
    </row>
    <row r="588" spans="1:14">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c r="A589" s="166"/>
      <c r="B589" s="204" t="e">
        <f>VLOOKUP(A589,Adr!A:B,2,FALSE)</f>
        <v>#N/A</v>
      </c>
      <c r="C589" s="196"/>
      <c r="D589" s="187"/>
      <c r="E589" s="173"/>
      <c r="F589" s="166"/>
      <c r="G589" s="169"/>
      <c r="H589" s="169"/>
      <c r="I589" s="192" t="str">
        <f t="shared" si="50"/>
        <v/>
      </c>
      <c r="J589" s="167"/>
      <c r="K589" s="5"/>
      <c r="L589" s="167" t="str">
        <f t="shared" si="51"/>
        <v/>
      </c>
      <c r="M589" s="5" t="e">
        <f t="shared" ref="M589:M652" si="53">B589&amp;F589&amp;H589&amp;C589</f>
        <v>#N/A</v>
      </c>
      <c r="N589" s="3" t="str">
        <f t="shared" si="52"/>
        <v/>
      </c>
    </row>
    <row r="590" spans="1:14">
      <c r="A590" s="166"/>
      <c r="B590" s="204" t="e">
        <f>VLOOKUP(A590,Adr!A:B,2,FALSE)</f>
        <v>#N/A</v>
      </c>
      <c r="C590" s="196"/>
      <c r="D590" s="187"/>
      <c r="E590" s="173"/>
      <c r="F590" s="166"/>
      <c r="G590" s="169"/>
      <c r="H590" s="169"/>
      <c r="I590" s="192" t="str">
        <f t="shared" si="50"/>
        <v/>
      </c>
      <c r="J590" s="167"/>
      <c r="K590" s="5"/>
      <c r="L590" s="167" t="str">
        <f t="shared" si="51"/>
        <v/>
      </c>
      <c r="M590" s="5" t="e">
        <f t="shared" si="53"/>
        <v>#N/A</v>
      </c>
      <c r="N590" s="3" t="str">
        <f t="shared" si="52"/>
        <v/>
      </c>
    </row>
    <row r="591" spans="1:14">
      <c r="A591" s="202"/>
      <c r="B591" s="204" t="e">
        <f>VLOOKUP(A591,Adr!A:B,2,FALSE)</f>
        <v>#N/A</v>
      </c>
      <c r="C591" s="169"/>
      <c r="D591" s="172"/>
      <c r="E591" s="173"/>
      <c r="F591" s="166"/>
      <c r="G591" s="169"/>
      <c r="H591" s="169"/>
      <c r="I591" s="192" t="str">
        <f t="shared" si="50"/>
        <v/>
      </c>
      <c r="J591" s="167"/>
      <c r="K591" s="5"/>
      <c r="L591" s="167" t="str">
        <f t="shared" si="51"/>
        <v/>
      </c>
      <c r="M591" s="5" t="e">
        <f t="shared" si="53"/>
        <v>#N/A</v>
      </c>
      <c r="N591" s="3" t="str">
        <f t="shared" si="52"/>
        <v/>
      </c>
    </row>
    <row r="592" spans="1:14">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c r="A593" s="166"/>
      <c r="B593" s="204" t="e">
        <f>VLOOKUP(A593,Adr!A:B,2,FALSE)</f>
        <v>#N/A</v>
      </c>
      <c r="C593" s="197"/>
      <c r="D593" s="191"/>
      <c r="E593" s="173"/>
      <c r="F593" s="182"/>
      <c r="G593" s="185"/>
      <c r="H593" s="185"/>
      <c r="I593" s="192" t="str">
        <f t="shared" si="50"/>
        <v/>
      </c>
      <c r="J593" s="167"/>
      <c r="K593" s="5"/>
      <c r="L593" s="167" t="str">
        <f t="shared" si="51"/>
        <v/>
      </c>
      <c r="M593" s="5" t="e">
        <f t="shared" si="53"/>
        <v>#N/A</v>
      </c>
      <c r="N593" s="3" t="str">
        <f t="shared" si="52"/>
        <v/>
      </c>
    </row>
    <row r="594" spans="1:14">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c r="A599" s="182"/>
      <c r="B599" s="204" t="e">
        <f>VLOOKUP(A599,Adr!A:B,2,FALSE)</f>
        <v>#N/A</v>
      </c>
      <c r="C599" s="185"/>
      <c r="D599" s="187"/>
      <c r="E599" s="173"/>
      <c r="F599" s="182"/>
      <c r="G599" s="185"/>
      <c r="H599" s="185"/>
      <c r="I599" s="192" t="str">
        <f t="shared" si="50"/>
        <v/>
      </c>
      <c r="J599" s="167"/>
      <c r="K599" s="5"/>
      <c r="L599" s="167" t="str">
        <f t="shared" si="51"/>
        <v/>
      </c>
      <c r="M599" s="5" t="e">
        <f t="shared" si="53"/>
        <v>#N/A</v>
      </c>
      <c r="N599" s="3" t="str">
        <f t="shared" si="52"/>
        <v/>
      </c>
    </row>
    <row r="600" spans="1:14">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c r="A601" s="182"/>
      <c r="B601" s="204" t="e">
        <f>VLOOKUP(A601,Adr!A:B,2,FALSE)</f>
        <v>#N/A</v>
      </c>
      <c r="C601" s="185"/>
      <c r="D601" s="187"/>
      <c r="E601" s="173"/>
      <c r="F601" s="182"/>
      <c r="G601" s="169"/>
      <c r="H601" s="185"/>
      <c r="I601" s="192" t="str">
        <f t="shared" si="50"/>
        <v/>
      </c>
      <c r="J601" s="167"/>
      <c r="K601" s="5"/>
      <c r="L601" s="167" t="str">
        <f t="shared" si="51"/>
        <v/>
      </c>
      <c r="M601" s="5" t="e">
        <f t="shared" si="53"/>
        <v>#N/A</v>
      </c>
      <c r="N601" s="3" t="str">
        <f t="shared" si="52"/>
        <v/>
      </c>
    </row>
    <row r="602" spans="1:14">
      <c r="A602" s="166"/>
      <c r="B602" s="204" t="e">
        <f>VLOOKUP(A602,Adr!A:B,2,FALSE)</f>
        <v>#N/A</v>
      </c>
      <c r="C602" s="196"/>
      <c r="D602" s="187"/>
      <c r="E602" s="173"/>
      <c r="F602" s="166"/>
      <c r="G602" s="169"/>
      <c r="H602" s="169"/>
      <c r="I602" s="192" t="str">
        <f t="shared" si="50"/>
        <v/>
      </c>
      <c r="J602" s="167"/>
      <c r="K602" s="5"/>
      <c r="L602" s="167" t="str">
        <f t="shared" si="51"/>
        <v/>
      </c>
      <c r="M602" s="5" t="e">
        <f t="shared" si="53"/>
        <v>#N/A</v>
      </c>
      <c r="N602" s="3" t="str">
        <f t="shared" si="52"/>
        <v/>
      </c>
    </row>
    <row r="603" spans="1:14">
      <c r="A603" s="166"/>
      <c r="B603" s="204" t="e">
        <f>VLOOKUP(A603,Adr!A:B,2,FALSE)</f>
        <v>#N/A</v>
      </c>
      <c r="C603" s="190"/>
      <c r="D603" s="172"/>
      <c r="E603" s="173"/>
      <c r="F603" s="166"/>
      <c r="G603" s="169"/>
      <c r="H603" s="169"/>
      <c r="I603" s="192" t="str">
        <f t="shared" si="50"/>
        <v/>
      </c>
      <c r="J603" s="167"/>
      <c r="K603" s="5"/>
      <c r="L603" s="167" t="str">
        <f t="shared" si="51"/>
        <v/>
      </c>
      <c r="M603" s="5" t="e">
        <f t="shared" si="53"/>
        <v>#N/A</v>
      </c>
      <c r="N603" s="3" t="str">
        <f t="shared" si="52"/>
        <v/>
      </c>
    </row>
    <row r="604" spans="1:14">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c r="A606" s="166"/>
      <c r="B606" s="204" t="e">
        <f>VLOOKUP(A606,Adr!A:B,2,FALSE)</f>
        <v>#N/A</v>
      </c>
      <c r="C606" s="190"/>
      <c r="D606" s="172"/>
      <c r="E606" s="173"/>
      <c r="F606" s="166"/>
      <c r="G606" s="169"/>
      <c r="H606" s="169"/>
      <c r="I606" s="192" t="str">
        <f t="shared" ref="I606:I613" si="54">A606&amp;F606</f>
        <v/>
      </c>
      <c r="J606" s="167"/>
      <c r="K606" s="5"/>
      <c r="L606" s="167" t="str">
        <f t="shared" ref="L606:L669" si="55">A606&amp;G606&amp;H606</f>
        <v/>
      </c>
      <c r="M606" s="5" t="e">
        <f t="shared" si="53"/>
        <v>#N/A</v>
      </c>
      <c r="N606" s="3" t="str">
        <f t="shared" si="52"/>
        <v/>
      </c>
    </row>
    <row r="607" spans="1:14">
      <c r="A607" s="166"/>
      <c r="B607" s="204" t="e">
        <f>VLOOKUP(A607,Adr!A:B,2,FALSE)</f>
        <v>#N/A</v>
      </c>
      <c r="C607" s="190"/>
      <c r="D607" s="172"/>
      <c r="E607" s="173"/>
      <c r="F607" s="166"/>
      <c r="G607" s="169"/>
      <c r="H607" s="169"/>
      <c r="I607" s="192" t="str">
        <f t="shared" si="54"/>
        <v/>
      </c>
      <c r="J607" s="167"/>
      <c r="K607" s="5"/>
      <c r="L607" s="167" t="str">
        <f t="shared" si="55"/>
        <v/>
      </c>
      <c r="M607" s="5" t="e">
        <f t="shared" si="53"/>
        <v>#N/A</v>
      </c>
      <c r="N607" s="3" t="str">
        <f t="shared" si="52"/>
        <v/>
      </c>
    </row>
    <row r="608" spans="1:14">
      <c r="A608" s="166"/>
      <c r="B608" s="204" t="e">
        <f>VLOOKUP(A608,Adr!A:B,2,FALSE)</f>
        <v>#N/A</v>
      </c>
      <c r="C608" s="185"/>
      <c r="D608" s="187"/>
      <c r="E608" s="173"/>
      <c r="F608" s="182"/>
      <c r="G608" s="185"/>
      <c r="H608" s="185"/>
      <c r="I608" s="192" t="str">
        <f t="shared" si="54"/>
        <v/>
      </c>
      <c r="J608" s="167"/>
      <c r="K608" s="5"/>
      <c r="L608" s="167" t="str">
        <f t="shared" si="55"/>
        <v/>
      </c>
      <c r="M608" s="5" t="e">
        <f t="shared" si="53"/>
        <v>#N/A</v>
      </c>
      <c r="N608" s="3" t="str">
        <f t="shared" si="52"/>
        <v/>
      </c>
    </row>
    <row r="609" spans="1:14">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c r="A612" s="166"/>
      <c r="B612" s="204" t="e">
        <f>VLOOKUP(A612,Adr!A:B,2,FALSE)</f>
        <v>#N/A</v>
      </c>
      <c r="C612" s="169"/>
      <c r="D612" s="172"/>
      <c r="E612" s="173"/>
      <c r="F612" s="166"/>
      <c r="G612" s="169"/>
      <c r="H612" s="169"/>
      <c r="I612" s="192" t="str">
        <f t="shared" si="54"/>
        <v/>
      </c>
      <c r="J612" s="167"/>
      <c r="K612" s="5"/>
      <c r="L612" s="167" t="str">
        <f t="shared" si="55"/>
        <v/>
      </c>
      <c r="M612" s="5" t="e">
        <f t="shared" si="53"/>
        <v>#N/A</v>
      </c>
      <c r="N612" s="3" t="str">
        <f t="shared" si="52"/>
        <v/>
      </c>
    </row>
    <row r="613" spans="1:14">
      <c r="A613" s="166"/>
      <c r="B613" s="204" t="e">
        <f>VLOOKUP(A613,Adr!A:B,2,FALSE)</f>
        <v>#N/A</v>
      </c>
      <c r="C613" s="197"/>
      <c r="D613" s="191"/>
      <c r="E613" s="173"/>
      <c r="F613" s="182"/>
      <c r="G613" s="185"/>
      <c r="H613" s="185"/>
      <c r="I613" s="192" t="str">
        <f t="shared" si="54"/>
        <v/>
      </c>
      <c r="J613" s="167"/>
      <c r="K613" s="5"/>
      <c r="L613" s="167" t="str">
        <f t="shared" si="55"/>
        <v/>
      </c>
      <c r="M613" s="5" t="e">
        <f t="shared" si="53"/>
        <v>#N/A</v>
      </c>
      <c r="N613" s="3" t="str">
        <f t="shared" si="52"/>
        <v/>
      </c>
    </row>
    <row r="614" spans="1:14">
      <c r="A614" s="166"/>
      <c r="B614" s="204" t="e">
        <f>VLOOKUP(A614,Adr!A:B,2,FALSE)</f>
        <v>#N/A</v>
      </c>
      <c r="C614" s="197"/>
      <c r="D614" s="191"/>
      <c r="E614" s="173"/>
      <c r="F614" s="182"/>
      <c r="G614" s="185"/>
      <c r="H614" s="185"/>
      <c r="I614" s="167"/>
      <c r="J614" s="167"/>
      <c r="K614" s="5"/>
      <c r="L614" s="167" t="str">
        <f t="shared" si="55"/>
        <v/>
      </c>
      <c r="M614" s="5" t="e">
        <f t="shared" si="53"/>
        <v>#N/A</v>
      </c>
      <c r="N614" s="3" t="str">
        <f t="shared" si="52"/>
        <v/>
      </c>
    </row>
    <row r="615" spans="1:14">
      <c r="A615" s="166"/>
      <c r="B615" s="204" t="e">
        <f>VLOOKUP(A615,Adr!A:B,2,FALSE)</f>
        <v>#N/A</v>
      </c>
      <c r="C615" s="185"/>
      <c r="D615" s="187"/>
      <c r="E615" s="173"/>
      <c r="F615" s="182"/>
      <c r="G615" s="185"/>
      <c r="H615" s="185"/>
      <c r="I615" s="192"/>
      <c r="J615" s="167"/>
      <c r="K615" s="5"/>
      <c r="L615" s="167" t="str">
        <f t="shared" si="55"/>
        <v/>
      </c>
      <c r="M615" s="5" t="e">
        <f t="shared" si="53"/>
        <v>#N/A</v>
      </c>
      <c r="N615" s="3" t="str">
        <f t="shared" si="52"/>
        <v/>
      </c>
    </row>
    <row r="616" spans="1:14">
      <c r="A616" s="182"/>
      <c r="B616" s="204" t="e">
        <f>VLOOKUP(A616,Adr!A:B,2,FALSE)</f>
        <v>#N/A</v>
      </c>
      <c r="C616" s="185"/>
      <c r="D616" s="187"/>
      <c r="E616" s="230"/>
      <c r="F616" s="182"/>
      <c r="G616" s="185"/>
      <c r="H616" s="185"/>
      <c r="I616" s="192"/>
      <c r="J616" s="167"/>
      <c r="K616" s="5"/>
      <c r="L616" s="167" t="str">
        <f t="shared" si="55"/>
        <v/>
      </c>
      <c r="M616" s="5" t="e">
        <f t="shared" si="53"/>
        <v>#N/A</v>
      </c>
      <c r="N616" s="3" t="str">
        <f t="shared" si="52"/>
        <v/>
      </c>
    </row>
    <row r="617" spans="1:14">
      <c r="A617" s="166"/>
      <c r="B617" s="204" t="e">
        <f>VLOOKUP(A617,Adr!A:B,2,FALSE)</f>
        <v>#N/A</v>
      </c>
      <c r="C617" s="196"/>
      <c r="D617" s="187"/>
      <c r="E617" s="173"/>
      <c r="F617" s="166"/>
      <c r="G617" s="169"/>
      <c r="H617" s="169"/>
      <c r="I617" s="167"/>
      <c r="J617" s="167"/>
      <c r="K617" s="5"/>
      <c r="L617" s="167" t="str">
        <f t="shared" si="55"/>
        <v/>
      </c>
      <c r="M617" s="5" t="e">
        <f t="shared" si="53"/>
        <v>#N/A</v>
      </c>
      <c r="N617" s="3" t="str">
        <f t="shared" si="52"/>
        <v/>
      </c>
    </row>
    <row r="618" spans="1:14">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c r="A619" s="166"/>
      <c r="B619" s="204" t="e">
        <f>VLOOKUP(A619,Adr!A:B,2,FALSE)</f>
        <v>#N/A</v>
      </c>
      <c r="C619" s="196"/>
      <c r="D619" s="187"/>
      <c r="E619" s="173"/>
      <c r="F619" s="182"/>
      <c r="G619" s="185"/>
      <c r="H619" s="185"/>
      <c r="I619" s="167"/>
      <c r="J619" s="167"/>
      <c r="K619" s="5"/>
      <c r="L619" s="167" t="str">
        <f t="shared" si="55"/>
        <v/>
      </c>
      <c r="M619" s="5" t="e">
        <f t="shared" si="53"/>
        <v>#N/A</v>
      </c>
      <c r="N619" s="3" t="str">
        <f t="shared" si="52"/>
        <v/>
      </c>
    </row>
    <row r="620" spans="1:14">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c r="A621" s="182"/>
      <c r="B621" s="204" t="e">
        <f>VLOOKUP(A621,Adr!A:B,2,FALSE)</f>
        <v>#N/A</v>
      </c>
      <c r="C621" s="185"/>
      <c r="D621" s="187"/>
      <c r="E621" s="230"/>
      <c r="F621" s="182"/>
      <c r="G621" s="185"/>
      <c r="H621" s="185"/>
      <c r="I621" s="192"/>
      <c r="J621" s="167"/>
      <c r="K621" s="5"/>
      <c r="L621" s="167" t="str">
        <f t="shared" si="55"/>
        <v/>
      </c>
      <c r="M621" s="5" t="e">
        <f t="shared" si="53"/>
        <v>#N/A</v>
      </c>
      <c r="N621" s="3" t="str">
        <f t="shared" si="52"/>
        <v/>
      </c>
    </row>
    <row r="622" spans="1:14">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c r="A624" s="166"/>
      <c r="B624" s="204" t="e">
        <f>VLOOKUP(A624,Adr!A:B,2,FALSE)</f>
        <v>#N/A</v>
      </c>
      <c r="C624" s="196"/>
      <c r="D624" s="187"/>
      <c r="E624" s="173"/>
      <c r="F624" s="166"/>
      <c r="G624" s="169"/>
      <c r="H624" s="169"/>
      <c r="I624" s="167"/>
      <c r="J624" s="167"/>
      <c r="K624" s="5"/>
      <c r="L624" s="167" t="str">
        <f t="shared" si="55"/>
        <v/>
      </c>
      <c r="M624" s="5" t="e">
        <f t="shared" si="53"/>
        <v>#N/A</v>
      </c>
      <c r="N624" s="3" t="str">
        <f t="shared" si="52"/>
        <v/>
      </c>
    </row>
    <row r="625" spans="1:14">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c r="A626" s="166"/>
      <c r="B626" s="204" t="e">
        <f>VLOOKUP(A626,Adr!A:B,2,FALSE)</f>
        <v>#N/A</v>
      </c>
      <c r="C626" s="190"/>
      <c r="D626" s="172"/>
      <c r="E626" s="173"/>
      <c r="F626" s="166"/>
      <c r="G626" s="169"/>
      <c r="H626" s="169"/>
      <c r="I626" s="167"/>
      <c r="J626" s="167"/>
      <c r="K626" s="5"/>
      <c r="L626" s="167" t="str">
        <f t="shared" si="55"/>
        <v/>
      </c>
      <c r="M626" s="5" t="e">
        <f t="shared" si="53"/>
        <v>#N/A</v>
      </c>
      <c r="N626" s="3" t="str">
        <f t="shared" si="52"/>
        <v/>
      </c>
    </row>
    <row r="627" spans="1:14">
      <c r="A627" s="166"/>
      <c r="B627" s="204" t="e">
        <f>VLOOKUP(A627,Adr!A:B,2,FALSE)</f>
        <v>#N/A</v>
      </c>
      <c r="C627" s="196"/>
      <c r="D627" s="187"/>
      <c r="E627" s="173"/>
      <c r="F627" s="182"/>
      <c r="G627" s="185"/>
      <c r="H627" s="185"/>
      <c r="I627" s="167"/>
      <c r="J627" s="167"/>
      <c r="K627" s="5"/>
      <c r="L627" s="167" t="str">
        <f t="shared" si="55"/>
        <v/>
      </c>
      <c r="M627" s="5" t="e">
        <f t="shared" si="53"/>
        <v>#N/A</v>
      </c>
      <c r="N627" s="3" t="str">
        <f t="shared" si="52"/>
        <v/>
      </c>
    </row>
    <row r="628" spans="1:14">
      <c r="A628" s="166"/>
      <c r="B628" s="204" t="e">
        <f>VLOOKUP(A628,Adr!A:B,2,FALSE)</f>
        <v>#N/A</v>
      </c>
      <c r="C628" s="196"/>
      <c r="D628" s="186"/>
      <c r="E628" s="173"/>
      <c r="F628" s="166"/>
      <c r="G628" s="169"/>
      <c r="H628" s="169"/>
      <c r="I628" s="167"/>
      <c r="J628" s="167"/>
      <c r="K628" s="5"/>
      <c r="L628" s="167" t="str">
        <f t="shared" si="55"/>
        <v/>
      </c>
      <c r="M628" s="5" t="e">
        <f t="shared" si="53"/>
        <v>#N/A</v>
      </c>
      <c r="N628" s="3" t="str">
        <f t="shared" si="52"/>
        <v/>
      </c>
    </row>
    <row r="629" spans="1:14">
      <c r="A629" s="166"/>
      <c r="B629" s="204" t="e">
        <f>VLOOKUP(A629,Adr!A:B,2,FALSE)</f>
        <v>#N/A</v>
      </c>
      <c r="C629" s="196"/>
      <c r="D629" s="187"/>
      <c r="E629" s="173"/>
      <c r="F629" s="166"/>
      <c r="G629" s="169"/>
      <c r="H629" s="169"/>
      <c r="I629" s="167"/>
      <c r="J629" s="167"/>
      <c r="K629" s="5"/>
      <c r="L629" s="167" t="str">
        <f t="shared" si="55"/>
        <v/>
      </c>
      <c r="M629" s="5" t="e">
        <f t="shared" si="53"/>
        <v>#N/A</v>
      </c>
      <c r="N629" s="3" t="str">
        <f t="shared" si="52"/>
        <v/>
      </c>
    </row>
    <row r="630" spans="1:14">
      <c r="A630" s="202"/>
      <c r="B630" s="204" t="e">
        <f>VLOOKUP(A630,Adr!A:B,2,FALSE)</f>
        <v>#N/A</v>
      </c>
      <c r="C630" s="169"/>
      <c r="D630" s="172"/>
      <c r="E630" s="173"/>
      <c r="F630" s="166"/>
      <c r="G630" s="169"/>
      <c r="H630" s="169"/>
      <c r="I630" s="192"/>
      <c r="J630" s="167"/>
      <c r="K630" s="5"/>
      <c r="L630" s="167" t="str">
        <f t="shared" si="55"/>
        <v/>
      </c>
      <c r="M630" s="5" t="e">
        <f t="shared" si="53"/>
        <v>#N/A</v>
      </c>
      <c r="N630" s="3" t="str">
        <f t="shared" si="52"/>
        <v/>
      </c>
    </row>
    <row r="631" spans="1:14">
      <c r="A631" s="166"/>
      <c r="B631" s="204" t="e">
        <f>VLOOKUP(A631,Adr!A:B,2,FALSE)</f>
        <v>#N/A</v>
      </c>
      <c r="C631" s="190"/>
      <c r="D631" s="172"/>
      <c r="E631" s="173"/>
      <c r="F631" s="166"/>
      <c r="G631" s="169"/>
      <c r="H631" s="169"/>
      <c r="I631" s="167"/>
      <c r="J631" s="167"/>
      <c r="K631" s="5"/>
      <c r="L631" s="167" t="str">
        <f t="shared" si="55"/>
        <v/>
      </c>
      <c r="M631" s="5" t="e">
        <f t="shared" si="53"/>
        <v>#N/A</v>
      </c>
      <c r="N631" s="3" t="str">
        <f t="shared" si="52"/>
        <v/>
      </c>
    </row>
    <row r="632" spans="1:14">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c r="A633" s="166"/>
      <c r="B633" s="204" t="e">
        <f>VLOOKUP(A633,Adr!A:B,2,FALSE)</f>
        <v>#N/A</v>
      </c>
      <c r="C633" s="169"/>
      <c r="D633" s="187"/>
      <c r="E633" s="173"/>
      <c r="F633" s="166"/>
      <c r="G633" s="169"/>
      <c r="H633" s="169"/>
      <c r="I633" s="192"/>
      <c r="J633" s="167"/>
      <c r="K633" s="5"/>
      <c r="L633" s="167" t="str">
        <f t="shared" si="55"/>
        <v/>
      </c>
      <c r="M633" s="5" t="e">
        <f t="shared" si="53"/>
        <v>#N/A</v>
      </c>
      <c r="N633" s="3" t="str">
        <f t="shared" si="52"/>
        <v/>
      </c>
    </row>
    <row r="634" spans="1:14">
      <c r="A634" s="166"/>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c r="A636" s="166"/>
      <c r="B636" s="204" t="e">
        <f>VLOOKUP(A636,Adr!A:B,2,FALSE)</f>
        <v>#N/A</v>
      </c>
      <c r="C636" s="190"/>
      <c r="D636" s="172"/>
      <c r="E636" s="173"/>
      <c r="F636" s="182"/>
      <c r="G636" s="185"/>
      <c r="H636" s="185"/>
      <c r="I636" s="167"/>
      <c r="J636" s="167"/>
      <c r="K636" s="5"/>
      <c r="L636" s="167" t="str">
        <f t="shared" si="55"/>
        <v/>
      </c>
      <c r="M636" s="5" t="e">
        <f t="shared" si="53"/>
        <v>#N/A</v>
      </c>
      <c r="N636" s="3" t="str">
        <f t="shared" si="52"/>
        <v/>
      </c>
    </row>
    <row r="637" spans="1:14">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c r="A638" s="166"/>
      <c r="B638" s="204" t="e">
        <f>VLOOKUP(A638,Adr!A:B,2,FALSE)</f>
        <v>#N/A</v>
      </c>
      <c r="C638" s="169"/>
      <c r="D638" s="172"/>
      <c r="E638" s="173"/>
      <c r="F638" s="166"/>
      <c r="G638" s="169"/>
      <c r="H638" s="169"/>
      <c r="I638" s="192"/>
      <c r="J638" s="167"/>
      <c r="K638" s="5"/>
      <c r="L638" s="167" t="str">
        <f t="shared" si="55"/>
        <v/>
      </c>
      <c r="M638" s="5" t="e">
        <f t="shared" si="53"/>
        <v>#N/A</v>
      </c>
      <c r="N638" s="3" t="str">
        <f t="shared" si="52"/>
        <v/>
      </c>
    </row>
    <row r="639" spans="1:14">
      <c r="A639" s="166"/>
      <c r="B639" s="204" t="e">
        <f>VLOOKUP(A639,Adr!A:B,2,FALSE)</f>
        <v>#N/A</v>
      </c>
      <c r="C639" s="185"/>
      <c r="D639" s="187"/>
      <c r="E639" s="173"/>
      <c r="F639" s="182"/>
      <c r="G639" s="185"/>
      <c r="H639" s="185"/>
      <c r="I639" s="192"/>
      <c r="J639" s="167"/>
      <c r="K639" s="5"/>
      <c r="L639" s="167" t="str">
        <f t="shared" si="55"/>
        <v/>
      </c>
      <c r="M639" s="5" t="e">
        <f t="shared" si="53"/>
        <v>#N/A</v>
      </c>
      <c r="N639" s="3" t="str">
        <f t="shared" si="52"/>
        <v/>
      </c>
    </row>
    <row r="640" spans="1:14">
      <c r="A640" s="166"/>
      <c r="B640" s="204" t="e">
        <f>VLOOKUP(A640,Adr!A:B,2,FALSE)</f>
        <v>#N/A</v>
      </c>
      <c r="C640" s="190"/>
      <c r="D640" s="172"/>
      <c r="E640" s="173"/>
      <c r="F640" s="182"/>
      <c r="G640" s="185"/>
      <c r="H640" s="185"/>
      <c r="I640" s="167"/>
      <c r="J640" s="167"/>
      <c r="K640" s="5"/>
      <c r="L640" s="167" t="str">
        <f t="shared" si="55"/>
        <v/>
      </c>
      <c r="M640" s="5" t="e">
        <f t="shared" si="53"/>
        <v>#N/A</v>
      </c>
      <c r="N640" s="3" t="str">
        <f t="shared" si="52"/>
        <v/>
      </c>
    </row>
    <row r="641" spans="1:14">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c r="A643" s="166"/>
      <c r="B643" s="204" t="e">
        <f>VLOOKUP(A643,Adr!A:B,2,FALSE)</f>
        <v>#N/A</v>
      </c>
      <c r="C643" s="190"/>
      <c r="D643" s="172"/>
      <c r="E643" s="173"/>
      <c r="F643" s="182"/>
      <c r="G643" s="185"/>
      <c r="H643" s="185"/>
      <c r="I643" s="167"/>
      <c r="J643" s="167"/>
      <c r="K643" s="5"/>
      <c r="L643" s="167" t="str">
        <f t="shared" si="55"/>
        <v/>
      </c>
      <c r="M643" s="5" t="e">
        <f t="shared" si="53"/>
        <v>#N/A</v>
      </c>
      <c r="N643" s="3" t="str">
        <f t="shared" si="52"/>
        <v/>
      </c>
    </row>
    <row r="644" spans="1:14">
      <c r="A644" s="166"/>
      <c r="B644" s="204" t="e">
        <f>VLOOKUP(A644,Adr!A:B,2,FALSE)</f>
        <v>#N/A</v>
      </c>
      <c r="C644" s="169"/>
      <c r="D644" s="172"/>
      <c r="E644" s="173"/>
      <c r="F644" s="166"/>
      <c r="G644" s="169"/>
      <c r="H644" s="169"/>
      <c r="I644" s="192"/>
      <c r="J644" s="167"/>
      <c r="K644" s="5"/>
      <c r="L644" s="167" t="str">
        <f t="shared" si="55"/>
        <v/>
      </c>
      <c r="M644" s="5" t="e">
        <f t="shared" si="53"/>
        <v>#N/A</v>
      </c>
      <c r="N644" s="3" t="str">
        <f t="shared" ref="N644:N707" si="56">+I644&amp;H644</f>
        <v/>
      </c>
    </row>
    <row r="645" spans="1:14">
      <c r="A645" s="166"/>
      <c r="B645" s="204" t="e">
        <f>VLOOKUP(A645,Adr!A:B,2,FALSE)</f>
        <v>#N/A</v>
      </c>
      <c r="C645" s="190"/>
      <c r="D645" s="172"/>
      <c r="E645" s="173"/>
      <c r="F645" s="182"/>
      <c r="G645" s="185"/>
      <c r="H645" s="185"/>
      <c r="I645" s="167"/>
      <c r="J645" s="167"/>
      <c r="K645" s="5"/>
      <c r="L645" s="167" t="str">
        <f t="shared" si="55"/>
        <v/>
      </c>
      <c r="M645" s="5" t="e">
        <f t="shared" si="53"/>
        <v>#N/A</v>
      </c>
      <c r="N645" s="3" t="str">
        <f t="shared" si="56"/>
        <v/>
      </c>
    </row>
    <row r="646" spans="1:14">
      <c r="A646" s="166"/>
      <c r="B646" s="204" t="e">
        <f>VLOOKUP(A646,Adr!A:B,2,FALSE)</f>
        <v>#N/A</v>
      </c>
      <c r="C646" s="169"/>
      <c r="D646" s="172"/>
      <c r="E646" s="173"/>
      <c r="F646" s="166"/>
      <c r="G646" s="169"/>
      <c r="H646" s="169"/>
      <c r="I646" s="192"/>
      <c r="J646" s="167"/>
      <c r="K646" s="5"/>
      <c r="L646" s="167" t="str">
        <f t="shared" si="55"/>
        <v/>
      </c>
      <c r="M646" s="5" t="e">
        <f t="shared" si="53"/>
        <v>#N/A</v>
      </c>
      <c r="N646" s="3" t="str">
        <f t="shared" si="56"/>
        <v/>
      </c>
    </row>
    <row r="647" spans="1:14">
      <c r="A647" s="166"/>
      <c r="B647" s="204" t="e">
        <f>VLOOKUP(A647,Adr!A:B,2,FALSE)</f>
        <v>#N/A</v>
      </c>
      <c r="C647" s="185"/>
      <c r="D647" s="187"/>
      <c r="E647" s="173"/>
      <c r="F647" s="182"/>
      <c r="G647" s="185"/>
      <c r="H647" s="185"/>
      <c r="I647" s="192"/>
      <c r="J647" s="167"/>
      <c r="K647" s="5"/>
      <c r="L647" s="167" t="str">
        <f t="shared" si="55"/>
        <v/>
      </c>
      <c r="M647" s="5" t="e">
        <f t="shared" si="53"/>
        <v>#N/A</v>
      </c>
      <c r="N647" s="3" t="str">
        <f t="shared" si="56"/>
        <v/>
      </c>
    </row>
    <row r="648" spans="1:14">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c r="A649" s="166"/>
      <c r="B649" s="204" t="e">
        <f>VLOOKUP(A649,Adr!A:B,2,FALSE)</f>
        <v>#N/A</v>
      </c>
      <c r="C649" s="185"/>
      <c r="D649" s="186"/>
      <c r="E649" s="173"/>
      <c r="F649" s="182"/>
      <c r="G649" s="185"/>
      <c r="H649" s="185"/>
      <c r="I649" s="192"/>
      <c r="J649" s="167"/>
      <c r="K649" s="5"/>
      <c r="L649" s="167" t="str">
        <f t="shared" si="55"/>
        <v/>
      </c>
      <c r="M649" s="5" t="e">
        <f t="shared" si="53"/>
        <v>#N/A</v>
      </c>
      <c r="N649" s="3" t="str">
        <f t="shared" si="56"/>
        <v/>
      </c>
    </row>
    <row r="650" spans="1:14">
      <c r="A650" s="166"/>
      <c r="B650" s="204" t="e">
        <f>VLOOKUP(A650,Adr!A:B,2,FALSE)</f>
        <v>#N/A</v>
      </c>
      <c r="C650" s="190"/>
      <c r="D650" s="172"/>
      <c r="E650" s="173"/>
      <c r="F650" s="182"/>
      <c r="G650" s="185"/>
      <c r="H650" s="185"/>
      <c r="I650" s="167"/>
      <c r="J650" s="167"/>
      <c r="K650" s="5"/>
      <c r="L650" s="167" t="str">
        <f t="shared" si="55"/>
        <v/>
      </c>
      <c r="M650" s="5" t="e">
        <f t="shared" si="53"/>
        <v>#N/A</v>
      </c>
      <c r="N650" s="3" t="str">
        <f t="shared" si="56"/>
        <v/>
      </c>
    </row>
    <row r="651" spans="1:14">
      <c r="A651" s="166"/>
      <c r="B651" s="204" t="e">
        <f>VLOOKUP(A651,Adr!A:B,2,FALSE)</f>
        <v>#N/A</v>
      </c>
      <c r="C651" s="196"/>
      <c r="D651" s="187"/>
      <c r="E651" s="173"/>
      <c r="F651" s="182"/>
      <c r="G651" s="185"/>
      <c r="H651" s="185"/>
      <c r="I651" s="167"/>
      <c r="J651" s="167"/>
      <c r="K651" s="5"/>
      <c r="L651" s="167" t="str">
        <f t="shared" si="55"/>
        <v/>
      </c>
      <c r="M651" s="5" t="e">
        <f t="shared" si="53"/>
        <v>#N/A</v>
      </c>
      <c r="N651" s="3" t="str">
        <f t="shared" si="56"/>
        <v/>
      </c>
    </row>
    <row r="652" spans="1:14">
      <c r="A652" s="182"/>
      <c r="B652" s="204" t="e">
        <f>VLOOKUP(A652,Adr!A:B,2,FALSE)</f>
        <v>#N/A</v>
      </c>
      <c r="C652" s="185"/>
      <c r="D652" s="187"/>
      <c r="E652" s="173"/>
      <c r="F652" s="182"/>
      <c r="G652" s="185"/>
      <c r="H652" s="185"/>
      <c r="I652" s="192"/>
      <c r="J652" s="167"/>
      <c r="K652" s="5"/>
      <c r="L652" s="167" t="str">
        <f t="shared" si="55"/>
        <v/>
      </c>
      <c r="M652" s="5" t="e">
        <f t="shared" si="53"/>
        <v>#N/A</v>
      </c>
      <c r="N652" s="3" t="str">
        <f t="shared" si="56"/>
        <v/>
      </c>
    </row>
    <row r="653" spans="1:14">
      <c r="A653" s="166"/>
      <c r="B653" s="204" t="e">
        <f>VLOOKUP(A653,Adr!A:B,2,FALSE)</f>
        <v>#N/A</v>
      </c>
      <c r="C653" s="185"/>
      <c r="D653" s="187"/>
      <c r="E653" s="173"/>
      <c r="F653" s="182"/>
      <c r="G653" s="185"/>
      <c r="H653" s="185"/>
      <c r="I653" s="192"/>
      <c r="J653" s="167"/>
      <c r="K653" s="5"/>
      <c r="L653" s="167" t="str">
        <f t="shared" si="55"/>
        <v/>
      </c>
      <c r="M653" s="5" t="e">
        <f t="shared" ref="M653:M716" si="57">B653&amp;F653&amp;H653&amp;C653</f>
        <v>#N/A</v>
      </c>
      <c r="N653" s="3" t="str">
        <f t="shared" si="56"/>
        <v/>
      </c>
    </row>
    <row r="654" spans="1:14">
      <c r="A654" s="166"/>
      <c r="B654" s="204" t="e">
        <f>VLOOKUP(A654,Adr!A:B,2,FALSE)</f>
        <v>#N/A</v>
      </c>
      <c r="C654" s="196"/>
      <c r="D654" s="187"/>
      <c r="E654" s="173"/>
      <c r="F654" s="182"/>
      <c r="G654" s="185"/>
      <c r="H654" s="185"/>
      <c r="I654" s="167"/>
      <c r="J654" s="167"/>
      <c r="K654" s="5"/>
      <c r="L654" s="167" t="str">
        <f t="shared" si="55"/>
        <v/>
      </c>
      <c r="M654" s="5" t="e">
        <f t="shared" si="57"/>
        <v>#N/A</v>
      </c>
      <c r="N654" s="3" t="str">
        <f t="shared" si="56"/>
        <v/>
      </c>
    </row>
    <row r="655" spans="1:14">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c r="A656" s="166"/>
      <c r="B656" s="204" t="e">
        <f>VLOOKUP(A656,Adr!A:B,2,FALSE)</f>
        <v>#N/A</v>
      </c>
      <c r="C656" s="185"/>
      <c r="D656" s="187"/>
      <c r="E656" s="173"/>
      <c r="F656" s="182"/>
      <c r="G656" s="185"/>
      <c r="H656" s="185"/>
      <c r="I656" s="192"/>
      <c r="J656" s="167"/>
      <c r="K656" s="5"/>
      <c r="L656" s="167" t="str">
        <f t="shared" si="55"/>
        <v/>
      </c>
      <c r="M656" s="5" t="e">
        <f t="shared" si="57"/>
        <v>#N/A</v>
      </c>
      <c r="N656" s="3" t="str">
        <f t="shared" si="56"/>
        <v/>
      </c>
    </row>
    <row r="657" spans="1:14">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c r="A658" s="166"/>
      <c r="B658" s="204" t="e">
        <f>VLOOKUP(A658,Adr!A:B,2,FALSE)</f>
        <v>#N/A</v>
      </c>
      <c r="C658" s="196"/>
      <c r="D658" s="186"/>
      <c r="E658" s="173"/>
      <c r="F658" s="166"/>
      <c r="G658" s="169"/>
      <c r="H658" s="169"/>
      <c r="I658" s="167"/>
      <c r="J658" s="167"/>
      <c r="K658" s="5"/>
      <c r="L658" s="167" t="str">
        <f t="shared" si="55"/>
        <v/>
      </c>
      <c r="M658" s="5" t="e">
        <f t="shared" si="57"/>
        <v>#N/A</v>
      </c>
      <c r="N658" s="3" t="str">
        <f t="shared" si="56"/>
        <v/>
      </c>
    </row>
    <row r="659" spans="1:14">
      <c r="A659" s="203"/>
      <c r="B659" s="204" t="e">
        <f>VLOOKUP(A659,Adr!A:B,2,FALSE)</f>
        <v>#N/A</v>
      </c>
      <c r="C659" s="169"/>
      <c r="D659" s="172"/>
      <c r="E659" s="173"/>
      <c r="F659" s="166"/>
      <c r="G659" s="169"/>
      <c r="H659" s="169"/>
      <c r="I659" s="192"/>
      <c r="J659" s="167"/>
      <c r="K659" s="5"/>
      <c r="L659" s="167" t="str">
        <f t="shared" si="55"/>
        <v/>
      </c>
      <c r="M659" s="5" t="e">
        <f t="shared" si="57"/>
        <v>#N/A</v>
      </c>
      <c r="N659" s="3" t="str">
        <f t="shared" si="56"/>
        <v/>
      </c>
    </row>
    <row r="660" spans="1:14">
      <c r="A660" s="166"/>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c r="A662" s="198"/>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c r="A663" s="202"/>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c r="A664" s="166"/>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c r="A665" s="166"/>
      <c r="B665" s="204" t="e">
        <f>VLOOKUP(A665,Adr!A:B,2,FALSE)</f>
        <v>#N/A</v>
      </c>
      <c r="C665" s="196"/>
      <c r="D665" s="187"/>
      <c r="E665" s="173"/>
      <c r="F665" s="182"/>
      <c r="G665" s="185"/>
      <c r="H665" s="185"/>
      <c r="I665" s="167"/>
      <c r="J665" s="167"/>
      <c r="K665" s="5"/>
      <c r="L665" s="167" t="str">
        <f t="shared" si="55"/>
        <v/>
      </c>
      <c r="M665" s="5" t="e">
        <f t="shared" si="57"/>
        <v>#N/A</v>
      </c>
      <c r="N665" s="3" t="str">
        <f t="shared" si="56"/>
        <v/>
      </c>
    </row>
    <row r="666" spans="1:14">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c r="A667" s="166"/>
      <c r="B667" s="204" t="e">
        <f>VLOOKUP(A667,Adr!A:B,2,FALSE)</f>
        <v>#N/A</v>
      </c>
      <c r="C667" s="196"/>
      <c r="D667" s="186"/>
      <c r="E667" s="173"/>
      <c r="F667" s="166"/>
      <c r="G667" s="169"/>
      <c r="H667" s="169"/>
      <c r="I667" s="167"/>
      <c r="J667" s="167"/>
      <c r="K667" s="5"/>
      <c r="L667" s="167" t="str">
        <f t="shared" si="55"/>
        <v/>
      </c>
      <c r="M667" s="5" t="e">
        <f t="shared" si="57"/>
        <v>#N/A</v>
      </c>
      <c r="N667" s="3" t="str">
        <f t="shared" si="56"/>
        <v/>
      </c>
    </row>
    <row r="668" spans="1:14">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c r="A669" s="166"/>
      <c r="B669" s="204" t="e">
        <f>VLOOKUP(A669,Adr!A:B,2,FALSE)</f>
        <v>#N/A</v>
      </c>
      <c r="C669" s="169"/>
      <c r="D669" s="172"/>
      <c r="E669" s="173"/>
      <c r="F669" s="166"/>
      <c r="G669" s="169"/>
      <c r="H669" s="169"/>
      <c r="I669" s="192"/>
      <c r="J669" s="167"/>
      <c r="K669" s="5"/>
      <c r="L669" s="167" t="str">
        <f t="shared" si="55"/>
        <v/>
      </c>
      <c r="M669" s="5" t="e">
        <f t="shared" si="57"/>
        <v>#N/A</v>
      </c>
      <c r="N669" s="3" t="str">
        <f t="shared" si="56"/>
        <v/>
      </c>
    </row>
    <row r="670" spans="1:14">
      <c r="A670" s="166"/>
      <c r="B670" s="204" t="e">
        <f>VLOOKUP(A670,Adr!A:B,2,FALSE)</f>
        <v>#N/A</v>
      </c>
      <c r="C670" s="169"/>
      <c r="D670" s="172"/>
      <c r="E670" s="173"/>
      <c r="F670" s="166"/>
      <c r="G670" s="169"/>
      <c r="H670" s="169"/>
      <c r="I670" s="192"/>
      <c r="J670" s="167"/>
      <c r="K670" s="5"/>
      <c r="L670" s="167" t="str">
        <f t="shared" ref="L670:L733" si="58">A670&amp;G670&amp;H670</f>
        <v/>
      </c>
      <c r="M670" s="5" t="e">
        <f t="shared" si="57"/>
        <v>#N/A</v>
      </c>
      <c r="N670" s="3" t="str">
        <f t="shared" si="56"/>
        <v/>
      </c>
    </row>
    <row r="671" spans="1:14">
      <c r="A671" s="166"/>
      <c r="B671" s="204" t="e">
        <f>VLOOKUP(A671,Adr!A:B,2,FALSE)</f>
        <v>#N/A</v>
      </c>
      <c r="C671" s="169"/>
      <c r="D671" s="172"/>
      <c r="E671" s="173"/>
      <c r="F671" s="166"/>
      <c r="G671" s="169"/>
      <c r="H671" s="169"/>
      <c r="I671" s="192"/>
      <c r="J671" s="167"/>
      <c r="K671" s="5"/>
      <c r="L671" s="167" t="str">
        <f t="shared" si="58"/>
        <v/>
      </c>
      <c r="M671" s="5" t="e">
        <f t="shared" si="57"/>
        <v>#N/A</v>
      </c>
      <c r="N671" s="3" t="str">
        <f t="shared" si="56"/>
        <v/>
      </c>
    </row>
    <row r="672" spans="1:14">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c r="A673" s="166"/>
      <c r="B673" s="204" t="e">
        <f>VLOOKUP(A673,Adr!A:B,2,FALSE)</f>
        <v>#N/A</v>
      </c>
      <c r="C673" s="196"/>
      <c r="D673" s="186"/>
      <c r="E673" s="173"/>
      <c r="F673" s="166"/>
      <c r="G673" s="169"/>
      <c r="H673" s="169"/>
      <c r="I673" s="167"/>
      <c r="J673" s="167"/>
      <c r="K673" s="5"/>
      <c r="L673" s="167" t="str">
        <f t="shared" si="58"/>
        <v/>
      </c>
      <c r="M673" s="5" t="e">
        <f t="shared" si="57"/>
        <v>#N/A</v>
      </c>
      <c r="N673" s="3" t="str">
        <f t="shared" si="56"/>
        <v/>
      </c>
    </row>
    <row r="674" spans="1:14">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c r="A677" s="166"/>
      <c r="B677" s="204" t="e">
        <f>VLOOKUP(A677,Adr!A:B,2,FALSE)</f>
        <v>#N/A</v>
      </c>
      <c r="C677" s="196"/>
      <c r="D677" s="187"/>
      <c r="E677" s="173"/>
      <c r="F677" s="182"/>
      <c r="G677" s="185"/>
      <c r="H677" s="185"/>
      <c r="I677" s="167"/>
      <c r="J677" s="167"/>
      <c r="K677" s="5"/>
      <c r="L677" s="167" t="str">
        <f t="shared" si="58"/>
        <v/>
      </c>
      <c r="M677" s="5" t="e">
        <f t="shared" si="57"/>
        <v>#N/A</v>
      </c>
      <c r="N677" s="3" t="str">
        <f t="shared" si="56"/>
        <v/>
      </c>
    </row>
    <row r="678" spans="1:14">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c r="A681" s="166"/>
      <c r="B681" s="204" t="e">
        <f>VLOOKUP(A681,Adr!A:B,2,FALSE)</f>
        <v>#N/A</v>
      </c>
      <c r="C681" s="196"/>
      <c r="D681" s="186"/>
      <c r="E681" s="173"/>
      <c r="F681" s="166"/>
      <c r="G681" s="169"/>
      <c r="H681" s="169"/>
      <c r="I681" s="167"/>
      <c r="J681" s="167"/>
      <c r="K681" s="5"/>
      <c r="L681" s="167" t="str">
        <f t="shared" si="58"/>
        <v/>
      </c>
      <c r="M681" s="5" t="e">
        <f t="shared" si="57"/>
        <v>#N/A</v>
      </c>
      <c r="N681" s="3" t="str">
        <f t="shared" si="56"/>
        <v/>
      </c>
    </row>
    <row r="682" spans="1:14">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c r="A683" s="166"/>
      <c r="B683" s="204" t="e">
        <f>VLOOKUP(A683,Adr!A:B,2,FALSE)</f>
        <v>#N/A</v>
      </c>
      <c r="C683" s="196"/>
      <c r="D683" s="187"/>
      <c r="E683" s="173"/>
      <c r="F683" s="182"/>
      <c r="G683" s="185"/>
      <c r="H683" s="185"/>
      <c r="I683" s="167"/>
      <c r="J683" s="167"/>
      <c r="K683" s="5"/>
      <c r="L683" s="167" t="str">
        <f t="shared" si="58"/>
        <v/>
      </c>
      <c r="M683" s="5" t="e">
        <f t="shared" si="57"/>
        <v>#N/A</v>
      </c>
      <c r="N683" s="3" t="str">
        <f t="shared" si="56"/>
        <v/>
      </c>
    </row>
    <row r="684" spans="1:14">
      <c r="A684" s="166"/>
      <c r="B684" s="204" t="e">
        <f>VLOOKUP(A684,Adr!A:B,2,FALSE)</f>
        <v>#N/A</v>
      </c>
      <c r="C684" s="190"/>
      <c r="D684" s="172"/>
      <c r="E684" s="173"/>
      <c r="F684" s="182"/>
      <c r="G684" s="185"/>
      <c r="H684" s="185"/>
      <c r="I684" s="167"/>
      <c r="J684" s="167"/>
      <c r="K684" s="5"/>
      <c r="L684" s="167" t="str">
        <f t="shared" si="58"/>
        <v/>
      </c>
      <c r="M684" s="5" t="e">
        <f t="shared" si="57"/>
        <v>#N/A</v>
      </c>
      <c r="N684" s="3" t="str">
        <f t="shared" si="56"/>
        <v/>
      </c>
    </row>
    <row r="685" spans="1:14">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c r="A686" s="166"/>
      <c r="B686" s="204" t="e">
        <f>VLOOKUP(A686,Adr!A:B,2,FALSE)</f>
        <v>#N/A</v>
      </c>
      <c r="C686" s="196"/>
      <c r="D686" s="187"/>
      <c r="E686" s="173"/>
      <c r="F686" s="182"/>
      <c r="G686" s="185"/>
      <c r="H686" s="185"/>
      <c r="I686" s="167"/>
      <c r="J686" s="167"/>
      <c r="K686" s="5"/>
      <c r="L686" s="167" t="str">
        <f t="shared" si="58"/>
        <v/>
      </c>
      <c r="M686" s="5" t="e">
        <f t="shared" si="57"/>
        <v>#N/A</v>
      </c>
      <c r="N686" s="3" t="str">
        <f t="shared" si="56"/>
        <v/>
      </c>
    </row>
    <row r="687" spans="1:14">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c r="A691" s="182"/>
      <c r="B691" s="204" t="e">
        <f>VLOOKUP(A691,Adr!A:B,2,FALSE)</f>
        <v>#N/A</v>
      </c>
      <c r="C691" s="185"/>
      <c r="D691" s="187"/>
      <c r="E691" s="230"/>
      <c r="F691" s="182"/>
      <c r="G691" s="185"/>
      <c r="H691" s="185"/>
      <c r="I691" s="192"/>
      <c r="J691" s="167"/>
      <c r="K691" s="5"/>
      <c r="L691" s="167" t="str">
        <f t="shared" si="58"/>
        <v/>
      </c>
      <c r="M691" s="5" t="e">
        <f t="shared" si="57"/>
        <v>#N/A</v>
      </c>
      <c r="N691" s="3" t="str">
        <f t="shared" si="56"/>
        <v/>
      </c>
    </row>
    <row r="692" spans="1:14">
      <c r="A692" s="166"/>
      <c r="B692" s="204" t="e">
        <f>VLOOKUP(A692,Adr!A:B,2,FALSE)</f>
        <v>#N/A</v>
      </c>
      <c r="C692" s="190"/>
      <c r="D692" s="172"/>
      <c r="E692" s="173"/>
      <c r="F692" s="166"/>
      <c r="G692" s="169"/>
      <c r="H692" s="169"/>
      <c r="I692" s="192"/>
      <c r="J692" s="167"/>
      <c r="K692" s="5"/>
      <c r="L692" s="167" t="str">
        <f t="shared" si="58"/>
        <v/>
      </c>
      <c r="M692" s="5" t="e">
        <f t="shared" si="57"/>
        <v>#N/A</v>
      </c>
      <c r="N692" s="3" t="str">
        <f t="shared" si="56"/>
        <v/>
      </c>
    </row>
    <row r="693" spans="1:14">
      <c r="A693" s="166"/>
      <c r="B693" s="204" t="e">
        <f>VLOOKUP(A693,Adr!A:B,2,FALSE)</f>
        <v>#N/A</v>
      </c>
      <c r="C693" s="196"/>
      <c r="D693" s="187"/>
      <c r="E693" s="173"/>
      <c r="F693" s="166"/>
      <c r="G693" s="169"/>
      <c r="H693" s="169"/>
      <c r="I693" s="192"/>
      <c r="J693" s="167"/>
      <c r="K693" s="5"/>
      <c r="L693" s="167" t="str">
        <f t="shared" si="58"/>
        <v/>
      </c>
      <c r="M693" s="5" t="e">
        <f t="shared" si="57"/>
        <v>#N/A</v>
      </c>
      <c r="N693" s="3" t="str">
        <f t="shared" si="56"/>
        <v/>
      </c>
    </row>
    <row r="694" spans="1:14">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c r="A698" s="166"/>
      <c r="B698" s="204" t="e">
        <f>VLOOKUP(A698,Adr!A:B,2,FALSE)</f>
        <v>#N/A</v>
      </c>
      <c r="C698" s="190"/>
      <c r="D698" s="172"/>
      <c r="E698" s="173"/>
      <c r="F698" s="166"/>
      <c r="G698" s="169"/>
      <c r="H698" s="169"/>
      <c r="I698" s="192"/>
      <c r="J698" s="167"/>
      <c r="K698" s="5"/>
      <c r="L698" s="167" t="str">
        <f t="shared" si="58"/>
        <v/>
      </c>
      <c r="M698" s="5" t="e">
        <f t="shared" si="57"/>
        <v>#N/A</v>
      </c>
      <c r="N698" s="3" t="str">
        <f t="shared" si="56"/>
        <v/>
      </c>
    </row>
    <row r="699" spans="1:14">
      <c r="A699" s="198"/>
      <c r="B699" s="204" t="e">
        <f>VLOOKUP(A699,Adr!A:B,2,FALSE)</f>
        <v>#N/A</v>
      </c>
      <c r="C699" s="169"/>
      <c r="D699" s="172"/>
      <c r="E699" s="173"/>
      <c r="F699" s="166"/>
      <c r="G699" s="169"/>
      <c r="H699" s="169"/>
      <c r="I699" s="192"/>
      <c r="J699" s="167"/>
      <c r="K699" s="5"/>
      <c r="L699" s="167" t="str">
        <f t="shared" si="58"/>
        <v/>
      </c>
      <c r="M699" s="5" t="e">
        <f t="shared" si="57"/>
        <v>#N/A</v>
      </c>
      <c r="N699" s="3" t="str">
        <f t="shared" si="56"/>
        <v/>
      </c>
    </row>
    <row r="700" spans="1:14">
      <c r="A700" s="166"/>
      <c r="B700" s="204" t="e">
        <f>VLOOKUP(A700,Adr!A:B,2,FALSE)</f>
        <v>#N/A</v>
      </c>
      <c r="C700" s="196"/>
      <c r="D700" s="187"/>
      <c r="E700" s="173"/>
      <c r="F700" s="166"/>
      <c r="G700" s="169"/>
      <c r="H700" s="169"/>
      <c r="I700" s="192"/>
      <c r="J700" s="167"/>
      <c r="K700" s="5"/>
      <c r="L700" s="167" t="str">
        <f t="shared" si="58"/>
        <v/>
      </c>
      <c r="M700" s="5" t="e">
        <f t="shared" si="57"/>
        <v>#N/A</v>
      </c>
      <c r="N700" s="3" t="str">
        <f t="shared" si="56"/>
        <v/>
      </c>
    </row>
    <row r="701" spans="1:14">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c r="A702" s="202"/>
      <c r="B702" s="204" t="e">
        <f>VLOOKUP(A702,Adr!A:B,2,FALSE)</f>
        <v>#N/A</v>
      </c>
      <c r="C702" s="169"/>
      <c r="D702" s="172"/>
      <c r="E702" s="173"/>
      <c r="F702" s="166"/>
      <c r="G702" s="169"/>
      <c r="H702" s="169"/>
      <c r="I702" s="192"/>
      <c r="J702" s="167"/>
      <c r="K702" s="5"/>
      <c r="L702" s="167" t="str">
        <f t="shared" si="58"/>
        <v/>
      </c>
      <c r="M702" s="5" t="e">
        <f t="shared" si="57"/>
        <v>#N/A</v>
      </c>
      <c r="N702" s="3" t="str">
        <f t="shared" si="56"/>
        <v/>
      </c>
    </row>
    <row r="703" spans="1:14">
      <c r="A703" s="166"/>
      <c r="B703" s="204" t="e">
        <f>VLOOKUP(A703,Adr!A:B,2,FALSE)</f>
        <v>#N/A</v>
      </c>
      <c r="C703" s="190"/>
      <c r="D703" s="172"/>
      <c r="E703" s="173"/>
      <c r="F703" s="166"/>
      <c r="G703" s="169"/>
      <c r="H703" s="169"/>
      <c r="I703" s="192"/>
      <c r="J703" s="167"/>
      <c r="K703" s="5"/>
      <c r="L703" s="167" t="str">
        <f t="shared" si="58"/>
        <v/>
      </c>
      <c r="M703" s="5" t="e">
        <f t="shared" si="57"/>
        <v>#N/A</v>
      </c>
      <c r="N703" s="3" t="str">
        <f t="shared" si="56"/>
        <v/>
      </c>
    </row>
    <row r="704" spans="1:14">
      <c r="A704" s="166"/>
      <c r="B704" s="204" t="e">
        <f>VLOOKUP(A704,Adr!A:B,2,FALSE)</f>
        <v>#N/A</v>
      </c>
      <c r="C704" s="196"/>
      <c r="D704" s="187"/>
      <c r="E704" s="173"/>
      <c r="F704" s="166"/>
      <c r="G704" s="169"/>
      <c r="H704" s="169"/>
      <c r="I704" s="192"/>
      <c r="J704" s="167"/>
      <c r="K704" s="5"/>
      <c r="L704" s="167" t="str">
        <f t="shared" si="58"/>
        <v/>
      </c>
      <c r="M704" s="5" t="e">
        <f t="shared" si="57"/>
        <v>#N/A</v>
      </c>
      <c r="N704" s="3" t="str">
        <f t="shared" si="56"/>
        <v/>
      </c>
    </row>
    <row r="705" spans="1:14">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c r="A707" s="166"/>
      <c r="B707" s="204" t="e">
        <f>VLOOKUP(A707,Adr!A:B,2,FALSE)</f>
        <v>#N/A</v>
      </c>
      <c r="C707" s="196"/>
      <c r="D707" s="187"/>
      <c r="E707" s="173"/>
      <c r="F707" s="166"/>
      <c r="G707" s="169"/>
      <c r="H707" s="169"/>
      <c r="I707" s="192"/>
      <c r="J707" s="167"/>
      <c r="K707" s="5"/>
      <c r="L707" s="167" t="str">
        <f t="shared" si="58"/>
        <v/>
      </c>
      <c r="M707" s="5" t="e">
        <f t="shared" si="57"/>
        <v>#N/A</v>
      </c>
      <c r="N707" s="3" t="str">
        <f t="shared" si="56"/>
        <v/>
      </c>
    </row>
    <row r="708" spans="1:14">
      <c r="A708" s="166"/>
      <c r="B708" s="204" t="e">
        <f>VLOOKUP(A708,Adr!A:B,2,FALSE)</f>
        <v>#N/A</v>
      </c>
      <c r="C708" s="190"/>
      <c r="D708" s="172"/>
      <c r="E708" s="173"/>
      <c r="F708" s="166"/>
      <c r="G708" s="169"/>
      <c r="H708" s="169"/>
      <c r="I708" s="192"/>
      <c r="J708" s="167"/>
      <c r="K708" s="5"/>
      <c r="L708" s="167" t="str">
        <f t="shared" si="58"/>
        <v/>
      </c>
      <c r="M708" s="5" t="e">
        <f t="shared" si="57"/>
        <v>#N/A</v>
      </c>
      <c r="N708" s="3" t="str">
        <f t="shared" ref="N708:N771" si="59">+I708&amp;H708</f>
        <v/>
      </c>
    </row>
    <row r="709" spans="1:14">
      <c r="A709" s="198"/>
      <c r="B709" s="204" t="e">
        <f>VLOOKUP(A709,Adr!A:B,2,FALSE)</f>
        <v>#N/A</v>
      </c>
      <c r="C709" s="169"/>
      <c r="D709" s="172"/>
      <c r="E709" s="173"/>
      <c r="F709" s="166"/>
      <c r="G709" s="169"/>
      <c r="H709" s="169"/>
      <c r="I709" s="192"/>
      <c r="J709" s="167"/>
      <c r="K709" s="5"/>
      <c r="L709" s="167" t="str">
        <f t="shared" si="58"/>
        <v/>
      </c>
      <c r="M709" s="5" t="e">
        <f t="shared" si="57"/>
        <v>#N/A</v>
      </c>
      <c r="N709" s="3" t="str">
        <f t="shared" si="59"/>
        <v/>
      </c>
    </row>
    <row r="710" spans="1:14">
      <c r="A710" s="166"/>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c r="A711" s="166"/>
      <c r="B711" s="204" t="e">
        <f>VLOOKUP(A711,Adr!A:B,2,FALSE)</f>
        <v>#N/A</v>
      </c>
      <c r="C711" s="185"/>
      <c r="D711" s="187"/>
      <c r="E711" s="173"/>
      <c r="F711" s="182"/>
      <c r="G711" s="185"/>
      <c r="H711" s="185"/>
      <c r="I711" s="192"/>
      <c r="J711" s="167"/>
      <c r="K711" s="5"/>
      <c r="L711" s="167" t="str">
        <f t="shared" si="58"/>
        <v/>
      </c>
      <c r="M711" s="5" t="e">
        <f t="shared" si="57"/>
        <v>#N/A</v>
      </c>
      <c r="N711" s="3" t="str">
        <f t="shared" si="59"/>
        <v/>
      </c>
    </row>
    <row r="712" spans="1:14">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c r="A713" s="166"/>
      <c r="B713" s="204" t="e">
        <f>VLOOKUP(A713,Adr!A:B,2,FALSE)</f>
        <v>#N/A</v>
      </c>
      <c r="C713" s="169"/>
      <c r="D713" s="172"/>
      <c r="E713" s="173"/>
      <c r="F713" s="166"/>
      <c r="G713" s="169"/>
      <c r="H713" s="169"/>
      <c r="I713" s="192"/>
      <c r="J713" s="167"/>
      <c r="K713" s="5"/>
      <c r="L713" s="167" t="str">
        <f t="shared" si="58"/>
        <v/>
      </c>
      <c r="M713" s="5" t="e">
        <f t="shared" si="57"/>
        <v>#N/A</v>
      </c>
      <c r="N713" s="3" t="str">
        <f t="shared" si="59"/>
        <v/>
      </c>
    </row>
    <row r="714" spans="1:14">
      <c r="A714" s="182"/>
      <c r="B714" s="204" t="e">
        <f>VLOOKUP(A714,Adr!A:B,2,FALSE)</f>
        <v>#N/A</v>
      </c>
      <c r="C714" s="185"/>
      <c r="D714" s="187"/>
      <c r="E714" s="173"/>
      <c r="F714" s="182"/>
      <c r="G714" s="169"/>
      <c r="H714" s="185"/>
      <c r="I714" s="192"/>
      <c r="J714" s="167"/>
      <c r="K714" s="5"/>
      <c r="L714" s="167" t="str">
        <f t="shared" si="58"/>
        <v/>
      </c>
      <c r="M714" s="5" t="e">
        <f t="shared" si="57"/>
        <v>#N/A</v>
      </c>
      <c r="N714" s="3" t="str">
        <f t="shared" si="59"/>
        <v/>
      </c>
    </row>
    <row r="715" spans="1:14">
      <c r="A715" s="166"/>
      <c r="B715" s="204" t="e">
        <f>VLOOKUP(A715,Adr!A:B,2,FALSE)</f>
        <v>#N/A</v>
      </c>
      <c r="C715" s="185"/>
      <c r="D715" s="187"/>
      <c r="E715" s="173"/>
      <c r="F715" s="182"/>
      <c r="G715" s="185"/>
      <c r="H715" s="185"/>
      <c r="I715" s="192"/>
      <c r="J715" s="167"/>
      <c r="K715" s="5"/>
      <c r="L715" s="167" t="str">
        <f t="shared" si="58"/>
        <v/>
      </c>
      <c r="M715" s="5" t="e">
        <f t="shared" si="57"/>
        <v>#N/A</v>
      </c>
      <c r="N715" s="3" t="str">
        <f t="shared" si="59"/>
        <v/>
      </c>
    </row>
    <row r="716" spans="1:14">
      <c r="A716" s="166"/>
      <c r="B716" s="204" t="e">
        <f>VLOOKUP(A716,Adr!A:B,2,FALSE)</f>
        <v>#N/A</v>
      </c>
      <c r="C716" s="190"/>
      <c r="D716" s="172"/>
      <c r="E716" s="173"/>
      <c r="F716" s="182"/>
      <c r="G716" s="185"/>
      <c r="H716" s="185"/>
      <c r="I716" s="167"/>
      <c r="J716" s="167"/>
      <c r="K716" s="5"/>
      <c r="L716" s="167" t="str">
        <f t="shared" si="58"/>
        <v/>
      </c>
      <c r="M716" s="5" t="e">
        <f t="shared" si="57"/>
        <v>#N/A</v>
      </c>
      <c r="N716" s="3" t="str">
        <f t="shared" si="59"/>
        <v/>
      </c>
    </row>
    <row r="717" spans="1:14">
      <c r="A717" s="166"/>
      <c r="B717" s="204" t="e">
        <f>VLOOKUP(A717,Adr!A:B,2,FALSE)</f>
        <v>#N/A</v>
      </c>
      <c r="C717" s="190"/>
      <c r="D717" s="172"/>
      <c r="E717" s="173"/>
      <c r="F717" s="182"/>
      <c r="G717" s="185"/>
      <c r="H717" s="185"/>
      <c r="I717" s="167"/>
      <c r="J717" s="167"/>
      <c r="K717" s="5"/>
      <c r="L717" s="167" t="str">
        <f t="shared" si="58"/>
        <v/>
      </c>
      <c r="M717" s="5" t="e">
        <f t="shared" ref="M717:M785" si="60">B717&amp;F717&amp;H717&amp;C717</f>
        <v>#N/A</v>
      </c>
      <c r="N717" s="3" t="str">
        <f t="shared" si="59"/>
        <v/>
      </c>
    </row>
    <row r="718" spans="1:14">
      <c r="A718" s="166"/>
      <c r="B718" s="204" t="e">
        <f>VLOOKUP(A718,Adr!A:B,2,FALSE)</f>
        <v>#N/A</v>
      </c>
      <c r="C718" s="196"/>
      <c r="D718" s="186"/>
      <c r="E718" s="173"/>
      <c r="F718" s="166"/>
      <c r="G718" s="169"/>
      <c r="H718" s="169"/>
      <c r="I718" s="167"/>
      <c r="J718" s="167"/>
      <c r="K718" s="5"/>
      <c r="L718" s="167" t="str">
        <f t="shared" si="58"/>
        <v/>
      </c>
      <c r="M718" s="5" t="e">
        <f t="shared" si="60"/>
        <v>#N/A</v>
      </c>
      <c r="N718" s="3" t="str">
        <f t="shared" si="59"/>
        <v/>
      </c>
    </row>
    <row r="719" spans="1:14">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c r="A720" s="166"/>
      <c r="B720" s="204" t="e">
        <f>VLOOKUP(A720,Adr!A:B,2,FALSE)</f>
        <v>#N/A</v>
      </c>
      <c r="C720" s="190"/>
      <c r="D720" s="172"/>
      <c r="E720" s="173"/>
      <c r="F720" s="166"/>
      <c r="G720" s="169"/>
      <c r="H720" s="169"/>
      <c r="I720" s="192"/>
      <c r="J720" s="167"/>
      <c r="K720" s="5"/>
      <c r="L720" s="167" t="str">
        <f t="shared" si="58"/>
        <v/>
      </c>
      <c r="M720" s="5" t="e">
        <f t="shared" si="60"/>
        <v>#N/A</v>
      </c>
      <c r="N720" s="3" t="str">
        <f t="shared" si="59"/>
        <v/>
      </c>
    </row>
    <row r="721" spans="1:14">
      <c r="A721" s="166"/>
      <c r="B721" s="204" t="e">
        <f>VLOOKUP(A721,Adr!A:B,2,FALSE)</f>
        <v>#N/A</v>
      </c>
      <c r="C721" s="185"/>
      <c r="D721" s="187"/>
      <c r="E721" s="173"/>
      <c r="F721" s="182"/>
      <c r="G721" s="185"/>
      <c r="H721" s="185"/>
      <c r="I721" s="192"/>
      <c r="J721" s="167"/>
      <c r="K721" s="5"/>
      <c r="L721" s="167" t="str">
        <f t="shared" si="58"/>
        <v/>
      </c>
      <c r="M721" s="5" t="e">
        <f t="shared" si="60"/>
        <v>#N/A</v>
      </c>
      <c r="N721" s="3" t="str">
        <f t="shared" si="59"/>
        <v/>
      </c>
    </row>
    <row r="722" spans="1:14">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c r="A723" s="166"/>
      <c r="B723" s="204" t="e">
        <f>VLOOKUP(A723,Adr!A:B,2,FALSE)</f>
        <v>#N/A</v>
      </c>
      <c r="C723" s="190"/>
      <c r="D723" s="172"/>
      <c r="E723" s="173"/>
      <c r="F723" s="182"/>
      <c r="G723" s="185"/>
      <c r="H723" s="185"/>
      <c r="I723" s="167"/>
      <c r="J723" s="167"/>
      <c r="K723" s="5"/>
      <c r="L723" s="167" t="str">
        <f t="shared" si="58"/>
        <v/>
      </c>
      <c r="M723" s="5" t="e">
        <f t="shared" si="60"/>
        <v>#N/A</v>
      </c>
      <c r="N723" s="3" t="str">
        <f t="shared" si="59"/>
        <v/>
      </c>
    </row>
    <row r="724" spans="1:14">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c r="A728" s="166"/>
      <c r="B728" s="204" t="e">
        <f>VLOOKUP(A728,Adr!A:B,2,FALSE)</f>
        <v>#N/A</v>
      </c>
      <c r="C728" s="190"/>
      <c r="D728" s="172"/>
      <c r="E728" s="173"/>
      <c r="F728" s="182"/>
      <c r="G728" s="185"/>
      <c r="H728" s="185"/>
      <c r="I728" s="167"/>
      <c r="J728" s="167"/>
      <c r="K728" s="5"/>
      <c r="L728" s="167" t="str">
        <f t="shared" si="58"/>
        <v/>
      </c>
      <c r="M728" s="5" t="e">
        <f t="shared" si="60"/>
        <v>#N/A</v>
      </c>
      <c r="N728" s="3" t="str">
        <f t="shared" si="59"/>
        <v/>
      </c>
    </row>
    <row r="729" spans="1:14">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c r="A730" s="166"/>
      <c r="B730" s="204" t="e">
        <f>VLOOKUP(A730,Adr!A:B,2,FALSE)</f>
        <v>#N/A</v>
      </c>
      <c r="C730" s="196"/>
      <c r="D730" s="186"/>
      <c r="E730" s="173"/>
      <c r="F730" s="166"/>
      <c r="G730" s="169"/>
      <c r="H730" s="169"/>
      <c r="I730" s="167"/>
      <c r="J730" s="167"/>
      <c r="K730" s="5"/>
      <c r="L730" s="167" t="str">
        <f t="shared" si="58"/>
        <v/>
      </c>
      <c r="M730" s="5" t="e">
        <f t="shared" si="60"/>
        <v>#N/A</v>
      </c>
      <c r="N730" s="3" t="str">
        <f t="shared" si="59"/>
        <v/>
      </c>
    </row>
    <row r="731" spans="1:14">
      <c r="A731" s="166"/>
      <c r="B731" s="204" t="e">
        <f>VLOOKUP(A731,Adr!A:B,2,FALSE)</f>
        <v>#N/A</v>
      </c>
      <c r="C731" s="190"/>
      <c r="D731" s="172"/>
      <c r="E731" s="173"/>
      <c r="F731" s="166"/>
      <c r="G731" s="169"/>
      <c r="H731" s="169"/>
      <c r="I731" s="192"/>
      <c r="J731" s="167"/>
      <c r="K731" s="5"/>
      <c r="L731" s="167" t="str">
        <f t="shared" si="58"/>
        <v/>
      </c>
      <c r="M731" s="5" t="e">
        <f t="shared" si="60"/>
        <v>#N/A</v>
      </c>
      <c r="N731" s="3" t="str">
        <f t="shared" si="59"/>
        <v/>
      </c>
    </row>
    <row r="732" spans="1:14">
      <c r="A732" s="166"/>
      <c r="B732" s="204" t="e">
        <f>VLOOKUP(A732,Adr!A:B,2,FALSE)</f>
        <v>#N/A</v>
      </c>
      <c r="C732" s="196"/>
      <c r="D732" s="187"/>
      <c r="E732" s="173"/>
      <c r="F732" s="166"/>
      <c r="G732" s="169"/>
      <c r="H732" s="169"/>
      <c r="I732" s="192"/>
      <c r="J732" s="167"/>
      <c r="K732" s="5"/>
      <c r="L732" s="167" t="str">
        <f t="shared" si="58"/>
        <v/>
      </c>
      <c r="M732" s="5" t="e">
        <f t="shared" si="60"/>
        <v>#N/A</v>
      </c>
      <c r="N732" s="3" t="str">
        <f t="shared" si="59"/>
        <v/>
      </c>
    </row>
    <row r="733" spans="1:14">
      <c r="A733" s="166"/>
      <c r="B733" s="204" t="e">
        <f>VLOOKUP(A733,Adr!A:B,2,FALSE)</f>
        <v>#N/A</v>
      </c>
      <c r="C733" s="190"/>
      <c r="D733" s="172"/>
      <c r="E733" s="173"/>
      <c r="F733" s="182"/>
      <c r="G733" s="185"/>
      <c r="H733" s="185"/>
      <c r="I733" s="167"/>
      <c r="J733" s="167"/>
      <c r="K733" s="5"/>
      <c r="L733" s="167" t="str">
        <f t="shared" si="58"/>
        <v/>
      </c>
      <c r="M733" s="5" t="e">
        <f t="shared" si="60"/>
        <v>#N/A</v>
      </c>
      <c r="N733" s="3" t="str">
        <f t="shared" si="59"/>
        <v/>
      </c>
    </row>
    <row r="734" spans="1:14">
      <c r="A734" s="166"/>
      <c r="B734" s="204" t="e">
        <f>VLOOKUP(A734,Adr!A:B,2,FALSE)</f>
        <v>#N/A</v>
      </c>
      <c r="C734" s="190"/>
      <c r="D734" s="172"/>
      <c r="E734" s="173"/>
      <c r="F734" s="182"/>
      <c r="G734" s="185"/>
      <c r="H734" s="185"/>
      <c r="I734" s="167"/>
      <c r="J734" s="167"/>
      <c r="K734" s="5"/>
      <c r="L734" s="167" t="str">
        <f t="shared" ref="L734:L785" si="61">A734&amp;G734&amp;H734</f>
        <v/>
      </c>
      <c r="M734" s="5" t="e">
        <f t="shared" si="60"/>
        <v>#N/A</v>
      </c>
      <c r="N734" s="3" t="str">
        <f t="shared" si="59"/>
        <v/>
      </c>
    </row>
    <row r="735" spans="1:14">
      <c r="A735" s="166"/>
      <c r="B735" s="204" t="e">
        <f>VLOOKUP(A735,Adr!A:B,2,FALSE)</f>
        <v>#N/A</v>
      </c>
      <c r="C735" s="185"/>
      <c r="D735" s="187"/>
      <c r="E735" s="173"/>
      <c r="F735" s="182"/>
      <c r="G735" s="185"/>
      <c r="H735" s="185"/>
      <c r="I735" s="192"/>
      <c r="J735" s="167"/>
      <c r="K735" s="5"/>
      <c r="L735" s="167" t="str">
        <f t="shared" si="61"/>
        <v/>
      </c>
      <c r="M735" s="5" t="e">
        <f t="shared" si="60"/>
        <v>#N/A</v>
      </c>
      <c r="N735" s="3" t="str">
        <f t="shared" si="59"/>
        <v/>
      </c>
    </row>
    <row r="736" spans="1:14">
      <c r="A736" s="166"/>
      <c r="B736" s="204" t="e">
        <f>VLOOKUP(A736,Adr!A:B,2,FALSE)</f>
        <v>#N/A</v>
      </c>
      <c r="C736" s="169"/>
      <c r="D736" s="172"/>
      <c r="E736" s="173"/>
      <c r="F736" s="166"/>
      <c r="G736" s="169"/>
      <c r="H736" s="169"/>
      <c r="I736" s="192"/>
      <c r="J736" s="167"/>
      <c r="K736" s="5"/>
      <c r="L736" s="167" t="str">
        <f t="shared" si="61"/>
        <v/>
      </c>
      <c r="M736" s="5" t="e">
        <f t="shared" si="60"/>
        <v>#N/A</v>
      </c>
      <c r="N736" s="3" t="str">
        <f t="shared" si="59"/>
        <v/>
      </c>
    </row>
    <row r="737" spans="1:14">
      <c r="A737" s="166"/>
      <c r="B737" s="204" t="e">
        <f>VLOOKUP(A737,Adr!A:B,2,FALSE)</f>
        <v>#N/A</v>
      </c>
      <c r="C737" s="196"/>
      <c r="D737" s="186"/>
      <c r="E737" s="173"/>
      <c r="F737" s="166"/>
      <c r="G737" s="169"/>
      <c r="H737" s="169"/>
      <c r="I737" s="167"/>
      <c r="J737" s="167"/>
      <c r="K737" s="5"/>
      <c r="L737" s="167" t="str">
        <f t="shared" si="61"/>
        <v/>
      </c>
      <c r="M737" s="5" t="e">
        <f t="shared" si="60"/>
        <v>#N/A</v>
      </c>
      <c r="N737" s="3" t="str">
        <f t="shared" si="59"/>
        <v/>
      </c>
    </row>
    <row r="738" spans="1:14">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c r="A739" s="182"/>
      <c r="B739" s="204" t="e">
        <f>VLOOKUP(A739,Adr!A:B,2,FALSE)</f>
        <v>#N/A</v>
      </c>
      <c r="C739" s="185"/>
      <c r="D739" s="187"/>
      <c r="E739" s="173"/>
      <c r="F739" s="182"/>
      <c r="G739" s="185"/>
      <c r="H739" s="185"/>
      <c r="I739" s="192"/>
      <c r="J739" s="167"/>
      <c r="K739" s="5"/>
      <c r="L739" s="167" t="str">
        <f t="shared" si="61"/>
        <v/>
      </c>
      <c r="M739" s="5" t="e">
        <f t="shared" si="60"/>
        <v>#N/A</v>
      </c>
      <c r="N739" s="3" t="str">
        <f t="shared" si="59"/>
        <v/>
      </c>
    </row>
    <row r="740" spans="1:14">
      <c r="A740" s="202"/>
      <c r="B740" s="204" t="e">
        <f>VLOOKUP(A740,Adr!A:B,2,FALSE)</f>
        <v>#N/A</v>
      </c>
      <c r="C740" s="169"/>
      <c r="D740" s="172"/>
      <c r="E740" s="173"/>
      <c r="F740" s="166"/>
      <c r="G740" s="169"/>
      <c r="H740" s="169"/>
      <c r="I740" s="192"/>
      <c r="J740" s="167"/>
      <c r="K740" s="5"/>
      <c r="L740" s="167" t="str">
        <f t="shared" si="61"/>
        <v/>
      </c>
      <c r="M740" s="5" t="e">
        <f t="shared" si="60"/>
        <v>#N/A</v>
      </c>
      <c r="N740" s="3" t="str">
        <f t="shared" si="59"/>
        <v/>
      </c>
    </row>
    <row r="741" spans="1:14">
      <c r="A741" s="166"/>
      <c r="B741" s="204" t="e">
        <f>VLOOKUP(A741,Adr!A:B,2,FALSE)</f>
        <v>#N/A</v>
      </c>
      <c r="C741" s="190"/>
      <c r="D741" s="172"/>
      <c r="E741" s="173"/>
      <c r="F741" s="166"/>
      <c r="G741" s="169"/>
      <c r="H741" s="169"/>
      <c r="I741" s="192"/>
      <c r="J741" s="167"/>
      <c r="K741" s="5"/>
      <c r="L741" s="167" t="str">
        <f t="shared" si="61"/>
        <v/>
      </c>
      <c r="M741" s="5" t="e">
        <f t="shared" si="60"/>
        <v>#N/A</v>
      </c>
      <c r="N741" s="3" t="str">
        <f t="shared" si="59"/>
        <v/>
      </c>
    </row>
    <row r="742" spans="1:14">
      <c r="A742" s="198"/>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c r="A744" s="182"/>
      <c r="B744" s="204" t="e">
        <f>VLOOKUP(A744,Adr!A:B,2,FALSE)</f>
        <v>#N/A</v>
      </c>
      <c r="C744" s="185"/>
      <c r="D744" s="187"/>
      <c r="E744" s="173"/>
      <c r="F744" s="182"/>
      <c r="G744" s="185"/>
      <c r="H744" s="185"/>
      <c r="I744" s="192"/>
      <c r="J744" s="167"/>
      <c r="K744" s="5"/>
      <c r="L744" s="167" t="str">
        <f t="shared" si="61"/>
        <v/>
      </c>
      <c r="M744" s="5" t="e">
        <f t="shared" si="60"/>
        <v>#N/A</v>
      </c>
      <c r="N744" s="3" t="str">
        <f t="shared" si="59"/>
        <v/>
      </c>
    </row>
    <row r="745" spans="1:14">
      <c r="A745" s="166"/>
      <c r="B745" s="204" t="e">
        <f>VLOOKUP(A745,Adr!A:B,2,FALSE)</f>
        <v>#N/A</v>
      </c>
      <c r="C745" s="190"/>
      <c r="D745" s="172"/>
      <c r="E745" s="173"/>
      <c r="F745" s="182"/>
      <c r="G745" s="185"/>
      <c r="H745" s="185"/>
      <c r="I745" s="167"/>
      <c r="J745" s="167"/>
      <c r="K745" s="5"/>
      <c r="L745" s="167" t="str">
        <f t="shared" si="61"/>
        <v/>
      </c>
      <c r="M745" s="5" t="e">
        <f t="shared" si="60"/>
        <v>#N/A</v>
      </c>
      <c r="N745" s="3" t="str">
        <f t="shared" si="59"/>
        <v/>
      </c>
    </row>
    <row r="746" spans="1:14">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c r="A747" s="166"/>
      <c r="B747" s="204" t="e">
        <f>VLOOKUP(A747,Adr!A:B,2,FALSE)</f>
        <v>#N/A</v>
      </c>
      <c r="C747" s="169"/>
      <c r="D747" s="172"/>
      <c r="E747" s="173"/>
      <c r="F747" s="166"/>
      <c r="G747" s="169"/>
      <c r="H747" s="169"/>
      <c r="I747" s="192"/>
      <c r="J747" s="167"/>
      <c r="K747" s="5"/>
      <c r="L747" s="167" t="str">
        <f t="shared" si="61"/>
        <v/>
      </c>
      <c r="M747" s="5" t="e">
        <f t="shared" si="60"/>
        <v>#N/A</v>
      </c>
      <c r="N747" s="3" t="str">
        <f t="shared" si="59"/>
        <v/>
      </c>
    </row>
    <row r="748" spans="1:14">
      <c r="A748" s="166"/>
      <c r="B748" s="204" t="e">
        <f>VLOOKUP(A748,Adr!A:B,2,FALSE)</f>
        <v>#N/A</v>
      </c>
      <c r="C748" s="185"/>
      <c r="D748" s="187"/>
      <c r="E748" s="173"/>
      <c r="F748" s="182"/>
      <c r="G748" s="185"/>
      <c r="H748" s="185"/>
      <c r="I748" s="192"/>
      <c r="J748" s="167"/>
      <c r="K748" s="5"/>
      <c r="L748" s="167" t="str">
        <f t="shared" si="61"/>
        <v/>
      </c>
      <c r="M748" s="5" t="e">
        <f t="shared" si="60"/>
        <v>#N/A</v>
      </c>
      <c r="N748" s="3" t="str">
        <f t="shared" si="59"/>
        <v/>
      </c>
    </row>
    <row r="749" spans="1:14">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c r="A750" s="166"/>
      <c r="B750" s="204" t="e">
        <f>VLOOKUP(A750,Adr!A:B,2,FALSE)</f>
        <v>#N/A</v>
      </c>
      <c r="C750" s="190"/>
      <c r="D750" s="172"/>
      <c r="E750" s="173"/>
      <c r="F750" s="182"/>
      <c r="G750" s="185"/>
      <c r="H750" s="185"/>
      <c r="I750" s="167"/>
      <c r="J750" s="167"/>
      <c r="K750" s="5"/>
      <c r="L750" s="167" t="str">
        <f t="shared" si="61"/>
        <v/>
      </c>
      <c r="M750" s="5" t="e">
        <f t="shared" si="60"/>
        <v>#N/A</v>
      </c>
      <c r="N750" s="3" t="str">
        <f t="shared" si="59"/>
        <v/>
      </c>
    </row>
    <row r="751" spans="1:14">
      <c r="A751" s="182"/>
      <c r="B751" s="204" t="e">
        <f>VLOOKUP(A751,Adr!A:B,2,FALSE)</f>
        <v>#N/A</v>
      </c>
      <c r="C751" s="185"/>
      <c r="D751" s="187"/>
      <c r="E751" s="230"/>
      <c r="F751" s="182"/>
      <c r="G751" s="185"/>
      <c r="H751" s="185"/>
      <c r="I751" s="192"/>
      <c r="J751" s="167"/>
      <c r="K751" s="5"/>
      <c r="L751" s="167" t="str">
        <f t="shared" si="61"/>
        <v/>
      </c>
      <c r="M751" s="5" t="e">
        <f t="shared" si="60"/>
        <v>#N/A</v>
      </c>
      <c r="N751" s="3" t="str">
        <f t="shared" si="59"/>
        <v/>
      </c>
    </row>
    <row r="752" spans="1:14">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c r="A772" s="182"/>
      <c r="B772" s="204" t="e">
        <f>VLOOKUP(A772,Adr!A:B,2,FALSE)</f>
        <v>#N/A</v>
      </c>
      <c r="C772" s="185"/>
      <c r="D772" s="187"/>
      <c r="E772" s="230"/>
      <c r="F772" s="182"/>
      <c r="G772" s="185"/>
      <c r="H772" s="185"/>
      <c r="I772" s="192"/>
      <c r="J772" s="167"/>
      <c r="K772" s="5"/>
      <c r="L772" s="167" t="str">
        <f t="shared" si="61"/>
        <v/>
      </c>
      <c r="M772" s="5" t="e">
        <f t="shared" si="60"/>
        <v>#N/A</v>
      </c>
      <c r="N772" s="3" t="str">
        <f t="shared" ref="N772:N785" si="62">+I772&amp;H772</f>
        <v/>
      </c>
    </row>
    <row r="773" spans="1:14">
      <c r="A773" s="182"/>
      <c r="B773" s="204" t="e">
        <f>VLOOKUP(A773,Adr!A:B,2,FALSE)</f>
        <v>#N/A</v>
      </c>
      <c r="C773" s="185"/>
      <c r="D773" s="187"/>
      <c r="E773" s="230"/>
      <c r="F773" s="182"/>
      <c r="G773" s="185"/>
      <c r="H773" s="185"/>
      <c r="I773" s="192"/>
      <c r="J773" s="167"/>
      <c r="K773" s="5"/>
      <c r="L773" s="167" t="str">
        <f t="shared" si="61"/>
        <v/>
      </c>
      <c r="M773" s="5" t="e">
        <f t="shared" si="60"/>
        <v>#N/A</v>
      </c>
      <c r="N773" s="3" t="str">
        <f t="shared" si="62"/>
        <v/>
      </c>
    </row>
    <row r="774" spans="1:14">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c r="A775" s="166"/>
      <c r="B775" s="204" t="e">
        <f>VLOOKUP(A775,Adr!A:B,2,FALSE)</f>
        <v>#N/A</v>
      </c>
      <c r="C775" s="196"/>
      <c r="D775" s="186"/>
      <c r="E775" s="173"/>
      <c r="F775" s="166"/>
      <c r="G775" s="169"/>
      <c r="H775" s="169"/>
      <c r="I775" s="167"/>
      <c r="J775" s="167"/>
      <c r="K775" s="5"/>
      <c r="L775" s="167" t="str">
        <f t="shared" si="61"/>
        <v/>
      </c>
      <c r="M775" s="5" t="e">
        <f t="shared" si="60"/>
        <v>#N/A</v>
      </c>
      <c r="N775" s="3" t="str">
        <f t="shared" si="62"/>
        <v/>
      </c>
    </row>
    <row r="776" spans="1:14">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c r="A779" s="182"/>
      <c r="B779" s="204" t="e">
        <f>VLOOKUP(A779,Adr!A:B,2,FALSE)</f>
        <v>#N/A</v>
      </c>
      <c r="C779" s="185"/>
      <c r="D779" s="187"/>
      <c r="E779" s="173"/>
      <c r="F779" s="182"/>
      <c r="G779" s="185"/>
      <c r="H779" s="185"/>
      <c r="I779" s="192"/>
      <c r="J779" s="167"/>
      <c r="K779" s="5"/>
      <c r="L779" s="167" t="str">
        <f t="shared" si="61"/>
        <v/>
      </c>
      <c r="M779" s="5" t="e">
        <f t="shared" si="60"/>
        <v>#N/A</v>
      </c>
      <c r="N779" s="3" t="str">
        <f t="shared" si="62"/>
        <v/>
      </c>
    </row>
    <row r="780" spans="1:14">
      <c r="A780" s="166"/>
      <c r="B780" s="204" t="e">
        <f>VLOOKUP(A780,Adr!A:B,2,FALSE)</f>
        <v>#N/A</v>
      </c>
      <c r="C780" s="190"/>
      <c r="D780" s="172"/>
      <c r="E780" s="173"/>
      <c r="F780" s="182"/>
      <c r="G780" s="185"/>
      <c r="H780" s="185"/>
      <c r="I780" s="167"/>
      <c r="J780" s="167"/>
      <c r="K780" s="5"/>
      <c r="L780" s="167" t="str">
        <f t="shared" si="61"/>
        <v/>
      </c>
      <c r="M780" s="5" t="e">
        <f t="shared" si="60"/>
        <v>#N/A</v>
      </c>
      <c r="N780" s="3" t="str">
        <f t="shared" si="62"/>
        <v/>
      </c>
    </row>
    <row r="781" spans="1:14">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c r="A782" s="166"/>
      <c r="B782" s="204" t="e">
        <f>VLOOKUP(A782,Adr!A:B,2,FALSE)</f>
        <v>#N/A</v>
      </c>
      <c r="C782" s="185"/>
      <c r="D782" s="187"/>
      <c r="E782" s="173"/>
      <c r="F782" s="182"/>
      <c r="G782" s="185"/>
      <c r="H782" s="185"/>
      <c r="I782" s="192"/>
      <c r="J782" s="167"/>
      <c r="K782" s="5"/>
      <c r="L782" s="167" t="str">
        <f t="shared" si="61"/>
        <v/>
      </c>
      <c r="M782" s="5" t="e">
        <f t="shared" si="60"/>
        <v>#N/A</v>
      </c>
      <c r="N782" s="3" t="str">
        <f t="shared" si="62"/>
        <v/>
      </c>
    </row>
    <row r="783" spans="1:14">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c r="A785" s="182"/>
      <c r="B785" s="204" t="e">
        <f>VLOOKUP(A785,Adr!A:B,2,FALSE)</f>
        <v>#N/A</v>
      </c>
      <c r="C785" s="185"/>
      <c r="D785" s="187"/>
      <c r="E785" s="230"/>
      <c r="F785" s="182"/>
      <c r="G785" s="185"/>
      <c r="H785" s="185"/>
      <c r="I785" s="192"/>
      <c r="J785" s="167"/>
      <c r="K785" s="5"/>
      <c r="L785" s="167" t="str">
        <f t="shared" si="61"/>
        <v/>
      </c>
      <c r="M785" s="5" t="e">
        <f t="shared" si="60"/>
        <v>#N/A</v>
      </c>
      <c r="N785" s="3" t="str">
        <f t="shared" si="62"/>
        <v/>
      </c>
    </row>
    <row r="786" spans="1:14">
      <c r="C786" s="196"/>
      <c r="G786" s="185"/>
      <c r="H786" s="185"/>
    </row>
    <row r="787" spans="1:14">
      <c r="C787" s="196"/>
      <c r="G787" s="185"/>
      <c r="H787" s="185"/>
    </row>
    <row r="788" spans="1:14">
      <c r="G788" s="185"/>
      <c r="H788" s="185"/>
    </row>
    <row r="789" spans="1:14">
      <c r="G789" s="185"/>
      <c r="H789" s="185"/>
    </row>
    <row r="790" spans="1:14">
      <c r="G790" s="185"/>
      <c r="H790" s="185"/>
    </row>
    <row r="791" spans="1:14">
      <c r="G791" s="185"/>
      <c r="H791" s="185"/>
    </row>
  </sheetData>
  <sheetProtection sheet="1"/>
  <sortState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1054</v>
      </c>
      <c r="B1" s="2"/>
      <c r="C1" s="2" t="s">
        <v>335</v>
      </c>
      <c r="D1" s="2" t="s">
        <v>1219</v>
      </c>
      <c r="E1" s="2" t="s">
        <v>1220</v>
      </c>
      <c r="F1" s="2" t="s">
        <v>315</v>
      </c>
      <c r="G1" s="2" t="s">
        <v>1221</v>
      </c>
      <c r="H1" s="2"/>
      <c r="I1" s="2" t="s">
        <v>315</v>
      </c>
      <c r="J1" s="2" t="s">
        <v>1222</v>
      </c>
      <c r="K1" s="2"/>
      <c r="L1" s="2"/>
      <c r="M1" s="2"/>
      <c r="N1" s="2"/>
    </row>
    <row r="2" spans="1:14">
      <c r="A2" t="s">
        <v>1223</v>
      </c>
      <c r="C2" t="s">
        <v>338</v>
      </c>
      <c r="D2" t="s">
        <v>1224</v>
      </c>
      <c r="E2">
        <v>1</v>
      </c>
      <c r="F2" t="s">
        <v>319</v>
      </c>
      <c r="G2" t="s">
        <v>1225</v>
      </c>
      <c r="I2" t="s">
        <v>317</v>
      </c>
      <c r="J2" t="s">
        <v>1226</v>
      </c>
    </row>
    <row r="3" spans="1:14">
      <c r="A3" t="s">
        <v>1060</v>
      </c>
      <c r="C3" t="s">
        <v>340</v>
      </c>
      <c r="D3" t="s">
        <v>1227</v>
      </c>
      <c r="E3">
        <v>1</v>
      </c>
      <c r="F3" t="s">
        <v>319</v>
      </c>
      <c r="G3" t="s">
        <v>1225</v>
      </c>
      <c r="I3" t="s">
        <v>319</v>
      </c>
      <c r="J3" t="s">
        <v>320</v>
      </c>
    </row>
    <row r="4" spans="1:14">
      <c r="A4" t="s">
        <v>1124</v>
      </c>
      <c r="C4" t="s">
        <v>342</v>
      </c>
      <c r="D4" t="s">
        <v>1228</v>
      </c>
      <c r="E4">
        <v>1</v>
      </c>
      <c r="F4" t="s">
        <v>319</v>
      </c>
      <c r="G4" t="s">
        <v>1225</v>
      </c>
      <c r="I4" t="s">
        <v>321</v>
      </c>
      <c r="J4" t="s">
        <v>322</v>
      </c>
    </row>
    <row r="5" spans="1:14">
      <c r="A5" t="s">
        <v>1080</v>
      </c>
      <c r="C5" t="s">
        <v>344</v>
      </c>
      <c r="D5" t="s">
        <v>1229</v>
      </c>
      <c r="E5">
        <v>1</v>
      </c>
      <c r="F5" t="s">
        <v>319</v>
      </c>
      <c r="G5" t="s">
        <v>1225</v>
      </c>
      <c r="I5" t="s">
        <v>323</v>
      </c>
      <c r="J5" t="s">
        <v>324</v>
      </c>
    </row>
    <row r="6" spans="1:14">
      <c r="A6" t="s">
        <v>1230</v>
      </c>
      <c r="C6" t="s">
        <v>346</v>
      </c>
      <c r="D6" t="s">
        <v>1231</v>
      </c>
      <c r="E6">
        <v>1</v>
      </c>
      <c r="F6" t="s">
        <v>319</v>
      </c>
      <c r="G6" t="s">
        <v>1225</v>
      </c>
      <c r="I6" t="s">
        <v>325</v>
      </c>
      <c r="J6" t="s">
        <v>1232</v>
      </c>
    </row>
    <row r="7" spans="1:14">
      <c r="A7" t="s">
        <v>1233</v>
      </c>
      <c r="C7" t="s">
        <v>348</v>
      </c>
      <c r="D7" t="s">
        <v>1234</v>
      </c>
      <c r="E7">
        <v>2</v>
      </c>
      <c r="F7" t="s">
        <v>321</v>
      </c>
      <c r="G7" t="s">
        <v>1235</v>
      </c>
    </row>
    <row r="8" spans="1:14">
      <c r="A8" t="s">
        <v>1088</v>
      </c>
      <c r="C8" t="s">
        <v>350</v>
      </c>
      <c r="D8" t="s">
        <v>1236</v>
      </c>
      <c r="E8">
        <v>3</v>
      </c>
      <c r="F8" t="s">
        <v>321</v>
      </c>
      <c r="G8" t="s">
        <v>1237</v>
      </c>
    </row>
    <row r="9" spans="1:14">
      <c r="A9" t="s">
        <v>1238</v>
      </c>
      <c r="C9" t="s">
        <v>352</v>
      </c>
      <c r="D9" t="s">
        <v>1239</v>
      </c>
      <c r="E9">
        <v>3</v>
      </c>
      <c r="F9" t="s">
        <v>321</v>
      </c>
      <c r="G9" t="s">
        <v>1240</v>
      </c>
    </row>
    <row r="10" spans="1:14">
      <c r="A10" t="s">
        <v>1162</v>
      </c>
      <c r="C10" t="s">
        <v>354</v>
      </c>
      <c r="D10" t="s">
        <v>1241</v>
      </c>
      <c r="E10">
        <v>4</v>
      </c>
      <c r="F10" t="s">
        <v>321</v>
      </c>
      <c r="G10" t="s">
        <v>1242</v>
      </c>
    </row>
    <row r="11" spans="1:14">
      <c r="A11" t="s">
        <v>1164</v>
      </c>
      <c r="C11" t="s">
        <v>356</v>
      </c>
      <c r="D11" t="s">
        <v>1243</v>
      </c>
      <c r="E11">
        <v>4</v>
      </c>
      <c r="F11" t="s">
        <v>317</v>
      </c>
      <c r="G11" t="s">
        <v>1242</v>
      </c>
    </row>
    <row r="12" spans="1:14">
      <c r="A12" t="s">
        <v>1126</v>
      </c>
      <c r="C12" t="s">
        <v>358</v>
      </c>
      <c r="D12" t="s">
        <v>1244</v>
      </c>
      <c r="E12">
        <v>4</v>
      </c>
      <c r="F12" t="s">
        <v>317</v>
      </c>
      <c r="G12" t="s">
        <v>1242</v>
      </c>
    </row>
    <row r="13" spans="1:14">
      <c r="A13" t="s">
        <v>1166</v>
      </c>
      <c r="C13" t="s">
        <v>360</v>
      </c>
      <c r="D13" t="s">
        <v>1245</v>
      </c>
      <c r="E13">
        <v>4</v>
      </c>
      <c r="F13" t="s">
        <v>325</v>
      </c>
      <c r="G13" t="s">
        <v>1242</v>
      </c>
    </row>
    <row r="14" spans="1:14">
      <c r="A14" t="s">
        <v>1062</v>
      </c>
      <c r="C14" t="s">
        <v>362</v>
      </c>
      <c r="D14" t="s">
        <v>1246</v>
      </c>
      <c r="E14">
        <v>4</v>
      </c>
      <c r="F14" t="s">
        <v>321</v>
      </c>
      <c r="G14" t="s">
        <v>1242</v>
      </c>
    </row>
    <row r="15" spans="1:14">
      <c r="A15" t="s">
        <v>1064</v>
      </c>
      <c r="C15" t="s">
        <v>364</v>
      </c>
    </row>
    <row r="16" spans="1:14">
      <c r="A16" t="s">
        <v>1128</v>
      </c>
      <c r="C16" t="s">
        <v>365</v>
      </c>
    </row>
    <row r="17" spans="1:3">
      <c r="A17" t="s">
        <v>1090</v>
      </c>
      <c r="C17" t="s">
        <v>366</v>
      </c>
    </row>
    <row r="18" spans="1:3">
      <c r="A18" t="s">
        <v>1130</v>
      </c>
      <c r="C18" t="s">
        <v>367</v>
      </c>
    </row>
    <row r="19" spans="1:3">
      <c r="A19" t="s">
        <v>1132</v>
      </c>
      <c r="C19" t="s">
        <v>368</v>
      </c>
    </row>
    <row r="20" spans="1:3">
      <c r="A20" t="s">
        <v>1168</v>
      </c>
      <c r="C20" t="s">
        <v>1247</v>
      </c>
    </row>
    <row r="21" spans="1:3">
      <c r="A21" t="s">
        <v>1248</v>
      </c>
      <c r="C21" t="s">
        <v>1249</v>
      </c>
    </row>
    <row r="22" spans="1:3">
      <c r="A22" t="s">
        <v>1250</v>
      </c>
      <c r="C22" t="s">
        <v>1251</v>
      </c>
    </row>
    <row r="23" spans="1:3">
      <c r="A23" t="s">
        <v>1170</v>
      </c>
      <c r="C23" t="s">
        <v>1252</v>
      </c>
    </row>
    <row r="24" spans="1:3">
      <c r="A24" t="s">
        <v>1253</v>
      </c>
      <c r="C24" t="s">
        <v>1254</v>
      </c>
    </row>
    <row r="25" spans="1:3">
      <c r="A25" t="s">
        <v>1172</v>
      </c>
      <c r="C25" t="s">
        <v>1255</v>
      </c>
    </row>
    <row r="26" spans="1:3">
      <c r="A26" t="s">
        <v>1134</v>
      </c>
      <c r="C26" t="s">
        <v>1256</v>
      </c>
    </row>
    <row r="27" spans="1:3">
      <c r="A27" t="s">
        <v>1076</v>
      </c>
      <c r="C27" t="s">
        <v>1257</v>
      </c>
    </row>
    <row r="28" spans="1:3">
      <c r="A28" t="s">
        <v>1094</v>
      </c>
    </row>
    <row r="29" spans="1:3">
      <c r="A29" t="s">
        <v>1096</v>
      </c>
    </row>
    <row r="30" spans="1:3">
      <c r="A30" t="s">
        <v>1174</v>
      </c>
    </row>
    <row r="31" spans="1:3">
      <c r="A31" t="s">
        <v>1136</v>
      </c>
    </row>
    <row r="32" spans="1:3">
      <c r="A32" t="s">
        <v>1176</v>
      </c>
    </row>
    <row r="33" spans="1:1">
      <c r="A33" t="s">
        <v>1100</v>
      </c>
    </row>
    <row r="34" spans="1:1">
      <c r="A34" t="s">
        <v>1178</v>
      </c>
    </row>
    <row r="35" spans="1:1">
      <c r="A35" t="s">
        <v>1198</v>
      </c>
    </row>
    <row r="36" spans="1:1">
      <c r="A36" t="s">
        <v>1102</v>
      </c>
    </row>
    <row r="37" spans="1:1">
      <c r="A37" t="s">
        <v>1180</v>
      </c>
    </row>
    <row r="38" spans="1:1">
      <c r="A38" t="s">
        <v>1258</v>
      </c>
    </row>
    <row r="39" spans="1:1">
      <c r="A39" t="s">
        <v>1182</v>
      </c>
    </row>
    <row r="40" spans="1:1">
      <c r="A40" t="s">
        <v>1216</v>
      </c>
    </row>
    <row r="41" spans="1:1">
      <c r="A41" t="s">
        <v>1078</v>
      </c>
    </row>
    <row r="42" spans="1:1">
      <c r="A42" t="s">
        <v>1140</v>
      </c>
    </row>
    <row r="43" spans="1:1">
      <c r="A43" t="s">
        <v>1259</v>
      </c>
    </row>
    <row r="44" spans="1:1">
      <c r="A44" t="s">
        <v>1260</v>
      </c>
    </row>
    <row r="45" spans="1:1">
      <c r="A45" t="s">
        <v>1261</v>
      </c>
    </row>
    <row r="46" spans="1:1">
      <c r="A46" t="s">
        <v>1184</v>
      </c>
    </row>
    <row r="47" spans="1:1">
      <c r="A47" t="s">
        <v>1104</v>
      </c>
    </row>
    <row r="48" spans="1:1">
      <c r="A48" t="s">
        <v>1144</v>
      </c>
    </row>
    <row r="49" spans="1:1">
      <c r="A49" t="s">
        <v>1142</v>
      </c>
    </row>
    <row r="50" spans="1:1">
      <c r="A50" t="s">
        <v>1218</v>
      </c>
    </row>
    <row r="51" spans="1:1">
      <c r="A51" t="s">
        <v>1186</v>
      </c>
    </row>
    <row r="52" spans="1:1">
      <c r="A52" t="s">
        <v>1106</v>
      </c>
    </row>
    <row r="53" spans="1:1">
      <c r="A53" t="s">
        <v>1262</v>
      </c>
    </row>
    <row r="54" spans="1:1">
      <c r="A54" t="s">
        <v>1188</v>
      </c>
    </row>
    <row r="55" spans="1:1">
      <c r="A55" t="s">
        <v>1263</v>
      </c>
    </row>
    <row r="56" spans="1:1">
      <c r="A56" t="s">
        <v>1110</v>
      </c>
    </row>
    <row r="57" spans="1:1">
      <c r="A57" t="s">
        <v>1264</v>
      </c>
    </row>
    <row r="58" spans="1:1">
      <c r="A58" t="s">
        <v>1214</v>
      </c>
    </row>
    <row r="59" spans="1:1">
      <c r="A59" t="s">
        <v>1265</v>
      </c>
    </row>
    <row r="60" spans="1:1">
      <c r="A60" t="s">
        <v>1190</v>
      </c>
    </row>
    <row r="61" spans="1:1">
      <c r="A61" t="s">
        <v>1266</v>
      </c>
    </row>
    <row r="62" spans="1:1">
      <c r="A62" t="s">
        <v>1192</v>
      </c>
    </row>
    <row r="63" spans="1:1">
      <c r="A63" t="s">
        <v>1267</v>
      </c>
    </row>
    <row r="64" spans="1:1">
      <c r="A64" t="s">
        <v>1112</v>
      </c>
    </row>
    <row r="65" spans="1:1">
      <c r="A65" t="s">
        <v>1194</v>
      </c>
    </row>
    <row r="66" spans="1:1">
      <c r="A66" t="s">
        <v>1146</v>
      </c>
    </row>
    <row r="67" spans="1:1">
      <c r="A67" t="s">
        <v>1268</v>
      </c>
    </row>
    <row r="68" spans="1:1">
      <c r="A68" t="s">
        <v>1196</v>
      </c>
    </row>
    <row r="69" spans="1:1">
      <c r="A69" t="s">
        <v>1269</v>
      </c>
    </row>
    <row r="70" spans="1:1">
      <c r="A70" t="s">
        <v>1270</v>
      </c>
    </row>
    <row r="71" spans="1:1">
      <c r="A71" t="s">
        <v>1072</v>
      </c>
    </row>
    <row r="72" spans="1:1">
      <c r="A72" t="s">
        <v>1114</v>
      </c>
    </row>
    <row r="73" spans="1:1">
      <c r="A73" t="s">
        <v>1271</v>
      </c>
    </row>
    <row r="74" spans="1:1">
      <c r="A74" t="s">
        <v>1116</v>
      </c>
    </row>
    <row r="75" spans="1:1">
      <c r="A75" t="s">
        <v>1118</v>
      </c>
    </row>
    <row r="76" spans="1:1">
      <c r="A76" t="s">
        <v>1148</v>
      </c>
    </row>
    <row r="77" spans="1:1">
      <c r="A77" t="s">
        <v>1150</v>
      </c>
    </row>
    <row r="78" spans="1:1">
      <c r="A78" t="s">
        <v>1272</v>
      </c>
    </row>
    <row r="79" spans="1:1">
      <c r="A79" t="s">
        <v>1273</v>
      </c>
    </row>
    <row r="80" spans="1:1">
      <c r="A80" t="s">
        <v>1152</v>
      </c>
    </row>
    <row r="81" spans="1:1">
      <c r="A81" t="s">
        <v>1154</v>
      </c>
    </row>
    <row r="82" spans="1:1">
      <c r="A82" t="s">
        <v>1212</v>
      </c>
    </row>
    <row r="83" spans="1:1">
      <c r="A83" t="s">
        <v>1274</v>
      </c>
    </row>
    <row r="84" spans="1:1">
      <c r="A84" t="s">
        <v>1200</v>
      </c>
    </row>
    <row r="85" spans="1:1">
      <c r="A85" t="s">
        <v>1074</v>
      </c>
    </row>
    <row r="86" spans="1:1">
      <c r="A86" t="s">
        <v>1084</v>
      </c>
    </row>
    <row r="87" spans="1:1">
      <c r="A87" t="s">
        <v>1202</v>
      </c>
    </row>
    <row r="88" spans="1:1">
      <c r="A88" t="s">
        <v>1156</v>
      </c>
    </row>
    <row r="89" spans="1:1">
      <c r="A89" t="s">
        <v>1108</v>
      </c>
    </row>
    <row r="90" spans="1:1">
      <c r="A90" t="s">
        <v>1120</v>
      </c>
    </row>
    <row r="91" spans="1:1">
      <c r="A91" t="s">
        <v>1158</v>
      </c>
    </row>
    <row r="92" spans="1:1">
      <c r="A92" t="s">
        <v>1204</v>
      </c>
    </row>
    <row r="93" spans="1:1">
      <c r="A93" t="s">
        <v>1275</v>
      </c>
    </row>
    <row r="94" spans="1:1">
      <c r="A94" t="s">
        <v>1206</v>
      </c>
    </row>
    <row r="95" spans="1:1">
      <c r="A95" t="s">
        <v>1122</v>
      </c>
    </row>
    <row r="96" spans="1:1">
      <c r="A96" t="s">
        <v>1208</v>
      </c>
    </row>
    <row r="97" spans="1:1">
      <c r="A97" t="s">
        <v>1066</v>
      </c>
    </row>
    <row r="98" spans="1:1">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6" t="str">
        <f>Spolu!C3&amp;", "&amp;Spolu!C6</f>
        <v>Slovenská kanoistika, Olympijské námestie 14290/1, Bratislava, 831 04</v>
      </c>
      <c r="B1" s="386"/>
      <c r="C1" s="386"/>
      <c r="N1" s="137" t="str">
        <f>O1&amp;" - "&amp;P1</f>
        <v>a - príspevok uznaným športom</v>
      </c>
      <c r="O1" s="137" t="s">
        <v>338</v>
      </c>
      <c r="P1" s="137" t="s">
        <v>339</v>
      </c>
    </row>
    <row r="2" spans="1:16">
      <c r="N2" s="137" t="str">
        <f t="shared" ref="N2:N18" si="0">O2&amp;" - "&amp;P2</f>
        <v>b - príspevok Slovenskému olympijskému a športovému výboru</v>
      </c>
      <c r="O2" s="137" t="s">
        <v>340</v>
      </c>
      <c r="P2" s="137" t="s">
        <v>341</v>
      </c>
    </row>
    <row r="3" spans="1:16">
      <c r="E3" s="387" t="s">
        <v>1276</v>
      </c>
      <c r="F3" s="388"/>
      <c r="N3" s="137" t="str">
        <f t="shared" si="0"/>
        <v>c - príspevok Slovenskému paralympijskému výboru</v>
      </c>
      <c r="O3" s="137" t="s">
        <v>342</v>
      </c>
      <c r="P3" s="137" t="s">
        <v>343</v>
      </c>
    </row>
    <row r="4" spans="1:16" ht="45.75" customHeight="1">
      <c r="E4" s="388"/>
      <c r="F4" s="388"/>
      <c r="N4" s="137" t="str">
        <f t="shared" si="0"/>
        <v>d - príspevok športovcom top tímu</v>
      </c>
      <c r="O4" s="137" t="s">
        <v>344</v>
      </c>
      <c r="P4" s="137" t="s">
        <v>345</v>
      </c>
    </row>
    <row r="5" spans="1:16" ht="30.75" customHeight="1">
      <c r="C5" s="138" t="s">
        <v>1277</v>
      </c>
      <c r="N5" s="137" t="str">
        <f t="shared" si="0"/>
        <v>e - rozvoj športov, ktoré nie sú uznanými podľa zákona č. 440/2015 Z. z.</v>
      </c>
      <c r="O5" s="137" t="s">
        <v>346</v>
      </c>
      <c r="P5" s="137" t="s">
        <v>351</v>
      </c>
    </row>
    <row r="6" spans="1:16" ht="32">
      <c r="C6" s="138" t="s">
        <v>1278</v>
      </c>
      <c r="E6" s="140" t="s">
        <v>1279</v>
      </c>
      <c r="F6" s="149"/>
      <c r="N6" s="137" t="str">
        <f t="shared" si="0"/>
        <v>f - organizovanie významných a tradičných športových podujatí na území SR v roku 2020</v>
      </c>
      <c r="O6" s="137" t="s">
        <v>348</v>
      </c>
      <c r="P6" s="137" t="s">
        <v>1280</v>
      </c>
    </row>
    <row r="7" spans="1:16">
      <c r="C7" s="138" t="s">
        <v>1281</v>
      </c>
      <c r="E7" s="140" t="s">
        <v>1282</v>
      </c>
      <c r="F7" s="150"/>
      <c r="N7" s="137" t="str">
        <f t="shared" si="0"/>
        <v>g - projekty školského, univerzitného športu a športu pre všetkých</v>
      </c>
      <c r="O7" s="137" t="s">
        <v>350</v>
      </c>
      <c r="P7" s="137" t="s">
        <v>1283</v>
      </c>
    </row>
    <row r="8" spans="1:16">
      <c r="C8" s="138" t="s">
        <v>1284</v>
      </c>
      <c r="E8" s="140" t="s">
        <v>1285</v>
      </c>
      <c r="F8" s="151"/>
      <c r="N8" s="137" t="str">
        <f t="shared" si="0"/>
        <v>h - podpora a rozvoj turistických a cykloturistických trás</v>
      </c>
      <c r="O8" s="137" t="s">
        <v>352</v>
      </c>
      <c r="P8" s="137" t="s">
        <v>353</v>
      </c>
    </row>
    <row r="9" spans="1:16">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c r="N10" s="137" t="str">
        <f t="shared" si="0"/>
        <v>j - projekty pre popularizáciu pohybových aktivít detí, mládeže a seniorov</v>
      </c>
      <c r="O10" s="137" t="s">
        <v>356</v>
      </c>
      <c r="P10" s="137" t="s">
        <v>1288</v>
      </c>
    </row>
    <row r="11" spans="1:16">
      <c r="N11" s="137" t="str">
        <f t="shared" si="0"/>
        <v>k - výstavba, modernizácia a rekonštrukcia športovej infraštruktúry národného významu</v>
      </c>
      <c r="O11" s="137" t="s">
        <v>358</v>
      </c>
      <c r="P11" s="137" t="s">
        <v>359</v>
      </c>
    </row>
    <row r="12" spans="1:16" ht="54.75" customHeight="1">
      <c r="A12" s="389" t="s">
        <v>1289</v>
      </c>
      <c r="B12" s="389"/>
      <c r="C12" s="389"/>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1290</v>
      </c>
    </row>
    <row r="14" spans="1:16" ht="45" customHeight="1">
      <c r="A14" s="39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0"/>
      <c r="C14" s="390"/>
      <c r="F14" s="141"/>
      <c r="N14" s="137" t="str">
        <f t="shared" si="0"/>
        <v>n - organizovanie významnej súťaže podľa § 55 ods. 1 písm. b)</v>
      </c>
      <c r="O14" s="137" t="s">
        <v>364</v>
      </c>
      <c r="P14" s="137" t="s">
        <v>1291</v>
      </c>
    </row>
    <row r="15" spans="1:16" ht="32.25" customHeight="1" thickBot="1">
      <c r="A15" s="139" t="s">
        <v>1292</v>
      </c>
      <c r="B15" s="391" t="s">
        <v>1293</v>
      </c>
      <c r="C15" s="392"/>
      <c r="N15" s="137" t="str">
        <f t="shared" si="0"/>
        <v>o - účasť na významnej súťaži podľa § 3 písm. h) druhého až štvrtého bodu Zákona o športe vrátane prípravy na túto súťaž</v>
      </c>
      <c r="O15" s="137" t="s">
        <v>365</v>
      </c>
      <c r="P15" s="137" t="s">
        <v>1294</v>
      </c>
    </row>
    <row r="16" spans="1:16">
      <c r="A16" s="139" t="s">
        <v>1295</v>
      </c>
      <c r="B16" s="142">
        <f>F8</f>
        <v>0</v>
      </c>
      <c r="E16" s="145" t="s">
        <v>1296</v>
      </c>
      <c r="F16" s="146"/>
      <c r="N16" s="137" t="str">
        <f t="shared" si="0"/>
        <v>p - účasť na významnej súťaži podľa § 3 písm. h) prvého bodu Zákona o športe</v>
      </c>
      <c r="O16" s="137" t="s">
        <v>366</v>
      </c>
      <c r="P16" s="137" t="s">
        <v>1297</v>
      </c>
    </row>
    <row r="17" spans="1:16">
      <c r="A17" s="139" t="s">
        <v>1298</v>
      </c>
      <c r="B17" s="254" t="s">
        <v>1299</v>
      </c>
      <c r="C17" s="194"/>
      <c r="E17" s="147"/>
      <c r="F17" s="284"/>
      <c r="N17" s="137" t="str">
        <f t="shared" si="0"/>
        <v xml:space="preserve">q - </v>
      </c>
      <c r="O17" s="137" t="s">
        <v>367</v>
      </c>
    </row>
    <row r="18" spans="1:16">
      <c r="B18" s="193" t="s">
        <v>1300</v>
      </c>
      <c r="C18" s="142" t="str">
        <f>Spolu!C4</f>
        <v>50434101</v>
      </c>
      <c r="E18" s="147" t="s">
        <v>1301</v>
      </c>
      <c r="F18" s="284">
        <v>421947749446</v>
      </c>
      <c r="N18" s="137" t="str">
        <f t="shared" si="0"/>
        <v xml:space="preserve">r - </v>
      </c>
      <c r="O18" s="137" t="s">
        <v>368</v>
      </c>
    </row>
    <row r="19" spans="1:16">
      <c r="E19" s="147" t="s">
        <v>1302</v>
      </c>
      <c r="F19" s="284">
        <v>421947749756</v>
      </c>
    </row>
    <row r="20" spans="1:16" ht="17" thickBot="1">
      <c r="A20" s="139" t="s">
        <v>396</v>
      </c>
      <c r="B20" s="143">
        <f>F6</f>
        <v>0</v>
      </c>
      <c r="E20" s="208"/>
      <c r="F20" s="285"/>
    </row>
    <row r="21" spans="1:16" ht="189" customHeight="1">
      <c r="B21" s="211"/>
      <c r="C21" s="144"/>
    </row>
    <row r="22" spans="1:16" ht="39.75" customHeight="1">
      <c r="B22" s="385" t="s">
        <v>1303</v>
      </c>
      <c r="C22" s="385"/>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1304</v>
      </c>
    </row>
    <row r="29" spans="1:16">
      <c r="N29" s="137" t="s">
        <v>1305</v>
      </c>
    </row>
    <row r="30" spans="1:16">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Microsoft Office User</cp:lastModifiedBy>
  <cp:revision/>
  <cp:lastPrinted>2025-01-23T13:30:36Z</cp:lastPrinted>
  <dcterms:created xsi:type="dcterms:W3CDTF">2017-02-20T06:20:12Z</dcterms:created>
  <dcterms:modified xsi:type="dcterms:W3CDTF">2026-04-22T10:28:04Z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