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B4263B02-A90C-4DBB-A1D6-168D10C90145}"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C6" i="9"/>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rgb="FF000000"/>
            <rFont val="Tahoma"/>
            <family val="2"/>
          </rPr>
          <t>Interné číslo účtovného dokladu</t>
        </r>
        <r>
          <rPr>
            <sz val="8"/>
            <color rgb="FF000000"/>
            <rFont val="Tahoma"/>
            <family val="2"/>
          </rPr>
          <t xml:space="preserve">
</t>
        </r>
        <r>
          <rPr>
            <sz val="8"/>
            <color rgb="FF000000"/>
            <rFont val="Tahoma"/>
            <family val="2"/>
          </rPr>
          <t xml:space="preserve">
</t>
        </r>
        <r>
          <rPr>
            <sz val="8"/>
            <color rgb="FF000000"/>
            <rFont val="Tahoma"/>
            <family val="2"/>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r>
          <rPr>
            <sz val="8"/>
            <color rgb="FF000000"/>
            <rFont val="Tahoma"/>
            <family val="2"/>
          </rPr>
          <t xml:space="preserve">
</t>
        </r>
        <r>
          <rPr>
            <sz val="8"/>
            <color rgb="FF000000"/>
            <rFont val="Tahoma"/>
            <family val="2"/>
          </rPr>
          <t xml:space="preserve">POZOR:
</t>
        </r>
        <r>
          <rPr>
            <sz val="8"/>
            <color rgb="FF000000"/>
            <rFont val="Tahoma"/>
            <family val="2"/>
          </rPr>
          <t xml:space="preserve">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rgb="FF000000"/>
            <rFont val="Segoe UI"/>
            <family val="2"/>
            <charset val="238"/>
          </rPr>
          <t>IČO dodávateľa plnenia</t>
        </r>
        <r>
          <rPr>
            <sz val="8"/>
            <color rgb="FF000000"/>
            <rFont val="Segoe UI"/>
            <family val="2"/>
            <charset val="238"/>
          </rPr>
          <t xml:space="preserve">
</t>
        </r>
        <r>
          <rPr>
            <sz val="8"/>
            <color rgb="FF000000"/>
            <rFont val="Segoe UI"/>
            <family val="2"/>
            <charset val="238"/>
          </rPr>
          <t xml:space="preserve">
</t>
        </r>
        <r>
          <rPr>
            <sz val="8"/>
            <color rgb="FF000000"/>
            <rFont val="Segoe UI"/>
            <family val="2"/>
            <charset val="238"/>
          </rPr>
          <t xml:space="preserve">Uviesť IČO dodávateľa.
</t>
        </r>
        <r>
          <rPr>
            <sz val="8"/>
            <color rgb="FF000000"/>
            <rFont val="Segoe UI"/>
            <family val="2"/>
            <charset val="238"/>
          </rPr>
          <t>V prípade zahraničného dodávateľa, ktorý nemá IČO, ostáva bunka nevyplnená.</t>
        </r>
        <r>
          <rPr>
            <sz val="9"/>
            <color rgb="FF000000"/>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rgb="FF000000"/>
            <rFont val="Tahoma"/>
            <family val="2"/>
          </rPr>
          <t xml:space="preserve">Analytický kód
</t>
        </r>
        <r>
          <rPr>
            <sz val="8"/>
            <color rgb="FF000000"/>
            <rFont val="Tahoma"/>
            <family val="2"/>
          </rPr>
          <t xml:space="preserve">
</t>
        </r>
        <r>
          <rPr>
            <sz val="8"/>
            <color rgb="FF000000"/>
            <rFont val="Tahoma"/>
            <family val="2"/>
          </rPr>
          <t xml:space="preserve">1 = šport mládeže do 23 rokov (cez kluby)
</t>
        </r>
        <r>
          <rPr>
            <sz val="8"/>
            <color rgb="FF000000"/>
            <rFont val="Tahoma"/>
            <family val="2"/>
          </rPr>
          <t xml:space="preserve">2 = talentovaní športovci
</t>
        </r>
        <r>
          <rPr>
            <sz val="8"/>
            <color rgb="FF000000"/>
            <rFont val="Tahoma"/>
            <family val="2"/>
          </rPr>
          <t xml:space="preserve">3 = športová reprezentácia
</t>
        </r>
        <r>
          <rPr>
            <sz val="8"/>
            <color rgb="FF000000"/>
            <rFont val="Tahoma"/>
            <family val="2"/>
          </rPr>
          <t xml:space="preserve">4 = správa a prevádzka
</t>
        </r>
        <r>
          <rPr>
            <sz val="8"/>
            <color rgb="FF000000"/>
            <rFont val="Tahoma"/>
            <family val="2"/>
          </rPr>
          <t xml:space="preserve">
</t>
        </r>
        <r>
          <rPr>
            <sz val="8"/>
            <color rgb="FF000000"/>
            <rFont val="Tahoma"/>
            <family val="2"/>
          </rPr>
          <t xml:space="preserve">99 = spolufinancovanie (výlučne v prípade dotácie, pri ktorej bola zmluvne určená povinnosť spolufinancovania) 
</t>
        </r>
        <r>
          <rPr>
            <b/>
            <sz val="8"/>
            <color rgb="FF000000"/>
            <rFont val="Tahoma"/>
            <family val="2"/>
            <charset val="238"/>
          </rPr>
          <t>TOTO SA NETÝKA:</t>
        </r>
        <r>
          <rPr>
            <sz val="8"/>
            <color rgb="FF000000"/>
            <rFont val="Tahoma"/>
            <family val="2"/>
          </rPr>
          <t xml:space="preserve">
</t>
        </r>
        <r>
          <rPr>
            <sz val="8"/>
            <color rgb="FF000000"/>
            <rFont val="Tahoma"/>
            <family val="2"/>
          </rPr>
          <t xml:space="preserve">1. Príspevku uznanému športu
</t>
        </r>
        <r>
          <rPr>
            <sz val="8"/>
            <color rgb="FF000000"/>
            <rFont val="Tahoma"/>
            <family val="2"/>
          </rPr>
          <t xml:space="preserve">2. Príspevku športovcom top-tímov
</t>
        </r>
        <r>
          <rPr>
            <sz val="8"/>
            <color rgb="FF000000"/>
            <rFont val="Tahoma"/>
            <family val="2"/>
          </rPr>
          <t>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rgb="FF000000"/>
            <rFont val="Tahoma"/>
            <family val="2"/>
            <charset val="238"/>
          </rPr>
          <t xml:space="preserve">Účel úhrady
</t>
        </r>
        <r>
          <rPr>
            <b/>
            <sz val="8"/>
            <color rgb="FF000000"/>
            <rFont val="Tahoma"/>
            <family val="2"/>
            <charset val="238"/>
          </rPr>
          <t xml:space="preserve">
</t>
        </r>
        <r>
          <rPr>
            <sz val="8"/>
            <color rgb="FF000000"/>
            <rFont val="Tahoma"/>
            <family val="2"/>
            <charset val="238"/>
          </rPr>
          <t xml:space="preserve">Vybrať z rozbaľovacieho zoznamu, inak formulár nebude správne vyhodnocovať údaje.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rgb="FF000000"/>
            <rFont val="Segoe UI"/>
            <family val="2"/>
            <charset val="238"/>
          </rPr>
          <t xml:space="preserve">IČO dodávateľa plnenia
</t>
        </r>
        <r>
          <rPr>
            <sz val="8"/>
            <color rgb="FF000000"/>
            <rFont val="Segoe UI"/>
            <family val="2"/>
            <charset val="238"/>
          </rPr>
          <t xml:space="preserve">
</t>
        </r>
        <r>
          <rPr>
            <sz val="8"/>
            <color rgb="FF000000"/>
            <rFont val="Segoe UI"/>
            <family val="2"/>
            <charset val="238"/>
          </rPr>
          <t xml:space="preserve">Uviesť IČO dodávateľa.
</t>
        </r>
        <r>
          <rPr>
            <sz val="8"/>
            <color rgb="FF000000"/>
            <rFont val="Segoe UI"/>
            <family val="2"/>
            <charset val="238"/>
          </rPr>
          <t xml:space="preserve">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<sst xmlns="http://schemas.openxmlformats.org/spreadsheetml/2006/main" count="6599" uniqueCount="3024">
  <si>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</si>
  <si>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</si>
  <si>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</si>
  <si>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</si>
  <si>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</si>
  <si>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</si>
  <si>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</si>
  <si>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</si>
  <si>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</si>
  <si>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</si>
  <si>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</si>
  <si>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</si>
  <si>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</si>
  <si>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</si>
  <si>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</si>
  <si>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</si>
  <si>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</si>
  <si>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</si>
  <si>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</si>
  <si>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</si>
  <si>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</si>
  <si>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</si>
  <si>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</si>
  <si>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</si>
  <si>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</si>
  <si>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</si>
  <si>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</si>
  <si>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</si>
  <si>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</si>
  <si>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</si>
  <si>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</si>
  <si>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</si>
  <si>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</si>
  <si>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</si>
  <si>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</si>
  <si>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</si>
  <si>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</si>
  <si>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</si>
  <si>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</si>
  <si>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</si>
  <si>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</si>
  <si>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</si>
  <si>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</si>
  <si>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</si>
  <si>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</si>
  <si>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</si>
  <si>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</si>
  <si>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</si>
  <si>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</si>
  <si>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</si>
  <si>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</si>
  <si>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</si>
  <si>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</si>
  <si>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</si>
  <si>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</si>
  <si>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</si>
  <si>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</si>
  <si>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</si>
  <si>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</si>
  <si>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</si>
  <si>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</si>
  <si>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</si>
  <si>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</si>
  <si>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</si>
  <si>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</si>
  <si>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</si>
  <si>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</si>
  <si>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</si>
  <si>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</si>
  <si>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</si>
  <si>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</si>
  <si>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</si>
  <si>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</si>
  <si>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</si>
  <si>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</si>
  <si>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</si>
  <si>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</si>
  <si>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</si>
  <si>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</si>
  <si>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</si>
  <si>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</si>
  <si>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</si>
  <si>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</si>
  <si>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</si>
  <si>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</si>
  <si>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</si>
  <si>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</si>
  <si>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</si>
  <si>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</si>
  <si>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</si>
  <si>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</si>
  <si>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</si>
  <si>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</si>
  <si>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</si>
  <si>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</si>
  <si>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</si>
  <si>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</si>
  <si>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</si>
  <si>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</si>
  <si>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</si>
  <si>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</si>
  <si>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</si>
  <si>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</si>
  <si>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</si>
  <si>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</si>
  <si>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</si>
  <si>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</si>
  <si>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</si>
  <si>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</si>
  <si>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</si>
  <si>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</si>
  <si>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</si>
  <si>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</si>
  <si>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</si>
  <si>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</si>
  <si>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</si>
  <si>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</si>
  <si>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</si>
  <si>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</si>
  <si>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</si>
  <si>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</si>
  <si>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</si>
  <si>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</si>
  <si>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</si>
  <si>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</si>
  <si>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</si>
  <si>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</si>
  <si>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</si>
  <si>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</si>
  <si>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</si>
  <si>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</si>
  <si>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</si>
  <si>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</si>
  <si>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</si>
  <si>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</si>
  <si>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</si>
  <si>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</si>
  <si>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</si>
  <si>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</si>
  <si>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</si>
  <si>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</si>
  <si>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</si>
  <si>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</si>
  <si>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</si>
  <si>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</si>
  <si>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</si>
  <si>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</si>
  <si>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</si>
  <si>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</si>
  <si>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</si>
  <si>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</si>
  <si>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</si>
  <si>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</si>
  <si>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</si>
  <si>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</si>
  <si>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</si>
  <si>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</si>
  <si>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</si>
  <si>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</si>
  <si>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</si>
  <si>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</si>
  <si>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</si>
  <si>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</si>
  <si>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</si>
  <si>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</si>
  <si>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</si>
  <si>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</si>
  <si>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</si>
  <si>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</si>
  <si>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</si>
  <si>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</si>
  <si>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</si>
  <si>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</si>
  <si>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</si>
  <si>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</si>
  <si>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</si>
  <si>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</si>
  <si>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</si>
  <si>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</si>
  <si>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</si>
  <si>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</si>
  <si>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</si>
  <si>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</si>
  <si>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</si>
  <si>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</si>
  <si>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</si>
  <si>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</si>
  <si>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</si>
  <si>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</si>
  <si>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</si>
  <si>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</si>
  <si>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</si>
  <si>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</si>
  <si>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</si>
  <si>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</si>
  <si>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</si>
  <si>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</si>
  <si>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</si>
  <si>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</si>
  <si>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</si>
  <si>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</si>
  <si>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</si>
  <si>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</si>
  <si>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</si>
  <si>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</si>
  <si>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</si>
  <si>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</si>
  <si>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</si>
  <si>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</si>
  <si>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</si>
  <si>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</si>
  <si>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</si>
  <si>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</si>
  <si>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</si>
  <si>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</si>
  <si>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</si>
  <si>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</si>
  <si>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</si>
  <si>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</si>
  <si>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</si>
  <si>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</si>
  <si>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</si>
  <si>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</si>
  <si>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</si>
  <si>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</si>
  <si>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</si>
  <si>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</si>
  <si>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</si>
  <si>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</si>
  <si>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</si>
  <si>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</si>
  <si>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</si>
  <si>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</si>
  <si>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</si>
  <si>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</si>
  <si>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</si>
  <si>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</si>
  <si>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</si>
  <si>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</si>
  <si>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</si>
  <si>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</si>
  <si>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</si>
  <si>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</si>
  <si>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</si>
  <si>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</si>
  <si>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</si>
  <si>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</si>
  <si>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</si>
  <si>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</si>
  <si>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</si>
  <si>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</si>
  <si>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</si>
  <si>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</si>
  <si>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</si>
  <si>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</si>
  <si>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</si>
  <si>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</si>
  <si>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</si>
  <si>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</si>
  <si>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</si>
  <si>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</si>
  <si>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</si>
  <si>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</si>
  <si>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</si>
  <si>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</si>
  <si>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</si>
  <si>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</si>
  <si>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</si>
  <si>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</si>
  <si>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</si>
  <si>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</si>
  <si>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</si>
  <si>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</si>
  <si>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</si>
  <si>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</si>
  <si>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</si>
  <si>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</si>
  <si>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</si>
  <si>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</si>
  <si>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</si>
  <si>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</si>
  <si>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</si>
  <si>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</si>
  <si>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</si>
  <si>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</si>
  <si>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</si>
  <si>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</si>
  <si>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</si>
  <si>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</si>
  <si>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</si>
  <si>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</si>
  <si>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</si>
  <si>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</si>
  <si>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</si>
  <si>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</si>
  <si>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</si>
  <si>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</si>
  <si>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</si>
  <si>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</si>
  <si>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</si>
  <si>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</si>
  <si>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</si>
  <si>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</si>
  <si>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</si>
  <si>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</si>
  <si>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</si>
  <si>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</si>
  <si>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</si>
  <si>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</si>
  <si>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</si>
  <si>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</si>
  <si>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</si>
  <si>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</si>
  <si>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</si>
  <si>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</si>
  <si>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</si>
  <si>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</si>
  <si>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</si>
  <si>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</si>
  <si>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</si>
  <si>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</si>
  <si>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</si>
  <si>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</si>
  <si>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</si>
  <si>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</si>
  <si>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</si>
  <si>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</si>
  <si>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</si>
  <si>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</si>
  <si>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</si>
  <si>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</si>
  <si>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</si>
  <si>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</si>
  <si>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</si>
  <si>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</si>
  <si>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</si>
  <si>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</si>
  <si>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</si>
  <si>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</si>
  <si>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</si>
  <si>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</si>
  <si>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</si>
  <si>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</si>
  <si>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</si>
  <si>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</si>
  <si>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</si>
  <si>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</si>
  <si>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</si>
  <si>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</si>
  <si>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</si>
  <si>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</si>
  <si>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</si>
  <si>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</si>
  <si>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</si>
  <si>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</si>
  <si>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</si>
  <si>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</si>
  <si>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</si>
  <si>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</si>
  <si>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</si>
  <si>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</si>
  <si>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</si>
  <si>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</si>
  <si>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</si>
  <si>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</si>
  <si>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</si>
  <si>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</si>
  <si>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</si>
  <si>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</si>
  <si>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</si>
  <si>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</si>
  <si>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</si>
  <si>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</si>
  <si>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</si>
  <si>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</si>
  <si>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</si>
  <si>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</si>
  <si>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</si>
  <si>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</si>
  <si>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</si>
  <si>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</si>
  <si>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</si>
  <si>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</si>
  <si>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</si>
  <si>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</si>
  <si>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</si>
  <si>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</si>
  <si>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</si>
  <si>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</si>
  <si>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</si>
  <si>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</si>
  <si>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</si>
  <si>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</si>
  <si>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</si>
  <si>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</si>
  <si>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</si>
  <si>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</si>
  <si>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</si>
  <si>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</si>
  <si>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</si>
  <si>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</si>
  <si>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</si>
  <si>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</si>
  <si>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</si>
  <si>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</si>
  <si>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</si>
  <si>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</si>
  <si>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</si>
  <si>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</si>
  <si>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</si>
  <si>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</si>
  <si>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</si>
  <si>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</si>
  <si>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</si>
  <si>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</si>
  <si>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</si>
  <si>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</si>
  <si>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</si>
  <si>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</si>
  <si>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</si>
  <si>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</si>
  <si>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</si>
  <si>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</si>
  <si>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</si>
  <si>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</si>
  <si>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</si>
  <si>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</si>
  <si>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</si>
  <si>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</si>
  <si>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</si>
  <si>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</si>
  <si>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</si>
  <si>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</si>
  <si>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</si>
  <si>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</si>
  <si>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</si>
  <si>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</si>
  <si>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</si>
  <si>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</si>
  <si>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</si>
  <si>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</si>
  <si>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</si>
  <si>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</si>
  <si>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</si>
  <si>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</si>
  <si>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</si>
  <si>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</si>
  <si>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</si>
  <si>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</si>
  <si>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</si>
  <si>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</si>
  <si>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</si>
  <si>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</si>
  <si>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</si>
  <si>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</si>
  <si>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</si>
  <si>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</si>
  <si>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</si>
  <si>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</si>
  <si>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</si>
  <si>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</si>
  <si>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</si>
  <si>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</si>
  <si>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</si>
  <si>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</si>
  <si>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</si>
  <si>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</si>
  <si>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</si>
  <si>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</si>
  <si>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</si>
  <si>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</si>
  <si>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</si>
  <si>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</si>
  <si>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</si>
  <si>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</si>
  <si>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</si>
  <si>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</si>
  <si>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</si>
  <si>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</si>
  <si>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</si>
  <si>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</si>
  <si>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</si>
  <si>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</si>
  <si>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</si>
  <si>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</si>
  <si>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</si>
  <si>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</si>
  <si>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</si>
  <si>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</si>
  <si>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</si>
  <si>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</si>
  <si>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</si>
  <si>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</si>
  <si>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</si>
  <si>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</si>
  <si>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</si>
  <si>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</si>
  <si>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</si>
  <si>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</si>
  <si>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</si>
  <si>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</si>
  <si>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</si>
  <si>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</si>
  <si>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</si>
  <si>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</si>
  <si>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</si>
  <si>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</si>
  <si>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</si>
  <si>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</si>
  <si>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</si>
  <si>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</si>
  <si>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</si>
  <si>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</si>
  <si>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</si>
  <si>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</si>
  <si>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</si>
  <si>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</si>
  <si>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</si>
  <si>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</si>
  <si>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</si>
  <si>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</si>
  <si>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</si>
  <si>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</si>
  <si>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</si>
  <si>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</si>
  <si>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</si>
  <si>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</si>
  <si>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</si>
  <si>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</si>
  <si>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</si>
  <si>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</si>
  <si>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</si>
  <si>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</si>
  <si>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</si>
  <si>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</si>
  <si>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</si>
  <si>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</si>
  <si>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</si>
  <si>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</si>
  <si>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</si>
  <si>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</si>
  <si>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</si>
  <si>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</si>
  <si>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</si>
  <si>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</si>
  <si>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</si>
  <si>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</si>
  <si>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</si>
  <si>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</si>
  <si>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</si>
  <si>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</si>
  <si>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</si>
  <si>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</si>
  <si>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</si>
  <si>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</si>
  <si>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</si>
  <si>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</si>
  <si>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</si>
  <si>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</si>
  <si>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</si>
  <si>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</si>
  <si>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</si>
  <si>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</si>
  <si>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</si>
  <si>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</si>
  <si>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</si>
  <si>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</si>
  <si>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</si>
  <si>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</si>
  <si>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</si>
  <si>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</si>
  <si>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</si>
  <si>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</si>
  <si>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</si>
  <si>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</si>
  <si>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</si>
  <si>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</si>
  <si>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</si>
  <si>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</si>
  <si>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</si>
  <si>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</si>
  <si>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</si>
  <si>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</si>
  <si>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</si>
  <si>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</si>
  <si>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</si>
  <si>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</si>
  <si>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</si>
  <si>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</si>
  <si>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</si>
  <si>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</si>
  <si>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</si>
  <si>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</si>
  <si>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</si>
  <si>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</si>
  <si>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</si>
  <si>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</si>
  <si>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</si>
  <si>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</si>
  <si>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</si>
  <si>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</si>
  <si>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</si>
  <si>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</si>
  <si>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</si>
  <si>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</si>
  <si>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</si>
  <si>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</si>
  <si>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</si>
  <si>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</si>
  <si>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</si>
  <si>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</si>
  <si>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</si>
  <si>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</si>
  <si>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</si>
  <si>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</si>
  <si>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</si>
  <si>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</si>
  <si>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</si>
  <si>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</si>
  <si>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</si>
  <si>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</si>
  <si>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</si>
  <si>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</si>
  <si>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</si>
  <si>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</si>
  <si>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</si>
  <si>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</si>
  <si>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</si>
  <si>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</si>
  <si>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</si>
  <si>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</si>
  <si>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</si>
  <si>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</si>
  <si>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</si>
  <si>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</si>
  <si>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</si>
  <si>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</si>
  <si>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</si>
  <si>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</si>
  <si>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</si>
  <si>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</si>
  <si>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</si>
  <si>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</si>
  <si>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</si>
  <si>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</si>
  <si>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</si>
  <si>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</si>
  <si>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</si>
  <si>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</si>
  <si>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</si>
  <si>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</si>
  <si>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</si>
  <si>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</si>
  <si>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</si>
  <si>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</si>
  <si>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</si>
  <si>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</si>
  <si>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</si>
  <si>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</si>
  <si>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</si>
  <si>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</si>
  <si>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</si>
  <si>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</si>
  <si>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</si>
  <si>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</si>
  <si>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</si>
  <si>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</si>
  <si>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</si>
  <si>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</si>
  <si>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</si>
  <si>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</si>
  <si>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</si>
  <si>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</si>
  <si>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</si>
  <si>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</si>
  <si>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</si>
  <si>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</si>
  <si>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</si>
  <si>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</si>
  <si>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</si>
  <si>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</si>
  <si>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</si>
  <si>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</si>
  <si>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</si>
  <si>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</si>
  <si>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</si>
  <si>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</si>
  <si>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</si>
  <si>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</si>
  <si>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</si>
  <si>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</si>
  <si>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</si>
  <si>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</si>
  <si>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</si>
  <si>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</si>
  <si>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</si>
  <si>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</si>
  <si>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</si>
  <si>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</si>
  <si>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</si>
  <si>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</si>
  <si>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</si>
  <si>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</si>
  <si>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</si>
  <si>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</si>
  <si>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</si>
  <si>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</si>
  <si>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</si>
  <si>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</si>
  <si>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</si>
  <si>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</si>
  <si>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</si>
  <si>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</si>
  <si>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</si>
  <si>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</si>
  <si>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</si>
  <si>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</si>
  <si>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</si>
  <si>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</si>
  <si>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</si>
  <si>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</si>
  <si>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</si>
  <si>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</si>
  <si>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</si>
  <si>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</si>
  <si>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</si>
  <si>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</si>
  <si>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</si>
  <si>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</si>
  <si>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</si>
  <si>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</si>
  <si>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</si>
  <si>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</si>
  <si>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</si>
  <si>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</si>
  <si>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</si>
  <si>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</si>
  <si>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</si>
  <si>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</si>
  <si>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</si>
  <si>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</si>
  <si>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</si>
  <si>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</si>
  <si>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</si>
  <si>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</si>
  <si>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</si>
  <si>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</si>
  <si>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</si>
  <si>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</si>
  <si>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</si>
  <si>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</si>
  <si>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</si>
  <si>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</si>
  <si>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</si>
  <si>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</si>
  <si>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</si>
  <si>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</si>
  <si>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</si>
  <si>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</si>
  <si>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</si>
  <si>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</si>
  <si>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</si>
  <si>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</si>
  <si>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</si>
  <si>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</si>
  <si>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</si>
  <si>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</si>
  <si>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</si>
  <si>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</si>
  <si>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</si>
  <si>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</si>
  <si>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</si>
  <si>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</si>
  <si>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</si>
  <si>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</si>
  <si>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</si>
  <si>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</si>
  <si>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</si>
  <si>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</si>
  <si>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</si>
  <si>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</si>
  <si>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</si>
  <si>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</si>
  <si>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</si>
  <si>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</si>
  <si>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</si>
  <si>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</si>
  <si>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</si>
  <si>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</si>
  <si>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</si>
  <si>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</si>
  <si>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</si>
  <si>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</si>
  <si>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</si>
  <si>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</si>
  <si>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</si>
  <si>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</si>
  <si>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</si>
  <si>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</si>
  <si>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</si>
  <si>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</si>
  <si>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</si>
  <si>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</si>
  <si>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</si>
  <si>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</si>
  <si>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</si>
  <si>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</si>
  <si>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</si>
  <si>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</si>
  <si>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</si>
  <si>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</si>
  <si>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</si>
  <si>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</si>
  <si>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</si>
  <si>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</si>
  <si>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</si>
  <si>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</si>
  <si>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</si>
  <si>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</si>
  <si>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</si>
  <si>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</si>
  <si>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</si>
  <si>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</si>
  <si>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</si>
  <si>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</si>
  <si>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</si>
  <si>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</si>
  <si>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</si>
  <si>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</si>
  <si>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</si>
  <si>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</si>
  <si>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</si>
  <si>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</si>
  <si>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</si>
  <si>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</si>
  <si>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</si>
  <si>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</si>
  <si>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</si>
  <si>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</si>
  <si>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</si>
  <si>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</si>
  <si>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</si>
  <si>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</si>
  <si>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</si>
  <si>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</si>
  <si>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</si>
  <si>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</si>
  <si>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</si>
  <si>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</si>
  <si>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</si>
  <si>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</si>
  <si>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</si>
  <si>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</si>
  <si>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</si>
  <si>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</si>
  <si>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</si>
  <si>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</si>
  <si>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</si>
  <si>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</si>
  <si>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</si>
  <si>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</si>
  <si>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</si>
  <si>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</si>
  <si>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</si>
  <si>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</si>
  <si>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</si>
  <si>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</si>
  <si>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</si>
  <si>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</si>
  <si>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</si>
  <si>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</si>
  <si>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</si>
  <si>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</si>
  <si>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</si>
  <si>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</si>
  <si>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</si>
  <si>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</si>
  <si>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</si>
  <si>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</si>
  <si>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</si>
  <si>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</si>
  <si>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</si>
  <si>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</si>
  <si>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</si>
  <si>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</si>
  <si>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</si>
  <si>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</si>
  <si>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</si>
  <si>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</si>
  <si>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</si>
  <si>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</si>
  <si>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</si>
  <si>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</si>
  <si>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</si>
  <si>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</si>
  <si>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</si>
  <si>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</si>
  <si>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</si>
  <si>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</si>
  <si>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</si>
  <si>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</si>
  <si>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</si>
  <si>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</si>
  <si>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</si>
  <si>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</si>
  <si>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</si>
  <si>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</si>
  <si>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</si>
  <si>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</si>
  <si>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</si>
  <si>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</si>
  <si>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</si>
  <si>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</si>
  <si>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</si>
  <si>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</si>
  <si>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</si>
  <si>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</si>
  <si>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</si>
  <si>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</si>
  <si>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</si>
  <si>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</si>
  <si>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</si>
  <si>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</si>
  <si>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</si>
  <si>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</si>
  <si>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</si>
  <si>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</si>
  <si>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</si>
  <si>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</si>
  <si>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</si>
  <si>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</si>
  <si>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</si>
  <si>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</si>
  <si>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</si>
  <si>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</si>
  <si>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</si>
  <si>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</si>
  <si>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</si>
  <si>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</si>
  <si>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</si>
  <si>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</si>
  <si>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</si>
  <si>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</si>
  <si>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</si>
  <si>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</si>
  <si>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</si>
  <si>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</si>
  <si>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</si>
  <si>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</si>
  <si>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</si>
  <si>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</si>
  <si>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</si>
  <si>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</si>
  <si>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</si>
  <si>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</si>
  <si>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</si>
  <si>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</si>
  <si>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</si>
  <si>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</si>
  <si>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</si>
  <si>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</si>
  <si>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</si>
  <si>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</si>
  <si>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</si>
  <si>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</si>
  <si>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</si>
  <si>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</si>
  <si>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</si>
  <si>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</si>
  <si>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</si>
  <si>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</si>
  <si>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</si>
  <si>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</si>
  <si>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</si>
  <si>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</si>
  <si>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</si>
  <si>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</si>
  <si>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</si>
  <si>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</si>
  <si>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</si>
  <si>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</si>
  <si>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</si>
  <si>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</si>
  <si>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</si>
  <si>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</si>
  <si>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</si>
  <si>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</si>
  <si>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</si>
  <si>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</si>
  <si>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</si>
  <si>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</si>
  <si>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</si>
  <si>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</si>
  <si>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</si>
  <si>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</si>
  <si>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</si>
  <si>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</si>
  <si>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</si>
  <si>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</si>
  <si>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</si>
  <si>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</si>
  <si>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</si>
  <si>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</si>
  <si>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</si>
  <si>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</si>
  <si>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</si>
  <si>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</si>
  <si>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</si>
  <si>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</si>
  <si>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</si>
  <si>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</si>
  <si>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</si>
  <si>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</si>
  <si>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</si>
  <si>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</si>
  <si>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</si>
  <si>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</si>
  <si>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</si>
  <si>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</si>
  <si>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</si>
  <si>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</si>
  <si>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</si>
  <si>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</si>
  <si>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</si>
  <si>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</si>
  <si>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</si>
  <si>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</si>
  <si>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</si>
  <si>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</si>
  <si>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</si>
  <si>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</si>
  <si>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</si>
  <si>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</si>
  <si>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</si>
  <si>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</si>
  <si>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</si>
  <si>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</si>
  <si>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</si>
  <si>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</si>
  <si>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</si>
  <si>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</si>
  <si>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</si>
  <si>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</si>
  <si>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</si>
  <si>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</si>
  <si>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</si>
  <si>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</si>
  <si>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</si>
  <si>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</si>
  <si>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</si>
  <si>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</si>
  <si>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</si>
  <si>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</si>
  <si>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</si>
  <si>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</si>
  <si>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</si>
  <si>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</si>
  <si>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</si>
  <si>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</si>
  <si>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</si>
  <si>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</si>
  <si>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</si>
  <si>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</si>
  <si>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</si>
  <si>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</si>
  <si>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</si>
  <si>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</si>
  <si>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</si>
  <si>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</si>
  <si>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</si>
  <si>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</si>
  <si>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</si>
  <si>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</si>
  <si>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</si>
  <si>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</si>
  <si>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</si>
  <si>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</si>
  <si>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</si>
  <si>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</si>
  <si>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</si>
  <si>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</si>
  <si>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</si>
  <si>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</si>
  <si>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</si>
  <si>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</si>
  <si>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</si>
  <si>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</si>
  <si>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</si>
  <si>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</si>
  <si>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</si>
  <si>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</si>
  <si>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</si>
  <si>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</si>
  <si>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</si>
  <si>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</si>
  <si>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</si>
  <si>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</si>
  <si>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</si>
  <si>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</si>
  <si>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</si>
  <si>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</si>
  <si>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</si>
  <si>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</si>
  <si>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</si>
  <si>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</si>
  <si>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</si>
  <si>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</si>
  <si>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</si>
  <si>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</si>
  <si>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</si>
  <si>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</si>
  <si>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</si>
  <si>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</si>
  <si>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</si>
  <si>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</si>
  <si>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</si>
  <si>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</si>
  <si>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</si>
  <si>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</si>
  <si>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</si>
  <si>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</si>
  <si>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</si>
  <si>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</si>
  <si>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</si>
  <si>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</si>
  <si>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</si>
  <si>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</si>
  <si>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</si>
  <si>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</si>
  <si>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</si>
  <si>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</si>
  <si>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</si>
  <si>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</si>
  <si>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</si>
  <si>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</si>
  <si>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</si>
  <si>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</si>
  <si>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</si>
  <si>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</si>
  <si>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</si>
  <si>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</si>
  <si>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</si>
  <si>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</si>
  <si>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</si>
  <si>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</si>
  <si>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</si>
  <si>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</si>
  <si>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</si>
  <si>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</si>
  <si>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</si>
  <si>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</si>
  <si>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</si>
  <si>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</si>
  <si>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</si>
  <si>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</si>
  <si>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</si>
  <si>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</si>
  <si>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</si>
  <si>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</si>
  <si>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</si>
  <si>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</si>
  <si>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</si>
  <si>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</si>
  <si>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</si>
  <si>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</si>
  <si>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</si>
  <si>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</si>
  <si>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</si>
  <si>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</si>
  <si>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</si>
  <si>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</si>
  <si>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</si>
  <si>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</si>
  <si>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</si>
  <si>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</si>
  <si>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</si>
  <si>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</si>
  <si>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</si>
  <si>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</si>
  <si>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</si>
  <si>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</si>
  <si>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</si>
  <si>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</si>
  <si>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</si>
  <si>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</si>
  <si>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</si>
  <si>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</si>
  <si>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</si>
  <si>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</si>
  <si>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</si>
  <si>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</si>
  <si>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</si>
  <si>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</si>
  <si>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</si>
  <si>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</si>
  <si>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</si>
  <si>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</si>
  <si>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</si>
  <si>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</si>
  <si>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</si>
  <si>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</si>
  <si>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</si>
  <si>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</si>
  <si>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</si>
  <si>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</si>
  <si>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</si>
  <si>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</si>
  <si>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</si>
  <si>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</si>
  <si>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</si>
  <si>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</si>
  <si>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</si>
  <si>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</si>
  <si>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</si>
  <si>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</si>
  <si>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</si>
  <si>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</si>
  <si>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</si>
  <si>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</si>
  <si>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</si>
  <si>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</si>
  <si>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</si>
  <si>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</si>
  <si>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</si>
  <si>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</si>
  <si>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</si>
  <si>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</si>
  <si>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</si>
  <si>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</si>
  <si>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</si>
  <si>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</si>
  <si>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</si>
  <si>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</si>
  <si>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</si>
  <si>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</si>
  <si>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</si>
  <si>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</si>
  <si>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</si>
  <si>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</si>
  <si>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</si>
  <si>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</si>
  <si>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</si>
  <si>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</si>
  <si>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</si>
  <si>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</si>
  <si>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</si>
  <si>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</si>
  <si>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</si>
  <si>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</si>
  <si>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</si>
  <si>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</si>
  <si>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</si>
  <si>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</si>
  <si>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</si>
  <si>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</si>
  <si>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</si>
  <si>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</si>
  <si>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</si>
  <si>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</si>
  <si>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</si>
  <si>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</si>
  <si>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</si>
  <si>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</si>
  <si>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</si>
  <si>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</si>
  <si>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</si>
  <si>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</si>
  <si>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</si>
  <si>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</si>
  <si>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</si>
  <si>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</si>
  <si>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</si>
  <si>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</si>
  <si>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</si>
  <si>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</si>
  <si>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</si>
  <si>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</si>
  <si>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</si>
  <si>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</si>
  <si>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</si>
  <si>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</si>
  <si>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</si>
  <si>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</si>
  <si>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</si>
  <si>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</si>
  <si>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</si>
  <si>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</si>
  <si>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</si>
  <si>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</si>
  <si>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</si>
  <si>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</si>
  <si>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</si>
  <si>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</si>
  <si>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</si>
  <si>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</si>
  <si>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</si>
  <si>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</si>
  <si>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</si>
  <si>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</si>
  <si>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</si>
  <si>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</si>
  <si>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</si>
  <si>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</si>
  <si>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</si>
  <si>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</si>
  <si>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</si>
  <si>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</si>
  <si>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</si>
  <si>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</si>
  <si>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</si>
  <si>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</si>
  <si>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</si>
  <si>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</si>
  <si>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</si>
  <si>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</si>
  <si>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</si>
  <si>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</si>
  <si>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</si>
  <si>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</si>
  <si>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</si>
  <si>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</si>
  <si>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</si>
  <si>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</si>
  <si>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</si>
  <si>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</si>
  <si>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</si>
  <si>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</si>
  <si>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</si>
  <si>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</si>
  <si>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</si>
  <si>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</si>
  <si>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</si>
  <si>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</si>
  <si>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</si>
  <si>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</si>
  <si>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</si>
  <si>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</si>
  <si>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</si>
  <si>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</si>
  <si>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</si>
  <si>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</si>
  <si>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</si>
  <si>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</si>
  <si>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</si>
  <si>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</si>
  <si>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</si>
  <si>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</si>
  <si>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</si>
  <si>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</si>
  <si>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</si>
  <si>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</si>
  <si>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</si>
  <si>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</si>
  <si>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</si>
  <si>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</si>
  <si>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</si>
  <si>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</si>
  <si>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</si>
  <si>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</si>
  <si>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</si>
  <si>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</si>
  <si>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</si>
  <si>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</si>
  <si>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</si>
  <si>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</si>
  <si>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</si>
  <si>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</si>
  <si>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</si>
  <si>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</si>
  <si>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</si>
  <si>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</si>
  <si>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</si>
  <si>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</si>
  <si>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</si>
  <si>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</si>
  <si>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</si>
  <si>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</si>
  <si>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</si>
  <si>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</si>
  <si>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</si>
  <si>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</si>
  <si>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</si>
  <si>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</si>
  <si>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</si>
  <si>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</si>
  <si>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</si>
  <si>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</si>
  <si>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</si>
  <si>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</si>
  <si>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</si>
  <si>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</si>
  <si>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</si>
  <si>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</si>
  <si>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</si>
  <si>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</si>
  <si>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</si>
  <si>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</si>
  <si>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</si>
  <si>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</si>
  <si>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</si>
  <si>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</si>
  <si>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</si>
  <si>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</si>
  <si>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</si>
  <si>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</si>
  <si>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</si>
  <si>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</si>
  <si>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</si>
  <si>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</si>
  <si>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</si>
  <si>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</si>
  <si>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</si>
  <si>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</si>
  <si>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</si>
  <si>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</si>
  <si>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</si>
  <si>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</si>
  <si>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</si>
  <si>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</si>
  <si>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</si>
  <si>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</si>
  <si>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</si>
  <si>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</si>
  <si>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</si>
  <si>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</si>
  <si>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</si>
  <si>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</si>
  <si>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</si>
  <si>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</si>
  <si>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</si>
  <si>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</si>
  <si>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</si>
  <si>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</si>
  <si>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</si>
  <si>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</si>
  <si>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</si>
  <si>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</si>
  <si>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</si>
  <si>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</si>
  <si>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</si>
  <si>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</si>
  <si>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</si>
  <si>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</si>
  <si>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</si>
  <si>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</si>
  <si>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</si>
  <si>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</si>
  <si>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</si>
  <si>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</si>
  <si>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</si>
  <si>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</si>
  <si>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</si>
  <si>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</si>
  <si>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</si>
  <si>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</si>
  <si>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</si>
  <si>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</si>
  <si>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</si>
  <si>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</si>
  <si>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</si>
  <si>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</si>
  <si>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</si>
  <si>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</si>
  <si>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</si>
  <si>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</si>
  <si>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</si>
  <si>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</si>
  <si>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</si>
  <si>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</si>
  <si>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</si>
  <si>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</si>
  <si>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</si>
  <si>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</si>
  <si>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</si>
  <si>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</si>
  <si>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</si>
  <si>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</si>
  <si>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</si>
  <si>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</si>
  <si>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</si>
  <si>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</si>
  <si>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</si>
  <si>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</si>
  <si>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</si>
  <si>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</si>
  <si>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</si>
  <si>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</si>
  <si>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</si>
  <si>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</si>
  <si>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</si>
  <si>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</si>
  <si>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</si>
  <si>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</si>
  <si>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</si>
  <si>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</si>
  <si>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</si>
  <si>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</si>
  <si>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</si>
  <si>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</si>
  <si>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</si>
  <si>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</si>
  <si>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</si>
  <si>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</si>
  <si>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</si>
  <si>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</si>
  <si>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</si>
  <si>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</si>
  <si>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</si>
  <si>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</si>
  <si>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</si>
  <si>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</si>
  <si>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</si>
  <si>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</si>
  <si>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</si>
  <si>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</si>
  <si>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</si>
  <si>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</si>
  <si>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</si>
  <si>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</si>
  <si>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</si>
  <si>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</si>
  <si>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</si>
  <si>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</si>
  <si>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</si>
  <si>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</si>
  <si>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</si>
  <si>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</si>
  <si>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</si>
  <si>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</si>
  <si>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</si>
  <si>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</si>
  <si>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</si>
  <si>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</si>
  <si>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</si>
  <si>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</si>
  <si>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</si>
  <si>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</si>
  <si>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</si>
  <si>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</si>
  <si>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</si>
  <si>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</si>
  <si>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</si>
  <si>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</si>
  <si>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</si>
  <si>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</si>
  <si>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</si>
  <si>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</si>
  <si>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</si>
  <si>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</si>
  <si>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</si>
  <si>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</si>
  <si>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</si>
  <si>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</si>
  <si>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</si>
  <si>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</si>
  <si>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</si>
  <si>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</si>
  <si>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</si>
  <si>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</si>
  <si>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</si>
  <si>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</si>
  <si>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</si>
  <si>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</si>
  <si>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</si>
  <si>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</si>
  <si>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</si>
  <si>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</si>
  <si>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</si>
  <si>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</si>
  <si>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</si>
  <si>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</si>
  <si>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</si>
  <si>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</si>
  <si>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</si>
  <si>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</si>
  <si>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</si>
  <si>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</si>
  <si>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</si>
  <si>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</si>
  <si>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</si>
  <si>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</si>
  <si>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</si>
  <si>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</si>
  <si>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</si>
  <si>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</si>
  <si>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</si>
  <si>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</si>
  <si>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</si>
  <si>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</si>
  <si>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</si>
  <si>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</si>
  <si>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</si>
  <si>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</si>
  <si>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</si>
  <si>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</si>
  <si>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</si>
  <si>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</si>
  <si>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</si>
  <si>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</si>
  <si>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</si>
  <si>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</si>
  <si>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</si>
  <si>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</si>
  <si>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</si>
  <si>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</si>
  <si>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</si>
  <si>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</si>
  <si>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</si>
  <si>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</si>
  <si>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</si>
  <si>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</si>
  <si>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</si>
  <si>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</si>
  <si>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</si>
  <si>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</si>
  <si>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</si>
  <si>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</si>
  <si>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</si>
  <si>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</si>
  <si>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</si>
  <si>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</si>
  <si>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</si>
  <si>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</si>
  <si>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</si>
  <si>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</si>
  <si>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</si>
  <si>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</si>
  <si>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</si>
  <si>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</si>
  <si>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</si>
  <si>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</si>
  <si>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</si>
  <si>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</si>
  <si>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</si>
  <si>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</si>
  <si>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</si>
  <si>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</si>
  <si>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</si>
  <si>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</si>
  <si>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</si>
  <si>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</si>
  <si>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</si>
  <si>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</si>
  <si>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</si>
  <si>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</si>
  <si>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</si>
  <si>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</si>
  <si>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</si>
  <si>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</si>
  <si>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</si>
  <si>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</si>
  <si>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</si>
  <si>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</si>
  <si>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</si>
  <si>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</si>
  <si>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</si>
  <si>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</si>
  <si>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</si>
  <si>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</si>
  <si>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</si>
  <si>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</si>
  <si>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</si>
  <si>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</si>
  <si>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</si>
  <si>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</si>
  <si>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</si>
  <si>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</si>
  <si>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</si>
  <si>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</si>
  <si>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</si>
  <si>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</si>
  <si>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</si>
  <si>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</si>
  <si>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</si>
  <si>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</si>
  <si>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</si>
  <si>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</si>
  <si>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</si>
  <si>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</si>
  <si>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</si>
  <si>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</si>
  <si>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</si>
  <si>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</si>
  <si>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</si>
  <si>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</si>
  <si>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</si>
  <si>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</si>
  <si>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</si>
  <si>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</si>
  <si>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</si>
  <si>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</si>
  <si>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</si>
  <si>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</si>
  <si>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</si>
  <si>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</si>
  <si>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</si>
  <si>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</si>
  <si>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</si>
  <si>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</si>
  <si>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</si>
  <si>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</si>
  <si>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</si>
  <si>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</si>
  <si>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</si>
  <si>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</si>
  <si>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</si>
  <si>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</si>
  <si>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</si>
  <si>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</si>
  <si>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</si>
  <si>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</si>
  <si>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</si>
  <si>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</si>
  <si>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</si>
  <si>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</si>
  <si>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</si>
  <si>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</si>
  <si>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</si>
  <si>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</si>
  <si>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</si>
  <si>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</si>
  <si>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</si>
  <si>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</si>
  <si>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</si>
  <si>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</si>
  <si>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</si>
  <si>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</si>
  <si>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</si>
  <si>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</si>
  <si>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</si>
  <si>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</si>
  <si>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</si>
  <si>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</si>
  <si>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</si>
  <si>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</si>
  <si>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</si>
  <si>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</si>
  <si>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</si>
  <si>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</si>
  <si>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</si>
  <si>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</si>
  <si>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</si>
  <si>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</si>
  <si>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</si>
  <si>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</si>
  <si>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</si>
  <si>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</si>
  <si>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</si>
  <si>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</si>
  <si>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</si>
  <si>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</si>
  <si>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</si>
  <si>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</si>
  <si>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</si>
  <si>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</si>
  <si>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</si>
  <si>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</si>
  <si>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</si>
  <si>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</si>
  <si>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</si>
  <si>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</si>
  <si>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</si>
  <si>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</si>
  <si>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</si>
  <si>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</si>
  <si>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</si>
  <si>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</si>
  <si>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</si>
  <si>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</si>
  <si>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</si>
  <si>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</si>
  <si>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</si>
  <si>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</si>
  <si>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</si>
  <si>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</si>
  <si>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</si>
  <si>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</si>
  <si>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</si>
  <si>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</si>
  <si>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</si>
  <si>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</si>
  <si>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</si>
  <si>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</si>
  <si>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</si>
  <si>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</si>
  <si>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</si>
  <si>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</si>
  <si>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</si>
  <si>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</si>
  <si>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</si>
  <si>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</si>
  <si>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</si>
  <si>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</si>
  <si>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</si>
  <si>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</si>
  <si>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</si>
  <si>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</si>
  <si>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</si>
  <si>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</si>
  <si>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</si>
  <si>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</si>
  <si>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</si>
  <si>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</si>
  <si>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</si>
  <si>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</si>
  <si>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</si>
  <si>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</si>
  <si>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</si>
  <si>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</si>
  <si>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</si>
  <si>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</si>
  <si>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</si>
  <si>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</si>
  <si>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</si>
  <si>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</si>
  <si>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</si>
  <si>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</si>
  <si>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</si>
  <si>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</si>
  <si>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</si>
  <si>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</si>
  <si>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</si>
  <si>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</si>
  <si>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</si>
  <si>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</si>
  <si>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</si>
  <si>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</si>
  <si>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</si>
  <si>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</si>
  <si>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</si>
  <si>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</si>
  <si>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</si>
  <si>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</si>
  <si>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</si>
  <si>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</si>
  <si>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</si>
  <si>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</si>
  <si>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</si>
  <si>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</si>
  <si>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</si>
  <si>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</si>
  <si>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</si>
  <si>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</si>
  <si>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</si>
  <si>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</si>
  <si>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</si>
  <si>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</si>
  <si>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</si>
  <si>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</si>
  <si>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</si>
  <si>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</si>
  <si>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</si>
  <si>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</si>
  <si>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</si>
  <si>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</si>
  <si>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</si>
  <si>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</si>
  <si>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</si>
  <si>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</si>
  <si>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</si>
  <si>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</si>
  <si>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</si>
  <si>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</si>
  <si>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</si>
  <si>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</si>
  <si>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</si>
  <si>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</si>
  <si>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</si>
  <si>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</si>
  <si>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</si>
  <si>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</si>
  <si>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</si>
  <si>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</si>
  <si>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</si>
  <si>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</si>
  <si>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</si>
  <si>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</si>
  <si>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</si>
  <si>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</si>
  <si>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</si>
  <si>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</si>
  <si>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</si>
  <si>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</si>
  <si>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</si>
  <si>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</si>
  <si>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</si>
  <si>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</si>
  <si>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</si>
  <si>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</si>
  <si>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</si>
  <si>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</si>
  <si>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</si>
  <si>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</si>
  <si>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</si>
  <si>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</si>
  <si>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</si>
  <si>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</si>
  <si>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</si>
  <si>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</si>
  <si>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</si>
  <si>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</si>
  <si>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</si>
  <si>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</si>
  <si>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</si>
  <si>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</si>
  <si>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</si>
  <si>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</si>
  <si>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</si>
  <si>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</si>
  <si>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</si>
  <si>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</si>
  <si>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</si>
  <si>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</si>
  <si>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</si>
  <si>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</si>
  <si>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</si>
  <si>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</si>
  <si>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</si>
  <si>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</si>
  <si>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</si>
  <si>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</si>
  <si>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</si>
  <si>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</si>
  <si>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</si>
  <si>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</si>
  <si>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</si>
  <si>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</si>
  <si>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</si>
  <si>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</si>
  <si>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</si>
  <si>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</si>
  <si>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</si>
  <si>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</si>
  <si>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</si>
  <si>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</si>
  <si>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</si>
  <si>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</si>
  <si>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</si>
  <si>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</si>
  <si>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</si>
  <si>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</si>
  <si>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</si>
  <si>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</si>
  <si>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</si>
  <si>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</si>
  <si>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</si>
  <si>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</si>
  <si>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</si>
  <si>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</si>
  <si>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</si>
  <si>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</si>
  <si>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</si>
  <si>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</si>
  <si>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</si>
  <si>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</si>
  <si>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</si>
  <si>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</si>
  <si>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</si>
  <si>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</si>
  <si>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</si>
  <si>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</si>
  <si>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</si>
  <si>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</si>
  <si>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</si>
  <si>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</si>
  <si>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</si>
  <si>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</si>
  <si>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</si>
  <si>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</si>
  <si>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</si>
  <si>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</si>
  <si>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</si>
  <si>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</si>
  <si>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</si>
  <si>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</si>
  <si>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</si>
  <si>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</si>
  <si>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</si>
  <si>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</si>
  <si>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</si>
  <si>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</si>
  <si>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</si>
  <si>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</si>
  <si>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</si>
  <si>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</si>
  <si>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</si>
  <si>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</si>
  <si>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</si>
  <si>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</si>
  <si>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</si>
  <si>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</si>
  <si>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</si>
  <si>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</si>
  <si>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</si>
  <si>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</si>
  <si>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</si>
  <si>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</si>
  <si>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</si>
  <si>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</si>
  <si>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</si>
  <si>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</si>
  <si>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</si>
  <si>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</si>
  <si>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</si>
  <si>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</si>
  <si>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</si>
  <si>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</si>
  <si>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</si>
  <si>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</si>
  <si>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</si>
  <si>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</si>
  <si>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</si>
  <si>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</si>
  <si>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</si>
  <si>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</si>
  <si>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</si>
  <si>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</si>
  <si>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</si>
  <si>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</si>
  <si>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</si>
  <si>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</si>
  <si>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</si>
  <si>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</si>
  <si>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</si>
  <si>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</si>
  <si>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</si>
  <si>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</si>
  <si>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</si>
  <si>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</si>
  <si>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</si>
  <si>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</si>
  <si>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</si>
  <si>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</si>
  <si>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</si>
  <si>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</si>
  <si>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</si>
  <si>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</si>
  <si>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</si>
  <si>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</si>
  <si>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</si>
  <si>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</si>
  <si>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</si>
  <si>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</si>
  <si>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</si>
  <si>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</si>
  <si>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</si>
  <si>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</si>
  <si>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</si>
  <si>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</si>
  <si>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</si>
  <si>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</si>
  <si>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</si>
  <si>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</si>
  <si>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</si>
  <si>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</si>
  <si>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</si>
  <si>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</si>
  <si>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</si>
  <si>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</si>
  <si>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</si>
  <si>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</si>
  <si>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</si>
  <si>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</si>
  <si>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</si>
  <si>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</si>
  <si>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</si>
  <si>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</si>
  <si>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</si>
  <si>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</si>
  <si>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</si>
  <si>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</si>
  <si>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</si>
  <si>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</si>
  <si>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</si>
  <si>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</si>
  <si>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</si>
  <si>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</si>
  <si>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</si>
  <si>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</si>
  <si>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</si>
  <si>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</si>
  <si>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</si>
  <si>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</si>
  <si>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</si>
  <si>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</si>
  <si>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</si>
  <si>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</si>
  <si>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</si>
  <si>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</si>
  <si>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</si>
  <si>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</si>
  <si>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</si>
  <si>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</si>
  <si>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</si>
  <si>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</si>
  <si>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</si>
  <si>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</si>
  <si>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</si>
  <si>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</si>
  <si>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</si>
  <si>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</si>
  <si>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</si>
  <si>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</si>
  <si>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</si>
  <si>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</si>
  <si>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</si>
  <si>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</si>
  <si>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</si>
  <si>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</si>
  <si>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</si>
  <si>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</si>
  <si>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</si>
  <si>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</si>
  <si>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</si>
  <si>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</si>
  <si>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</si>
  <si>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</si>
  <si>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</si>
  <si>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</si>
  <si>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</si>
  <si>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</si>
  <si>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</si>
  <si>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</si>
  <si>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</si>
  <si>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</si>
  <si>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</si>
  <si>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</si>
  <si>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</si>
  <si>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</si>
  <si>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</si>
  <si>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</si>
  <si>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</si>
  <si>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</si>
  <si>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</si>
  <si>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</si>
  <si>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</si>
  <si>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</si>
  <si>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</si>
  <si>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</si>
  <si>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</si>
  <si>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</si>
  <si>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</si>
  <si>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</si>
  <si>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</si>
  <si>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</si>
  <si>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</si>
  <si>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</si>
  <si>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</si>
  <si>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</si>
  <si>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</si>
  <si>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</si>
  <si>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</si>
  <si>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</si>
  <si>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</si>
  <si>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</si>
  <si>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</si>
  <si>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</si>
  <si>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</si>
  <si>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</si>
  <si>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</si>
  <si>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</si>
  <si>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</si>
  <si>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</si>
  <si>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</si>
  <si>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</si>
  <si>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</si>
  <si>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</si>
  <si>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</si>
  <si>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</si>
  <si>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</si>
  <si>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</si>
  <si>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</si>
  <si>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</si>
  <si>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</si>
  <si>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</si>
  <si>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</si>
  <si>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</si>
  <si>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</si>
  <si>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</si>
  <si>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</si>
  <si>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</si>
  <si>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</si>
  <si>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</si>
  <si>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</si>
  <si>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</si>
  <si>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</si>
  <si>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</si>
  <si>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</si>
  <si>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</si>
  <si>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</si>
  <si>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</si>
  <si>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</si>
  <si>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</si>
  <si>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</si>
  <si>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</si>
  <si>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</si>
  <si>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</si>
  <si>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</si>
  <si>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</si>
  <si>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</si>
  <si>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</si>
  <si>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</si>
  <si>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</si>
  <si>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</si>
  <si>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</si>
  <si>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</si>
  <si>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</si>
  <si>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</si>
  <si>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</si>
  <si>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</si>
  <si>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</si>
  <si>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</si>
  <si>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</si>
  <si>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</si>
  <si>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</si>
  <si>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</si>
  <si>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</si>
  <si>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</si>
  <si>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</si>
  <si>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</si>
  <si>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</si>
  <si>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</si>
  <si>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</si>
  <si>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</si>
  <si>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</si>
  <si>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</si>
  <si>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</si>
  <si>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</si>
  <si>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</si>
  <si>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</si>
  <si>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</si>
  <si>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</si>
  <si>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</si>
  <si>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</si>
  <si>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</si>
  <si>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</si>
  <si>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</si>
  <si>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</si>
  <si>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</si>
  <si>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</si>
  <si>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</si>
  <si>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</si>
  <si>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</si>
  <si>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</si>
  <si>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</si>
  <si>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</si>
  <si>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</si>
  <si>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</si>
  <si>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</si>
  <si>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</si>
  <si>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</si>
  <si>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</si>
  <si>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</si>
  <si>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</si>
  <si>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</si>
  <si>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</si>
  <si>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</si>
  <si>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</si>
  <si>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</si>
  <si>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</si>
  <si>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</si>
  <si>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</si>
  <si>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</si>
  <si>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</si>
  <si>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</si>
  <si>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</si>
  <si>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</si>
  <si>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</si>
  <si>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</si>
  <si>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</si>
  <si>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</si>
  <si>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</si>
  <si>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</si>
  <si>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</si>
  <si>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</si>
  <si>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</si>
  <si>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</si>
  <si>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</si>
  <si>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</si>
  <si>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</si>
  <si>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</si>
  <si>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</si>
  <si>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</si>
  <si>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</si>
  <si>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</si>
  <si>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</si>
  <si>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</si>
  <si>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</si>
  <si>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</si>
  <si>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</si>
  <si>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</si>
  <si>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</si>
  <si>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</si>
  <si>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</si>
  <si>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</si>
  <si>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</si>
  <si>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</si>
  <si>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</si>
  <si>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</si>
  <si>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</si>
  <si>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</si>
  <si>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</si>
  <si>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</si>
  <si>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</si>
  <si>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</si>
  <si>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</si>
  <si>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</si>
  <si>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</si>
  <si>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</si>
  <si>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</si>
  <si>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</si>
  <si>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</si>
  <si>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</si>
  <si>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</si>
  <si>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</si>
  <si>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</si>
  <si>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</si>
  <si>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</si>
  <si>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</si>
  <si>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</si>
  <si>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</si>
  <si>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</si>
  <si>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</si>
  <si>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</si>
  <si>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</si>
  <si>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</si>
  <si>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</si>
  <si>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</si>
  <si>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</si>
  <si>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</si>
  <si>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</si>
  <si>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</si>
  <si>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</si>
  <si>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</si>
  <si>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</si>
  <si>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</si>
  <si>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</si>
  <si>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</si>
  <si>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</si>
  <si>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</si>
  <si>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</si>
  <si>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</si>
  <si>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</si>
  <si>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</si>
  <si>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</si>
  <si>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</si>
  <si>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</si>
  <si>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</si>
  <si>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</si>
  <si>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</si>
  <si>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</si>
  <si>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</si>
  <si>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</si>
  <si>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</si>
  <si>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</si>
  <si>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</si>
  <si>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</si>
  <si>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</si>
  <si>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</si>
  <si>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</si>
  <si>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</si>
  <si>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</si>
  <si>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</si>
  <si>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</si>
  <si>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</si>
  <si>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</si>
  <si>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</si>
  <si>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</si>
  <si>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</si>
  <si>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</si>
  <si>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</si>
  <si>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</si>
  <si>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</si>
  <si>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</si>
  <si>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</si>
  <si>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</si>
  <si>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</si>
  <si>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</si>
  <si>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</si>
  <si>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</si>
  <si>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</si>
  <si>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</si>
  <si>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</si>
  <si>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</si>
  <si>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</si>
  <si>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</si>
  <si>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</si>
  <si>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</si>
  <si>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</si>
  <si>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</si>
  <si>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</si>
  <si>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</si>
  <si>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</si>
  <si>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</si>
  <si>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</si>
  <si>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</si>
  <si>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</si>
  <si>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</si>
  <si>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</si>
  <si>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</si>
  <si>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</si>
  <si>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</si>
  <si>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</si>
  <si>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</si>
  <si>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</si>
  <si>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</si>
  <si>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</si>
  <si>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</si>
  <si>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</si>
  <si>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</si>
  <si>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</si>
  <si>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</si>
  <si>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</si>
  <si>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</si>
  <si>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</si>
  <si>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</si>
  <si>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</si>
  <si>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</si>
  <si>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</si>
  <si>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</si>
  <si>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</si>
  <si>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</si>
  <si>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</si>
  <si>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</si>
  <si>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</si>
  <si>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</si>
  <si>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</si>
  <si>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</si>
  <si>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</si>
  <si>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</si>
  <si>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</si>
  <si>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</si>
  <si>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</si>
  <si>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</si>
  <si>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</si>
  <si>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</si>
  <si>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</si>
  <si>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</si>
  <si>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</si>
  <si>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</si>
  <si>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</si>
  <si>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</si>
  <si>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</si>
  <si>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</si>
  <si>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</si>
  <si>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</si>
  <si>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</si>
  <si>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</si>
  <si>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</si>
  <si>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</si>
  <si>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</si>
  <si>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</si>
  <si>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</si>
  <si>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</si>
  <si>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</si>
  <si>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</si>
  <si>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</si>
  <si>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</si>
  <si>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</si>
  <si>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</si>
  <si>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</si>
  <si>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</si>
  <si>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</si>
  <si>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</si>
  <si>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</si>
  <si>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</si>
  <si>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</si>
  <si>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</si>
  <si>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</si>
  <si>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</si>
  <si>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</si>
  <si>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</si>
  <si>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</si>
  <si>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</si>
  <si>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</si>
  <si>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</si>
  <si>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</si>
  <si>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</si>
  <si>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</si>
  <si>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</si>
  <si>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</si>
  <si>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</si>
  <si>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</si>
  <si>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</si>
  <si>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</si>
  <si>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</si>
  <si>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</si>
  <si>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</si>
  <si>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</si>
  <si>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</si>
  <si>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</si>
  <si>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</si>
  <si>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</si>
  <si>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</si>
  <si>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</si>
  <si>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</si>
  <si>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</si>
  <si>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</si>
  <si>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</si>
  <si>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</si>
  <si>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</si>
  <si>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</si>
  <si>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</si>
  <si>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</si>
  <si>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</si>
  <si>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</si>
  <si>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</si>
  <si>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</si>
  <si>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</si>
  <si>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</si>
  <si>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</si>
  <si>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</si>
  <si>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</si>
  <si>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</si>
  <si>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</si>
  <si>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</si>
  <si>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</si>
  <si>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</si>
  <si>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</si>
  <si>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</si>
  <si>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</si>
  <si>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</si>
  <si>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</si>
  <si>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</si>
  <si>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</si>
  <si>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</si>
  <si>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</si>
  <si>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</si>
  <si>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</si>
  <si>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</si>
  <si>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</si>
  <si>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</si>
  <si>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</si>
  <si>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</si>
  <si>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</si>
  <si>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</si>
  <si>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</si>
  <si>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</si>
  <si>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</si>
  <si>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</si>
  <si>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</si>
  <si>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</si>
  <si>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</si>
  <si>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</si>
  <si>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</si>
  <si>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</si>
  <si>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</si>
  <si>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</si>
  <si>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</si>
  <si>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</si>
  <si>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</si>
  <si>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</si>
  <si>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</si>
  <si>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</si>
  <si>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</si>
  <si>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</si>
  <si>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</si>
  <si>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</si>
  <si>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</si>
  <si>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</si>
  <si>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</si>
  <si>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</si>
  <si>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</si>
  <si>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</si>
  <si>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</si>
  <si>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</si>
  <si>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</si>
  <si>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</si>
  <si>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</si>
  <si>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</si>
  <si>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</si>
  <si>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</si>
  <si>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</si>
  <si>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</si>
  <si>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</si>
  <si>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</si>
  <si>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</si>
  <si>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</si>
  <si>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</si>
  <si>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</si>
  <si>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</si>
  <si>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</si>
  <si>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</si>
  <si>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</si>
  <si>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</si>
  <si>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</si>
  <si>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</si>
  <si>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</si>
  <si>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</si>
  <si>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</si>
  <si>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</si>
  <si>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</si>
  <si>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</si>
  <si>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</si>
  <si>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</si>
  <si>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</si>
  <si>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</si>
  <si>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</si>
  <si>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</si>
  <si>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</si>
  <si>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</si>
  <si>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</si>
  <si>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</si>
  <si>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</si>
  <si>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</si>
  <si>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</si>
  <si>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</si>
  <si>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</si>
  <si>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</si>
  <si>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</si>
  <si>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</si>
  <si>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</si>
  <si>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</si>
  <si>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</si>
  <si>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</si>
  <si>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</si>
  <si>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</si>
  <si>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</si>
  <si>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</si>
  <si>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</si>
  <si>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</si>
  <si>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</si>
  <si>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</si>
  <si>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</si>
  <si>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</si>
  <si>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</si>
  <si>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</si>
  <si>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</si>
  <si>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</si>
  <si>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</si>
  <si>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</si>
  <si>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</si>
  <si>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</si>
  <si>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</si>
  <si>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</si>
  <si>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</si>
  <si>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</si>
  <si>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</si>
  <si>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</si>
  <si>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</si>
  <si>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</si>
  <si>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</si>
  <si>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</si>
  <si>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</si>
  <si>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</si>
  <si>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</si>
  <si>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</si>
  <si>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</si>
  <si>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</si>
  <si>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</si>
  <si>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</si>
  <si>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</si>
  <si>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</si>
  <si>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</si>
  <si>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</si>
  <si>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</si>
  <si>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</si>
  <si>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</si>
  <si>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</si>
  <si>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</si>
  <si>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</si>
  <si>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</si>
  <si>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</si>
  <si>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</si>
  <si>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</si>
  <si>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</si>
  <si>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</si>
  <si>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</si>
  <si>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</si>
  <si>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</si>
  <si>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</si>
  <si>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</si>
  <si>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</si>
  <si>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</si>
  <si>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</si>
  <si>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</si>
  <si>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</si>
  <si>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</si>
  <si>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</si>
  <si>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</si>
  <si>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</si>
  <si>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</si>
  <si>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</si>
  <si>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</si>
  <si>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</si>
  <si>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</si>
  <si>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</si>
  <si>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</si>
  <si>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</si>
  <si>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</si>
  <si>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</si>
  <si>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</si>
  <si>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</si>
  <si>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</si>
  <si>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</si>
  <si>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</si>
  <si>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</si>
  <si>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</si>
  <si>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</si>
  <si>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</si>
  <si>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</si>
  <si>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</si>
  <si>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</si>
  <si>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</si>
  <si>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</si>
  <si>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</si>
  <si>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</si>
  <si>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</si>
  <si>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</si>
  <si>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</si>
  <si>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</si>
  <si>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</si>
  <si>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</si>
  <si>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</si>
  <si>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</si>
  <si>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</si>
  <si>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</si>
  <si>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</si>
  <si>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</si>
  <si>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</si>
  <si>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</si>
  <si>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</si>
  <si>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</si>
  <si>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</si>
  <si>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</si>
  <si>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</si>
  <si>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</si>
  <si>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</si>
  <si>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</si>
  <si>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</si>
  <si>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</si>
  <si>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</si>
  <si>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</si>
  <si>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</si>
  <si>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</si>
  <si>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</si>
  <si>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</si>
  <si>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</si>
  <si>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</si>
  <si>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</si>
  <si>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</si>
  <si>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</si>
  <si>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</si>
  <si>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</si>
  <si>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</si>
  <si>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</si>
  <si>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</si>
  <si>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</si>
  <si>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</si>
  <si>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</si>
  <si>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</si>
  <si>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</si>
  <si>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</si>
  <si>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</si>
  <si>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</si>
  <si>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</si>
  <si>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</si>
  <si>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</si>
  <si>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</si>
  <si>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</si>
  <si>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</si>
  <si>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</si>
  <si>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</si>
  <si>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</si>
  <si>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</si>
  <si>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</si>
  <si>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</si>
  <si>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</si>
  <si>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</si>
  <si>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</si>
  <si>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</si>
  <si>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</si>
  <si>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</si>
  <si>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</si>
  <si>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</si>
  <si>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</si>
  <si>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</si>
  <si>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</si>
  <si>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</si>
  <si>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</si>
  <si>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</si>
  <si>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</si>
  <si>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</si>
  <si>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</si>
  <si>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</si>
  <si>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</si>
  <si>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</si>
  <si>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</si>
  <si>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</si>
  <si>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</si>
  <si>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</si>
  <si>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</si>
  <si>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</si>
  <si>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</si>
  <si>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</si>
  <si>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</si>
  <si>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</si>
  <si>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</si>
  <si>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</si>
  <si>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</si>
  <si>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</si>
  <si>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</si>
  <si>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</si>
  <si>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</si>
  <si>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</si>
  <si>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</si>
  <si>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</si>
  <si>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</si>
  <si>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</si>
  <si>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</si>
  <si>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</si>
  <si>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</si>
  <si>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</si>
  <si>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</si>
  <si>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</si>
  <si>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</si>
  <si>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</si>
  <si>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</si>
  <si>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</si>
  <si>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</si>
  <si>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</si>
  <si>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</si>
  <si>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</si>
  <si>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</si>
  <si>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</si>
  <si>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</si>
  <si>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</si>
  <si>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</si>
  <si>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</si>
  <si>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</si>
  <si>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</si>
  <si>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</si>
  <si>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</si>
  <si>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</si>
  <si>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</si>
  <si>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</si>
  <si>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</si>
  <si>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</si>
  <si>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</si>
  <si>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</si>
  <si>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</si>
  <si>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</si>
  <si>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</si>
  <si>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</si>
  <si>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</si>
  <si>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</si>
  <si>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</si>
  <si>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</si>
  <si>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</si>
  <si>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</si>
  <si>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</si>
  <si>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</si>
  <si>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</si>
  <si>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</si>
  <si>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</si>
  <si>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</si>
  <si>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</si>
  <si>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</si>
  <si>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</si>
  <si>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</si>
  <si>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</si>
  <si>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</si>
  <si>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</si>
  <si>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</si>
  <si>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</si>
  <si>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</si>
  <si>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</si>
  <si>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</si>
  <si>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</si>
  <si>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</si>
  <si>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</si>
  <si>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</si>
  <si>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</si>
  <si>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</si>
  <si>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</si>
  <si>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</si>
  <si>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</si>
  <si>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</si>
  <si>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</si>
  <si>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</si>
  <si>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</si>
  <si>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</si>
  <si>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</si>
  <si>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</si>
  <si>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</si>
  <si>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</si>
  <si>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</si>
  <si>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</si>
  <si>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</si>
  <si>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</si>
  <si>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</si>
  <si>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</si>
  <si>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</si>
  <si>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</si>
  <si>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</si>
  <si>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</si>
  <si>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</si>
  <si>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</si>
  <si>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</si>
  <si>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</si>
  <si>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</si>
  <si>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</si>
  <si>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</si>
  <si>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</si>
  <si>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</si>
  <si>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</si>
  <si>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</si>
  <si>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</si>
  <si>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</si>
  <si>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</si>
  <si>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</si>
  <si>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</si>
  <si>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</si>
  <si>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</si>
  <si>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</si>
  <si>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</si>
  <si>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</si>
  <si>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</si>
  <si>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</si>
  <si>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</si>
  <si>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</si>
  <si>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</si>
  <si>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</si>
  <si>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</si>
  <si>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</si>
  <si>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</si>
  <si>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</si>
  <si>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</si>
  <si>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</si>
  <si>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</si>
  <si>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</si>
  <si>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</si>
  <si>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</si>
  <si>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</si>
  <si>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</si>
  <si>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</si>
  <si>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</si>
  <si>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</si>
  <si>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</si>
  <si>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</si>
  <si>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</si>
  <si>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</si>
  <si>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</si>
  <si>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</si>
  <si>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</si>
  <si>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</si>
  <si>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</si>
  <si>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</si>
  <si>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</si>
  <si>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</si>
  <si>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</si>
  <si>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</si>
  <si>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</si>
  <si>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</si>
  <si>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</si>
  <si>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</si>
  <si>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</si>
  <si>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</si>
  <si>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</si>
  <si>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</si>
  <si>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</si>
  <si>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</si>
  <si>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</si>
  <si>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</si>
  <si>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</si>
  <si>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</si>
  <si>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</si>
  <si>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</si>
  <si>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</si>
  <si>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</si>
  <si>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</si>
  <si>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</si>
  <si>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</si>
  <si>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</si>
  <si>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</si>
  <si>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</si>
  <si>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</si>
  <si>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</si>
  <si>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</si>
  <si>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</si>
  <si>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</si>
  <si>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</si>
  <si>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</si>
  <si>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</si>
  <si>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</si>
  <si>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</si>
  <si>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</si>
  <si>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</si>
  <si>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</si>
  <si>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</si>
  <si>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</si>
  <si>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</si>
  <si>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</si>
  <si>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</si>
  <si>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</si>
  <si>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</si>
  <si>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</si>
  <si>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</si>
  <si>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1/2026</t>
  </si>
  <si>
    <t>1/2025</t>
  </si>
  <si>
    <t>VS202510556</t>
  </si>
  <si>
    <t>Sada jednoručných činiek 2,5kg-30kg</t>
  </si>
  <si>
    <t>StrongGear s.r.o.</t>
  </si>
  <si>
    <t>VS2603000022</t>
  </si>
  <si>
    <t xml:space="preserve">Gun-ex pružné laná </t>
  </si>
  <si>
    <t>3D FITNESS s.r.o.</t>
  </si>
  <si>
    <t>2/2026</t>
  </si>
  <si>
    <t>VS20260206</t>
  </si>
  <si>
    <t>Reklama Reality SK s. r. o.</t>
  </si>
  <si>
    <t>57104824</t>
  </si>
  <si>
    <t>3/2026</t>
  </si>
  <si>
    <t>Open Trap Bar 3v1</t>
  </si>
  <si>
    <t>Posilňovacia lavica na
hyperextenzie</t>
  </si>
  <si>
    <t>Olympijská tyč Strongest, 2 KS
2.0</t>
  </si>
  <si>
    <t>Cerakote Women Bar</t>
  </si>
  <si>
    <t>Posilňovacia klietka - Beast Squat
Rack 4000</t>
  </si>
  <si>
    <t>Hip Thrust Box</t>
  </si>
  <si>
    <t>VS2026004217</t>
  </si>
  <si>
    <t>4/2026</t>
  </si>
  <si>
    <t>Tréningové funkčné tričká s potlačou 30 KS</t>
  </si>
  <si>
    <t>VS2026004220</t>
  </si>
  <si>
    <t>04099001</t>
  </si>
  <si>
    <t>28818067</t>
  </si>
  <si>
    <t>Stojan na činky Barbell Rack s Ochranným polstrovaním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</si>
</sst>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
      <b/>
      <sz val="8"/>
      <color rgb="FF000000"/>
      <name val="Segoe UI"/>
      <family val="2"/>
      <charset val="238"/>
    </font>
    <font>
      <sz val="8"/>
      <color rgb="FF000000"/>
      <name val="Segoe UI"/>
      <family val="2"/>
      <charset val="238"/>
    </font>
    <font>
      <sz val="9"/>
      <color rgb="FF000000"/>
      <name val="Segoe UI"/>
      <family val="2"/>
      <charset val="238"/>
    </font>
    <font>
      <b/>
      <sz val="8"/>
      <color rgb="FF000000"/>
      <name val="Tahoma"/>
      <family val="2"/>
    </font>
    <font>
      <sz val="8"/>
      <color rgb="FF000000"/>
      <name val="Tahoma"/>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8" fillId="0" borderId="0" applyNumberFormat="0" applyFill="0" applyBorder="0" applyAlignment="0" applyProtection="0"/>
    <xf numFmtId="0" fontId="39" fillId="0" borderId="0" applyBorder="0" applyProtection="0"/>
    <xf numFmtId="0" fontId="7" fillId="0" borderId="0"/>
    <xf numFmtId="0" fontId="40" fillId="0" borderId="0"/>
    <xf numFmtId="0" fontId="40" fillId="0" borderId="0"/>
    <xf numFmtId="0" fontId="40" fillId="0" borderId="0"/>
    <xf numFmtId="0" fontId="40" fillId="0" borderId="0"/>
    <xf numFmtId="0" fontId="41" fillId="0" borderId="0"/>
    <xf numFmtId="0" fontId="7" fillId="0" borderId="0"/>
    <xf numFmtId="0" fontId="42" fillId="0" borderId="0"/>
    <xf numFmtId="0" fontId="42" fillId="0" borderId="0"/>
    <xf numFmtId="0" fontId="7" fillId="0" borderId="0"/>
    <xf numFmtId="0" fontId="42" fillId="0" borderId="0"/>
    <xf numFmtId="0" fontId="42" fillId="0" borderId="0"/>
    <xf numFmtId="0" fontId="43" fillId="0" borderId="0"/>
    <xf numFmtId="0" fontId="7" fillId="0" borderId="0"/>
    <xf numFmtId="0" fontId="37" fillId="0" borderId="0"/>
    <xf numFmtId="0" fontId="42" fillId="0" borderId="0"/>
    <xf numFmtId="0" fontId="7" fillId="0" borderId="0"/>
    <xf numFmtId="0" fontId="42" fillId="0" borderId="0"/>
    <xf numFmtId="0" fontId="42" fillId="0" borderId="0"/>
    <xf numFmtId="0" fontId="7" fillId="0" borderId="0"/>
    <xf numFmtId="0" fontId="41" fillId="0" borderId="0"/>
    <xf numFmtId="0" fontId="44" fillId="0" borderId="0"/>
    <xf numFmtId="0" fontId="19" fillId="0" borderId="0"/>
    <xf numFmtId="0" fontId="45" fillId="0" borderId="0"/>
    <xf numFmtId="0" fontId="46" fillId="0" borderId="0"/>
    <xf numFmtId="0" fontId="42" fillId="0" borderId="0"/>
    <xf numFmtId="0" fontId="42" fillId="0" borderId="0"/>
    <xf numFmtId="0" fontId="42" fillId="0" borderId="0"/>
    <xf numFmtId="0" fontId="83" fillId="0" borderId="0" applyNumberFormat="0" applyFill="0" applyBorder="0" applyAlignment="0" applyProtection="0"/>
  </cellStyleXfs>
  <cellXfs count="390">
    <xf numFmtId="0" fontId="0" fillId="0" borderId="0" xfId="0"/>
    <xf numFmtId="0" fontId="47" fillId="0" borderId="0" xfId="0" applyFont="1"/>
    <xf numFmtId="0" fontId="47" fillId="4" borderId="0" xfId="0" applyFont="1" applyFill="1"/>
    <xf numFmtId="0" fontId="49" fillId="0" borderId="0" xfId="0" applyFont="1" applyAlignment="1">
      <alignment vertical="top"/>
    </xf>
    <xf numFmtId="0" fontId="49" fillId="0" borderId="0" xfId="0" applyFont="1" applyAlignment="1">
      <alignment horizontal="center" vertical="center"/>
    </xf>
    <xf numFmtId="0" fontId="49"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0"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1"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0"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0"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2"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2" fillId="3" borderId="0" xfId="0" applyFont="1" applyFill="1" applyAlignment="1">
      <alignment horizontal="right" vertical="center"/>
    </xf>
    <xf numFmtId="0" fontId="53" fillId="3" borderId="0" xfId="0" applyFont="1" applyFill="1" applyAlignment="1">
      <alignment horizontal="center"/>
    </xf>
    <xf numFmtId="4" fontId="53" fillId="3" borderId="0" xfId="0" applyNumberFormat="1" applyFont="1" applyFill="1" applyAlignment="1">
      <alignment horizontal="center"/>
    </xf>
    <xf numFmtId="3" fontId="53" fillId="3" borderId="0" xfId="0" applyNumberFormat="1" applyFont="1" applyFill="1" applyAlignment="1">
      <alignment horizontal="center"/>
    </xf>
    <xf numFmtId="0" fontId="53" fillId="3" borderId="0" xfId="0" applyFont="1" applyFill="1"/>
    <xf numFmtId="0" fontId="54" fillId="3" borderId="0" xfId="0" applyFont="1" applyFill="1"/>
    <xf numFmtId="0" fontId="48" fillId="3" borderId="0" xfId="0" applyFont="1" applyFill="1"/>
    <xf numFmtId="4" fontId="54" fillId="3" borderId="0" xfId="0" applyNumberFormat="1" applyFont="1" applyFill="1"/>
    <xf numFmtId="0" fontId="55" fillId="3" borderId="0" xfId="0" applyFont="1" applyFill="1" applyProtection="1">
      <protection locked="0"/>
    </xf>
    <xf numFmtId="0" fontId="56" fillId="3" borderId="0" xfId="0" applyFont="1" applyFill="1" applyProtection="1">
      <protection locked="0"/>
    </xf>
    <xf numFmtId="0" fontId="57" fillId="3" borderId="0" xfId="0" applyFont="1" applyFill="1"/>
    <xf numFmtId="0" fontId="56" fillId="3" borderId="0" xfId="0" applyFont="1" applyFill="1"/>
    <xf numFmtId="0" fontId="55" fillId="3" borderId="0" xfId="0" applyFont="1" applyFill="1"/>
    <xf numFmtId="0" fontId="58" fillId="3" borderId="0" xfId="0" applyFont="1" applyFill="1"/>
    <xf numFmtId="0" fontId="50" fillId="3" borderId="0" xfId="0" applyFont="1" applyFill="1"/>
    <xf numFmtId="0" fontId="55" fillId="3" borderId="2" xfId="0" applyFont="1" applyFill="1" applyBorder="1" applyProtection="1">
      <protection locked="0"/>
    </xf>
    <xf numFmtId="0" fontId="55" fillId="3" borderId="3" xfId="0" applyFont="1" applyFill="1" applyBorder="1" applyProtection="1">
      <protection locked="0"/>
    </xf>
    <xf numFmtId="0" fontId="55" fillId="3" borderId="4" xfId="0" applyFont="1" applyFill="1" applyBorder="1" applyProtection="1">
      <protection locked="0"/>
    </xf>
    <xf numFmtId="0" fontId="55" fillId="3" borderId="5" xfId="0" applyFont="1" applyFill="1" applyBorder="1" applyProtection="1">
      <protection locked="0"/>
    </xf>
    <xf numFmtId="0" fontId="55" fillId="3" borderId="6" xfId="0" applyFont="1" applyFill="1" applyBorder="1" applyProtection="1">
      <protection locked="0"/>
    </xf>
    <xf numFmtId="0" fontId="55" fillId="3" borderId="7" xfId="0" applyFont="1" applyFill="1" applyBorder="1" applyProtection="1">
      <protection locked="0"/>
    </xf>
    <xf numFmtId="0" fontId="55" fillId="3" borderId="8" xfId="0" applyFont="1" applyFill="1" applyBorder="1" applyProtection="1">
      <protection locked="0"/>
    </xf>
    <xf numFmtId="0" fontId="55" fillId="9" borderId="8" xfId="0" applyFont="1" applyFill="1" applyBorder="1" applyProtection="1">
      <protection locked="0"/>
    </xf>
    <xf numFmtId="0" fontId="55" fillId="10" borderId="5" xfId="0" applyFont="1" applyFill="1" applyBorder="1" applyProtection="1">
      <protection locked="0"/>
    </xf>
    <xf numFmtId="0" fontId="55" fillId="10" borderId="6" xfId="0" applyFont="1" applyFill="1" applyBorder="1" applyProtection="1">
      <protection locked="0"/>
    </xf>
    <xf numFmtId="0" fontId="55" fillId="10" borderId="7" xfId="0" applyFont="1" applyFill="1" applyBorder="1" applyProtection="1">
      <protection locked="0"/>
    </xf>
    <xf numFmtId="0" fontId="55" fillId="10" borderId="8" xfId="0" applyFont="1" applyFill="1" applyBorder="1" applyProtection="1">
      <protection locked="0"/>
    </xf>
    <xf numFmtId="0" fontId="55" fillId="3" borderId="9" xfId="0" applyFont="1" applyFill="1" applyBorder="1" applyProtection="1">
      <protection locked="0"/>
    </xf>
    <xf numFmtId="0" fontId="55" fillId="3" borderId="10" xfId="0" applyFont="1" applyFill="1" applyBorder="1" applyProtection="1">
      <protection locked="0"/>
    </xf>
    <xf numFmtId="0" fontId="55" fillId="10" borderId="11" xfId="0" applyFont="1" applyFill="1" applyBorder="1" applyProtection="1">
      <protection locked="0"/>
    </xf>
    <xf numFmtId="0" fontId="55" fillId="10" borderId="10" xfId="0" applyFont="1" applyFill="1" applyBorder="1" applyProtection="1">
      <protection locked="0"/>
    </xf>
    <xf numFmtId="0" fontId="55"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4" fillId="3" borderId="0" xfId="0" applyFont="1" applyFill="1" applyAlignment="1">
      <alignment horizontal="left"/>
    </xf>
    <xf numFmtId="0" fontId="1" fillId="3" borderId="1" xfId="0" applyFont="1" applyFill="1" applyBorder="1" applyAlignment="1">
      <alignment horizontal="left" vertical="top" wrapText="1"/>
    </xf>
    <xf numFmtId="0" fontId="54"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9" fillId="5" borderId="0" xfId="0" applyFont="1" applyFill="1" applyAlignment="1">
      <alignment vertical="top"/>
    </xf>
    <xf numFmtId="0" fontId="59"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49" fillId="5" borderId="0" xfId="0" applyFont="1" applyFill="1" applyAlignment="1">
      <alignment vertical="top" wrapText="1"/>
    </xf>
    <xf numFmtId="0" fontId="47"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9" fillId="5" borderId="16" xfId="0" applyFont="1" applyFill="1" applyBorder="1" applyAlignment="1">
      <alignment vertical="top"/>
    </xf>
    <xf numFmtId="0" fontId="59" fillId="5" borderId="17" xfId="0" applyFont="1" applyFill="1" applyBorder="1" applyAlignment="1">
      <alignment vertical="top"/>
    </xf>
    <xf numFmtId="0" fontId="59" fillId="5" borderId="18" xfId="0" applyFont="1" applyFill="1" applyBorder="1" applyAlignment="1">
      <alignment vertical="top"/>
    </xf>
    <xf numFmtId="0" fontId="59"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4"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0" fillId="13" borderId="1" xfId="17" applyNumberFormat="1" applyFont="1" applyFill="1" applyBorder="1" applyAlignment="1">
      <alignment horizontal="center" vertical="center" wrapText="1"/>
    </xf>
    <xf numFmtId="49" fontId="49" fillId="5" borderId="1" xfId="17" applyNumberFormat="1" applyFont="1" applyFill="1" applyBorder="1" applyAlignment="1">
      <alignment vertical="top"/>
    </xf>
    <xf numFmtId="0" fontId="49" fillId="0" borderId="1" xfId="0" applyFont="1" applyBorder="1" applyAlignment="1">
      <alignment vertical="top"/>
    </xf>
    <xf numFmtId="0" fontId="60" fillId="13" borderId="1" xfId="17" applyFont="1" applyFill="1" applyBorder="1" applyAlignment="1">
      <alignment horizontal="center" vertical="center" wrapText="1"/>
    </xf>
    <xf numFmtId="0" fontId="49" fillId="5" borderId="1" xfId="17" applyFont="1" applyFill="1" applyBorder="1" applyAlignment="1">
      <alignment vertical="top"/>
    </xf>
    <xf numFmtId="3" fontId="60" fillId="13" borderId="1" xfId="17" applyNumberFormat="1" applyFont="1" applyFill="1" applyBorder="1" applyAlignment="1">
      <alignment horizontal="center" vertical="center" wrapText="1"/>
    </xf>
    <xf numFmtId="9" fontId="60" fillId="13" borderId="1" xfId="17" applyNumberFormat="1" applyFont="1" applyFill="1" applyBorder="1" applyAlignment="1">
      <alignment horizontal="center" vertical="center" wrapText="1"/>
    </xf>
    <xf numFmtId="3" fontId="49" fillId="5" borderId="1" xfId="17" applyNumberFormat="1" applyFont="1" applyFill="1" applyBorder="1" applyAlignment="1">
      <alignment vertical="top"/>
    </xf>
    <xf numFmtId="9" fontId="49"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1" fillId="3" borderId="0" xfId="0" applyFont="1" applyFill="1"/>
    <xf numFmtId="0" fontId="62"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9" fillId="5" borderId="1" xfId="17" applyNumberFormat="1" applyFont="1" applyFill="1" applyBorder="1"/>
    <xf numFmtId="49" fontId="49" fillId="5" borderId="0" xfId="17" applyNumberFormat="1" applyFont="1" applyFill="1"/>
    <xf numFmtId="0" fontId="49" fillId="5" borderId="0" xfId="17" applyFont="1" applyFill="1"/>
    <xf numFmtId="0" fontId="49" fillId="5" borderId="1" xfId="17" applyFont="1" applyFill="1" applyBorder="1"/>
    <xf numFmtId="3" fontId="49" fillId="0" borderId="1" xfId="17" applyNumberFormat="1" applyFont="1" applyBorder="1"/>
    <xf numFmtId="3" fontId="49" fillId="5" borderId="1" xfId="17" applyNumberFormat="1" applyFont="1" applyFill="1" applyBorder="1"/>
    <xf numFmtId="3" fontId="49" fillId="5" borderId="0" xfId="17" applyNumberFormat="1" applyFont="1" applyFill="1"/>
    <xf numFmtId="9" fontId="49" fillId="5" borderId="0" xfId="17" applyNumberFormat="1" applyFont="1" applyFill="1"/>
    <xf numFmtId="0" fontId="49" fillId="5" borderId="1" xfId="17" applyFont="1" applyFill="1" applyBorder="1" applyAlignment="1">
      <alignment vertical="top" wrapText="1"/>
    </xf>
    <xf numFmtId="3" fontId="49" fillId="0" borderId="1" xfId="0" applyNumberFormat="1" applyFont="1" applyBorder="1"/>
    <xf numFmtId="49" fontId="49" fillId="0" borderId="1" xfId="0" applyNumberFormat="1" applyFont="1" applyBorder="1" applyAlignment="1">
      <alignment vertical="top"/>
    </xf>
    <xf numFmtId="0" fontId="47" fillId="5" borderId="0" xfId="0" applyFont="1" applyFill="1" applyAlignment="1">
      <alignment horizontal="right" vertical="top"/>
    </xf>
    <xf numFmtId="0" fontId="47" fillId="5" borderId="0" xfId="0" applyFont="1" applyFill="1" applyAlignment="1">
      <alignment horizontal="left" vertical="top"/>
    </xf>
    <xf numFmtId="0" fontId="23" fillId="5" borderId="1" xfId="0" applyFont="1" applyFill="1" applyBorder="1" applyAlignment="1">
      <alignment vertical="top" wrapText="1"/>
    </xf>
    <xf numFmtId="0" fontId="49" fillId="5" borderId="1" xfId="17" applyFont="1" applyFill="1" applyBorder="1" applyAlignment="1">
      <alignment wrapText="1"/>
    </xf>
    <xf numFmtId="0" fontId="49"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9"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9"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59" fillId="5" borderId="20" xfId="0" applyFont="1" applyFill="1" applyBorder="1" applyAlignment="1">
      <alignment vertical="top"/>
    </xf>
    <xf numFmtId="0" fontId="59" fillId="5" borderId="21" xfId="0" applyFont="1" applyFill="1" applyBorder="1" applyAlignment="1">
      <alignment vertical="top"/>
    </xf>
    <xf numFmtId="0" fontId="59" fillId="5" borderId="22" xfId="0" applyFont="1" applyFill="1" applyBorder="1" applyAlignment="1">
      <alignment vertical="top"/>
    </xf>
    <xf numFmtId="0" fontId="59"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4" fillId="3" borderId="0" xfId="0" applyFont="1" applyFill="1" applyAlignment="1">
      <alignment horizontal="right"/>
    </xf>
    <xf numFmtId="4" fontId="54" fillId="3" borderId="0" xfId="0" applyNumberFormat="1" applyFont="1" applyFill="1" applyAlignment="1">
      <alignment horizontal="right"/>
    </xf>
    <xf numFmtId="3" fontId="54" fillId="3" borderId="0" xfId="0" applyNumberFormat="1" applyFont="1" applyFill="1" applyAlignment="1">
      <alignment horizontal="center"/>
    </xf>
    <xf numFmtId="4" fontId="50"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3"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9" fillId="5" borderId="1" xfId="17" applyNumberFormat="1" applyFont="1" applyFill="1" applyBorder="1"/>
    <xf numFmtId="0" fontId="54" fillId="5" borderId="13" xfId="0" applyFont="1" applyFill="1" applyBorder="1" applyProtection="1">
      <protection locked="0"/>
    </xf>
    <xf numFmtId="0" fontId="64" fillId="9" borderId="25" xfId="0" applyFont="1" applyFill="1" applyBorder="1" applyAlignment="1" applyProtection="1">
      <alignment horizontal="center"/>
      <protection locked="0"/>
    </xf>
    <xf numFmtId="9" fontId="54" fillId="5" borderId="26" xfId="0" applyNumberFormat="1" applyFont="1" applyFill="1" applyBorder="1" applyAlignment="1" applyProtection="1">
      <alignment horizontal="center"/>
      <protection locked="0"/>
    </xf>
    <xf numFmtId="0" fontId="54" fillId="5" borderId="1" xfId="0" applyFont="1" applyFill="1" applyBorder="1" applyAlignment="1" applyProtection="1">
      <alignment horizontal="center"/>
      <protection locked="0"/>
    </xf>
    <xf numFmtId="0" fontId="54" fillId="5" borderId="1" xfId="0" applyFont="1" applyFill="1" applyBorder="1" applyProtection="1">
      <protection locked="0"/>
    </xf>
    <xf numFmtId="4" fontId="54" fillId="5" borderId="1" xfId="0" applyNumberFormat="1" applyFont="1" applyFill="1" applyBorder="1" applyProtection="1">
      <protection locked="0"/>
    </xf>
    <xf numFmtId="0" fontId="64" fillId="9" borderId="27" xfId="0" applyFont="1" applyFill="1" applyBorder="1" applyAlignment="1" applyProtection="1">
      <alignment horizontal="center"/>
      <protection locked="0"/>
    </xf>
    <xf numFmtId="0" fontId="64" fillId="9" borderId="28" xfId="0" applyFont="1" applyFill="1" applyBorder="1" applyAlignment="1" applyProtection="1">
      <alignment horizontal="center"/>
      <protection locked="0"/>
    </xf>
    <xf numFmtId="0" fontId="64" fillId="5" borderId="3" xfId="0" applyFont="1" applyFill="1" applyBorder="1" applyProtection="1">
      <protection locked="0"/>
    </xf>
    <xf numFmtId="9" fontId="54" fillId="5" borderId="1" xfId="0" applyNumberFormat="1" applyFont="1" applyFill="1" applyBorder="1" applyAlignment="1" applyProtection="1">
      <alignment horizontal="center"/>
      <protection locked="0"/>
    </xf>
    <xf numFmtId="0" fontId="54" fillId="3" borderId="0" xfId="0" applyFont="1" applyFill="1" applyProtection="1">
      <protection locked="0"/>
    </xf>
    <xf numFmtId="0" fontId="54" fillId="5" borderId="0" xfId="0" applyFont="1" applyFill="1" applyAlignment="1" applyProtection="1">
      <alignment horizontal="center"/>
      <protection locked="0"/>
    </xf>
    <xf numFmtId="4" fontId="54" fillId="3" borderId="0" xfId="0" applyNumberFormat="1" applyFont="1" applyFill="1" applyProtection="1">
      <protection locked="0"/>
    </xf>
    <xf numFmtId="0" fontId="54" fillId="3" borderId="1" xfId="0" applyFont="1" applyFill="1" applyBorder="1" applyProtection="1">
      <protection locked="0"/>
    </xf>
    <xf numFmtId="3" fontId="54" fillId="5" borderId="0" xfId="0" applyNumberFormat="1" applyFont="1" applyFill="1" applyAlignment="1" applyProtection="1">
      <alignment horizontal="center"/>
      <protection locked="0"/>
    </xf>
    <xf numFmtId="0" fontId="54" fillId="3" borderId="1" xfId="0" applyFont="1" applyFill="1" applyBorder="1" applyAlignment="1" applyProtection="1">
      <alignment vertical="top"/>
      <protection locked="0"/>
    </xf>
    <xf numFmtId="0" fontId="54" fillId="3" borderId="0" xfId="0" applyFont="1" applyFill="1" applyAlignment="1" applyProtection="1">
      <alignment vertical="top"/>
      <protection locked="0"/>
    </xf>
    <xf numFmtId="0" fontId="54" fillId="3" borderId="0" xfId="0" applyFont="1" applyFill="1" applyAlignment="1" applyProtection="1">
      <alignment wrapText="1"/>
      <protection locked="0"/>
    </xf>
    <xf numFmtId="0" fontId="65" fillId="3" borderId="0" xfId="0" applyFont="1" applyFill="1" applyAlignment="1">
      <alignment horizontal="right" vertical="center"/>
    </xf>
    <xf numFmtId="0" fontId="66" fillId="3" borderId="0" xfId="0" applyFont="1" applyFill="1" applyAlignment="1" applyProtection="1">
      <alignment horizontal="center"/>
      <protection locked="0"/>
    </xf>
    <xf numFmtId="0" fontId="66" fillId="3" borderId="0" xfId="0" applyFont="1" applyFill="1" applyAlignment="1">
      <alignment horizontal="center"/>
    </xf>
    <xf numFmtId="164" fontId="5" fillId="5" borderId="0" xfId="9" applyNumberFormat="1" applyFont="1" applyFill="1"/>
    <xf numFmtId="164" fontId="30"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8" fillId="5" borderId="0" xfId="9" applyFont="1" applyFill="1" applyAlignment="1">
      <alignment vertical="top"/>
    </xf>
    <xf numFmtId="0" fontId="15" fillId="5" borderId="0" xfId="9" applyFont="1" applyFill="1" applyAlignment="1">
      <alignment horizontal="center" vertical="top"/>
    </xf>
    <xf numFmtId="0" fontId="37"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8" fillId="5" borderId="0" xfId="9" applyFont="1" applyFill="1" applyAlignment="1">
      <alignment vertical="top" wrapText="1"/>
    </xf>
    <xf numFmtId="0" fontId="67"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8" fillId="3" borderId="0" xfId="0" applyFont="1" applyFill="1"/>
    <xf numFmtId="0" fontId="34"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9" fillId="5" borderId="0" xfId="9" applyFont="1" applyFill="1" applyAlignment="1">
      <alignment horizontal="justify" vertical="top"/>
    </xf>
    <xf numFmtId="0" fontId="7" fillId="0" borderId="0" xfId="9" applyAlignment="1">
      <alignment horizontal="justify" vertical="top"/>
    </xf>
    <xf numFmtId="0" fontId="36"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9"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9" fillId="5" borderId="19" xfId="0" applyNumberFormat="1" applyFont="1" applyFill="1" applyBorder="1" applyAlignment="1">
      <alignment vertical="top"/>
    </xf>
    <xf numFmtId="3" fontId="59" fillId="5" borderId="23" xfId="0" applyNumberFormat="1" applyFont="1" applyFill="1" applyBorder="1" applyAlignment="1">
      <alignment vertical="top"/>
    </xf>
    <xf numFmtId="1" fontId="59"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9" fillId="5" borderId="1" xfId="17" applyNumberFormat="1" applyFont="1" applyFill="1" applyBorder="1"/>
    <xf numFmtId="4" fontId="49" fillId="5" borderId="1" xfId="17" applyNumberFormat="1" applyFont="1" applyFill="1" applyBorder="1" applyAlignment="1">
      <alignment vertical="top"/>
    </xf>
    <xf numFmtId="4" fontId="49" fillId="0" borderId="1" xfId="17" applyNumberFormat="1" applyFont="1" applyBorder="1"/>
    <xf numFmtId="4" fontId="49" fillId="0" borderId="1" xfId="0" applyNumberFormat="1" applyFont="1" applyBorder="1"/>
    <xf numFmtId="0" fontId="79" fillId="5" borderId="0" xfId="9" applyFont="1" applyFill="1" applyAlignment="1">
      <alignment horizontal="justify" vertical="top"/>
    </xf>
    <xf numFmtId="0" fontId="78" fillId="5" borderId="0" xfId="9" applyFont="1" applyFill="1" applyAlignment="1">
      <alignment horizontal="justify" vertical="top"/>
    </xf>
    <xf numFmtId="4" fontId="80" fillId="2" borderId="1" xfId="0" applyNumberFormat="1" applyFont="1" applyFill="1" applyBorder="1" applyAlignment="1">
      <alignment horizontal="center" vertical="center" wrapText="1"/>
    </xf>
    <xf numFmtId="0" fontId="42"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2"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5" fillId="5" borderId="0" xfId="9" applyFont="1" applyFill="1" applyAlignment="1">
      <alignment horizontal="justify" vertical="top" wrapText="1"/>
    </xf>
    <xf numFmtId="0" fontId="82"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5"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9" fillId="0" borderId="1" xfId="0" applyFont="1" applyBorder="1" applyAlignment="1">
      <alignment horizontal="justify" vertical="center"/>
    </xf>
    <xf numFmtId="0" fontId="23" fillId="5" borderId="24" xfId="0" applyFont="1" applyFill="1" applyBorder="1" applyAlignment="1">
      <alignment vertical="top" wrapText="1"/>
    </xf>
    <xf numFmtId="0" fontId="38" fillId="0" borderId="1" xfId="1" applyFill="1" applyBorder="1" applyAlignment="1" applyProtection="1">
      <alignment vertical="top"/>
    </xf>
    <xf numFmtId="0" fontId="38" fillId="5" borderId="1" xfId="1" applyFill="1" applyBorder="1" applyAlignment="1" applyProtection="1"/>
    <xf numFmtId="0" fontId="1" fillId="0" borderId="1" xfId="1" applyFont="1" applyFill="1" applyBorder="1" applyAlignment="1" applyProtection="1">
      <alignment vertical="top" wrapText="1"/>
    </xf>
    <xf numFmtId="0" fontId="49" fillId="0" borderId="1" xfId="22" applyFont="1" applyBorder="1" applyAlignment="1">
      <alignment vertical="top" wrapText="1"/>
    </xf>
    <xf numFmtId="3" fontId="1" fillId="0" borderId="1" xfId="22" applyNumberFormat="1" applyFont="1" applyBorder="1" applyAlignment="1">
      <alignment vertical="top" wrapText="1"/>
    </xf>
    <xf numFmtId="0" fontId="86" fillId="0" borderId="1" xfId="0" applyFont="1" applyBorder="1" applyAlignment="1">
      <alignment vertical="top"/>
    </xf>
    <xf numFmtId="0" fontId="1" fillId="0" borderId="1" xfId="0" applyFont="1" applyBorder="1"/>
    <xf numFmtId="0" fontId="49" fillId="0" borderId="1" xfId="0" applyFont="1" applyBorder="1"/>
    <xf numFmtId="0" fontId="1" fillId="0" borderId="1" xfId="1" applyFont="1" applyBorder="1" applyAlignment="1" applyProtection="1">
      <alignment vertical="top"/>
    </xf>
    <xf numFmtId="0" fontId="38"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8"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0" fillId="8" borderId="0" xfId="0" applyNumberFormat="1" applyFont="1" applyFill="1" applyAlignment="1">
      <alignment horizontal="center"/>
    </xf>
    <xf numFmtId="164" fontId="70"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1" fillId="5" borderId="0" xfId="0" applyNumberFormat="1" applyFont="1" applyFill="1" applyAlignment="1">
      <alignment horizontal="left" vertical="top" wrapText="1"/>
    </xf>
    <xf numFmtId="0" fontId="71"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2" fillId="4" borderId="33" xfId="0" applyFont="1" applyFill="1" applyBorder="1" applyAlignment="1">
      <alignment horizontal="center" vertical="center" wrapText="1"/>
    </xf>
    <xf numFmtId="0" fontId="72"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2" fillId="3" borderId="0" xfId="0" applyFont="1" applyFill="1" applyAlignment="1">
      <alignment horizontal="center"/>
    </xf>
    <xf numFmtId="164" fontId="73" fillId="8" borderId="0" xfId="0" applyNumberFormat="1" applyFont="1" applyFill="1" applyAlignment="1">
      <alignment horizontal="center"/>
    </xf>
    <xf numFmtId="2" fontId="73" fillId="8" borderId="0" xfId="0" applyNumberFormat="1" applyFont="1" applyFill="1" applyAlignment="1">
      <alignment horizontal="center"/>
    </xf>
    <xf numFmtId="0" fontId="74" fillId="15" borderId="13" xfId="0" applyFont="1" applyFill="1" applyBorder="1" applyAlignment="1">
      <alignment horizontal="center" vertical="center" wrapText="1"/>
    </xf>
    <xf numFmtId="0" fontId="74" fillId="15" borderId="29" xfId="0" applyFont="1" applyFill="1" applyBorder="1" applyAlignment="1">
      <alignment horizontal="center" vertical="center" wrapText="1"/>
    </xf>
    <xf numFmtId="0" fontId="74" fillId="15" borderId="26" xfId="0" applyFont="1" applyFill="1" applyBorder="1" applyAlignment="1">
      <alignment horizontal="center" vertical="center" wrapText="1"/>
    </xf>
    <xf numFmtId="0" fontId="0" fillId="5" borderId="0" xfId="0" applyFill="1" applyAlignment="1">
      <alignment horizontal="center" vertical="top" wrapText="1"/>
    </xf>
    <xf numFmtId="0" fontId="59" fillId="5" borderId="15" xfId="0" applyFont="1" applyFill="1" applyBorder="1" applyAlignment="1">
      <alignment horizontal="center" vertical="center" wrapText="1"/>
    </xf>
    <xf numFmtId="0" fontId="75" fillId="16" borderId="0" xfId="0" applyFont="1" applyFill="1" applyAlignment="1">
      <alignment horizontal="center" vertical="center" wrapText="1"/>
    </xf>
    <xf numFmtId="0" fontId="75" fillId="16" borderId="0" xfId="0" applyFont="1" applyFill="1" applyAlignment="1">
      <alignment horizontal="center" vertical="center"/>
    </xf>
    <xf numFmtId="0" fontId="76" fillId="5" borderId="0" xfId="0" applyFont="1" applyFill="1" applyAlignment="1">
      <alignment horizontal="center"/>
    </xf>
    <xf numFmtId="0" fontId="0" fillId="5" borderId="0" xfId="0" applyFill="1" applyAlignment="1">
      <alignment horizontal="justify" vertical="top" wrapText="1"/>
    </xf>
    <xf numFmtId="0" fontId="47" fillId="11" borderId="13" xfId="0" applyFont="1" applyFill="1" applyBorder="1" applyAlignment="1" applyProtection="1">
      <alignment horizontal="justify" vertical="top" wrapText="1"/>
      <protection locked="0"/>
    </xf>
    <xf numFmtId="0" fontId="47"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95" val="19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453125" style="20" customWidth="1"/>
    <col min="3" max="4" width="4.45312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 customHeight="1" x14ac:dyDescent="0.25">
      <c r="A12" s="302" t="s">
        <v>1352</v>
      </c>
      <c r="C12" s="205"/>
      <c r="D12" s="205"/>
    </row>
    <row r="13" spans="1:4" s="18" customFormat="1" ht="23.5"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7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75" customHeight="1" x14ac:dyDescent="0.25"/>
    <row r="33" spans="1:3" ht="15.75" customHeight="1" x14ac:dyDescent="0.25">
      <c r="A33" s="19" t="s">
        <v>1335</v>
      </c>
    </row>
    <row r="34" spans="1:3" ht="12.7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75" customHeight="1" x14ac:dyDescent="0.25">
      <c r="A61" s="23"/>
    </row>
    <row r="62" spans="1:1" ht="14.25" customHeight="1" x14ac:dyDescent="0.25">
      <c r="A62" s="19" t="s">
        <v>18</v>
      </c>
    </row>
    <row r="63" spans="1:1" ht="26" x14ac:dyDescent="0.25">
      <c r="A63" s="19" t="s">
        <v>19</v>
      </c>
    </row>
    <row r="64" spans="1:1" ht="28" customHeight="1" x14ac:dyDescent="0.25">
      <c r="A64" s="19" t="s">
        <v>1345</v>
      </c>
    </row>
    <row r="66" spans="1:1" ht="93.75" customHeight="1" x14ac:dyDescent="0.25">
      <c r="A66" s="23" t="s">
        <v>20</v>
      </c>
    </row>
    <row r="68" spans="1:1" ht="18" x14ac:dyDescent="0.25">
      <c r="A68" s="258" t="s">
        <v>21</v>
      </c>
    </row>
    <row r="70" spans="1:1" ht="174.75" customHeight="1" x14ac:dyDescent="0.25">
      <c r="A70" s="259" t="s">
        <v>22</v>
      </c>
    </row>
    <row r="71" spans="1:1" ht="13.25" customHeight="1" x14ac:dyDescent="0.25">
      <c r="A71" s="259"/>
    </row>
    <row r="72" spans="1:1" ht="173.5"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5"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4" zoomScaleNormal="100" workbookViewId="0">
      <selection activeCell="F8" sqref="F8"/>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7" width="19.1796875" style="137" bestFit="1" customWidth="1"/>
    <col min="8" max="8" width="3.1796875" style="137" customWidth="1"/>
    <col min="9" max="13" width="9.1796875" style="137"/>
    <col min="14" max="14" width="38.45312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ŠK ZEMPLÍN MICHALOVCE - SILOVÝ TROJBOJ, Športová 3254/1, Michalovce, 071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5" customHeight="1" x14ac:dyDescent="0.25">
      <c r="A14" s="139" t="s">
        <v>1267</v>
      </c>
      <c r="B14" s="385" t="s">
        <v>1285</v>
      </c>
      <c r="C14" s="386"/>
      <c r="F14" s="311"/>
      <c r="N14" s="137" t="str">
        <f t="shared" si="0"/>
        <v xml:space="preserve">n - </v>
      </c>
      <c r="O14" s="137" t="s">
        <v>364</v>
      </c>
    </row>
    <row r="15" spans="1:16" ht="34.5" customHeight="1" x14ac:dyDescent="0.25">
      <c r="A15" s="139" t="s">
        <v>1286</v>
      </c>
      <c r="B15" s="385" t="s">
        <v>2997</v>
      </c>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2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42322651</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2" activePane="bottomLeft" state="frozen"/>
      <selection pane="bottomLeft" activeCell="A38" sqref="A38"/>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453125" style="35" customWidth="1"/>
    <col min="2" max="2" width="10.81640625" style="35" bestFit="1" customWidth="1"/>
    <col min="3" max="3" width="12" style="35" bestFit="1" customWidth="1"/>
    <col min="4" max="4" width="9.453125" style="35" customWidth="1"/>
    <col min="5" max="5" width="33" style="35" customWidth="1"/>
    <col min="6" max="6" width="9.453125" style="35" bestFit="1" customWidth="1"/>
    <col min="7" max="7" width="23.81640625" style="35" customWidth="1"/>
    <col min="8" max="8" width="11.45312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21" sqref="C21"/>
    </sheetView>
  </sheetViews>
  <sheetFormatPr defaultColWidth="11.453125" defaultRowHeight="12.5" x14ac:dyDescent="0.25"/>
  <cols>
    <col min="1" max="1" width="11.453125" style="29" customWidth="1"/>
    <col min="2" max="2" width="62.81640625" style="29" customWidth="1"/>
    <col min="3" max="6" width="11.453125" style="29" customWidth="1"/>
    <col min="7" max="7" width="8.81640625" style="253" hidden="1" customWidth="1"/>
    <col min="8" max="16384" width="11.453125" style="29"/>
  </cols>
  <sheetData>
    <row r="1" spans="1:7" s="27" customFormat="1" ht="35.25" customHeight="1" x14ac:dyDescent="0.3">
      <c r="A1" s="340" t="s">
        <v>311</v>
      </c>
      <c r="B1" s="341"/>
      <c r="C1" s="174">
        <v>46022</v>
      </c>
      <c r="D1" s="26"/>
      <c r="G1" s="252">
        <v>45688</v>
      </c>
    </row>
    <row r="2" spans="1:7" ht="14" x14ac:dyDescent="0.3">
      <c r="A2" s="28"/>
      <c r="B2" s="28"/>
      <c r="G2" s="252">
        <v>45716</v>
      </c>
    </row>
    <row r="3" spans="1:7" ht="14" x14ac:dyDescent="0.3">
      <c r="A3" s="30" t="s">
        <v>312</v>
      </c>
      <c r="B3" s="338" t="str">
        <f>INDEX(Adr!B:B,Doklady!B102+1)</f>
        <v>ŠK ZEMPLÍN MICHALOVCE - SILOVÝ TROJBOJ</v>
      </c>
      <c r="C3" s="338"/>
      <c r="D3" s="338"/>
      <c r="G3" s="252">
        <v>45747</v>
      </c>
    </row>
    <row r="4" spans="1:7" ht="14" x14ac:dyDescent="0.3">
      <c r="A4" s="30" t="s">
        <v>313</v>
      </c>
      <c r="B4" s="29" t="str">
        <f>RIGHT("0000"&amp;INDEX(Adr!A:A,Doklady!B102+1),8)</f>
        <v>42322651</v>
      </c>
      <c r="G4" s="252">
        <v>45777</v>
      </c>
    </row>
    <row r="5" spans="1:7" ht="14" x14ac:dyDescent="0.3">
      <c r="A5" s="30" t="s">
        <v>314</v>
      </c>
      <c r="B5" s="29" t="str">
        <f>INDEX(Adr!D:D,Doklady!B102+1)&amp;", "&amp;INDEX(Adr!E:E,Doklady!B102+1)</f>
        <v>Športová 3254/1, Michalovce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7000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7000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J22" sqref="J22"/>
    </sheetView>
  </sheetViews>
  <sheetFormatPr defaultColWidth="11.453125" defaultRowHeight="10" x14ac:dyDescent="0.2"/>
  <cols>
    <col min="1" max="1" width="5.453125" style="8" bestFit="1" customWidth="1"/>
    <col min="2" max="2" width="55.453125" style="8" customWidth="1"/>
    <col min="3" max="9" width="11.453125" style="56" customWidth="1"/>
    <col min="10" max="10" width="63.453125" style="84" customWidth="1"/>
    <col min="11" max="11" width="13.1796875" style="84" customWidth="1"/>
    <col min="12" max="12" width="30.1796875" style="84" customWidth="1"/>
    <col min="13" max="13" width="6.45312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25" customHeight="1" x14ac:dyDescent="0.25">
      <c r="B3" s="160" t="s">
        <v>59</v>
      </c>
      <c r="C3" s="362" t="str">
        <f>INDEX(Adr!B2:B244,Doklady!B102)</f>
        <v>ŠK ZEMPLÍN MICHALOVCE - SILOVÝ TROJBOJ</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42322651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Športová 3254/1, Michalovce, 071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7000</v>
      </c>
      <c r="D12" s="126">
        <f>C12-E12</f>
        <v>6999.71</v>
      </c>
      <c r="E12" s="357">
        <f>SUMIF(K:K,A12,I:I)</f>
        <v>0.28999999999996362</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7000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DSUM(Doklady!A103:J10001,"GGG",Spolu!L40:M42)</f>
        <v>0</v>
      </c>
      <c r="D40" s="78">
        <f>DSUM(Doklady!A103:J10001,"GGG",Spolu!N40:O42)</f>
        <v>0</v>
      </c>
      <c r="E40" s="78">
        <f>DSUM(Doklady!A103:J10001,"GGG",Spolu!P40:Q42)</f>
        <v>0</v>
      </c>
      <c r="F40" s="78">
        <f>DSUM(Doklady!A103:J10001,"GGG",Spolu!R40:S42)</f>
        <v>0</v>
      </c>
      <c r="G40" s="78">
        <f>DSUM(Doklady!A103:J10001,"GGG",Spolu!T40:U42)-H40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DSUM(Doklady!A103:J10001,"GGG",Spolu!L45:M47)</f>
        <v>0</v>
      </c>
      <c r="D45" s="78">
        <f>DSUM(Doklady!A103:J10001,"GGG",Spolu!N45:O47)</f>
        <v>0</v>
      </c>
      <c r="E45" s="78">
        <f>DSUM(Doklady!A103:J10001,"GGG",Spolu!P45:Q47)</f>
        <v>0</v>
      </c>
      <c r="F45" s="78">
        <f>DSUM(Doklady!A103:J10001,"GGG",Spolu!R45:S47)</f>
        <v>0</v>
      </c>
      <c r="G45" s="78">
        <f>DSUM(Doklady!A103:J10001,"GGG",Spolu!T45:U47)-H45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7000</v>
      </c>
      <c r="D53" s="73">
        <f>IF(A53&lt;&gt;"",Doklady!I1-Doklady!J1,"")</f>
        <v>6999.71</v>
      </c>
      <c r="E53" s="73">
        <f>IF(A53&lt;&gt;"",MIN(D53,C53)*Doklady!C1/(1-Doklady!C1),"")</f>
        <v>0</v>
      </c>
      <c r="F53" s="71">
        <f>IF(A53&lt;&gt;"",Doklady!J1,"")</f>
        <v>0</v>
      </c>
      <c r="G53" s="73">
        <f>+IFERROR(HLOOKUP(IF(RIGHT(B53,15)="bežné transfery",LEFT(B53,LEN(B53)-18),0),$J$40:$K$42,3,0),MIN(C53,D53))</f>
        <v>6999.71</v>
      </c>
      <c r="H53" s="71"/>
      <c r="I53" s="73">
        <f>IF(A53&lt;&gt;"",MAX(IF(G53&lt;C53,C53-G53,0)+IF(F53&lt;E53,E53-F53,0),0),0)</f>
        <v>0.28999999999996362</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7000</v>
      </c>
      <c r="D130" s="228">
        <f t="shared" ref="D130:I130" si="9">SUM(D53:D129)</f>
        <v>6999.71</v>
      </c>
      <c r="E130" s="228">
        <f t="shared" si="9"/>
        <v>0</v>
      </c>
      <c r="F130" s="228">
        <f t="shared" si="9"/>
        <v>0</v>
      </c>
      <c r="G130" s="228">
        <f t="shared" si="9"/>
        <v>6999.71</v>
      </c>
      <c r="H130" s="228">
        <f t="shared" si="9"/>
        <v>0</v>
      </c>
      <c r="I130" s="228">
        <f t="shared" si="9"/>
        <v>0.28999999999996362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1"/>
  <sheetViews>
    <sheetView topLeftCell="A101" zoomScaleNormal="100" workbookViewId="0">
      <selection activeCell="K122" sqref="K122"/>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453125" style="6" bestFit="1" customWidth="1"/>
    <col min="8" max="8" width="23.81640625" style="6" customWidth="1"/>
    <col min="9" max="9" width="11.453125" style="7" customWidth="1"/>
    <col min="10" max="10" width="4.453125" style="76" customWidth="1"/>
    <col min="11" max="11" width="5.453125" style="91" customWidth="1"/>
    <col min="12" max="25" width="5.45312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42322651</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IF(ROW()&lt;=B$3,SUMIF(A$107:A$10043,A1,I$107:I$10043),"")</f>
        <v>6999.71</v>
      </c>
      <c r="J1" s="236">
        <f t="shared" ref="J1:J32" si="1">IF(ROW()&lt;=B$3,SUMIFS(I$103:I$50043,A$103:A$50043,K1,J$103:J$50043,L1),"")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452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IF(ROW()&lt;=B$3,SUMIF(A$107:A$10043,A7,I$107:I$10043),"")</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IF(ROW()&lt;=B$3,SUMIFS(I$103:I$50043,A$103:A$50043,K33,J$103:J$50043,L33),"")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IF(ROW()&lt;=B$3,SUMIFS(I$103:I$50043,A$103:A$50043,K65,J$103:J$50043,L65),"")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IF(ROW()&lt;=B$3,SUMIF(A$107:A$10043,A71,I$107:I$10043),"")</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195</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2997</v>
      </c>
      <c r="B107" s="14" t="s">
        <v>2999</v>
      </c>
      <c r="C107" s="14" t="s">
        <v>3000</v>
      </c>
      <c r="D107" s="16">
        <v>46019</v>
      </c>
      <c r="E107" s="16"/>
      <c r="F107" s="14" t="s">
        <v>3001</v>
      </c>
      <c r="G107" s="14" t="s">
        <v>3021</v>
      </c>
      <c r="H107" s="14" t="s">
        <v>3002</v>
      </c>
      <c r="I107" s="15">
        <v>1672.2</v>
      </c>
      <c r="J107" s="77">
        <v>10</v>
      </c>
      <c r="K107" s="92"/>
    </row>
    <row r="108" spans="1:25" ht="20" x14ac:dyDescent="0.25">
      <c r="A108" s="14" t="s">
        <v>2997</v>
      </c>
      <c r="B108" s="14" t="s">
        <v>3018</v>
      </c>
      <c r="C108" s="14" t="s">
        <v>3020</v>
      </c>
      <c r="D108" s="16">
        <v>46112</v>
      </c>
      <c r="E108" s="16"/>
      <c r="F108" s="14" t="s">
        <v>3023</v>
      </c>
      <c r="G108" s="14" t="s">
        <v>3021</v>
      </c>
      <c r="H108" s="14" t="s">
        <v>3002</v>
      </c>
      <c r="I108" s="15">
        <v>460.05</v>
      </c>
      <c r="J108" s="77">
        <v>10</v>
      </c>
      <c r="K108" s="92"/>
    </row>
    <row r="109" spans="1:25" ht="12.5" x14ac:dyDescent="0.25">
      <c r="A109" s="14" t="s">
        <v>2997</v>
      </c>
      <c r="B109" s="14" t="s">
        <v>2998</v>
      </c>
      <c r="C109" s="14" t="s">
        <v>3003</v>
      </c>
      <c r="D109" s="16">
        <v>46033</v>
      </c>
      <c r="E109" s="16"/>
      <c r="F109" s="14" t="s">
        <v>3004</v>
      </c>
      <c r="G109" s="14" t="s">
        <v>3022</v>
      </c>
      <c r="H109" s="14" t="s">
        <v>3005</v>
      </c>
      <c r="I109" s="15">
        <v>409.46</v>
      </c>
      <c r="J109" s="77">
        <v>10</v>
      </c>
      <c r="K109" s="92"/>
    </row>
    <row r="110" spans="1:25" ht="12.5" x14ac:dyDescent="0.25">
      <c r="A110" s="14" t="s">
        <v>2997</v>
      </c>
      <c r="B110" s="14" t="s">
        <v>3006</v>
      </c>
      <c r="C110" s="14" t="s">
        <v>3007</v>
      </c>
      <c r="D110" s="16">
        <v>46106</v>
      </c>
      <c r="E110" s="16"/>
      <c r="F110" s="14" t="s">
        <v>3019</v>
      </c>
      <c r="G110" s="14" t="s">
        <v>3009</v>
      </c>
      <c r="H110" s="14" t="s">
        <v>3008</v>
      </c>
      <c r="I110" s="15">
        <v>1500</v>
      </c>
      <c r="J110" s="77">
        <v>10</v>
      </c>
      <c r="K110" s="92"/>
    </row>
    <row r="111" spans="1:25" ht="12.5" x14ac:dyDescent="0.25">
      <c r="A111" s="14" t="s">
        <v>2997</v>
      </c>
      <c r="B111" s="14" t="s">
        <v>3010</v>
      </c>
      <c r="C111" s="14" t="s">
        <v>3017</v>
      </c>
      <c r="D111" s="16">
        <v>46106</v>
      </c>
      <c r="E111" s="16"/>
      <c r="F111" s="14" t="s">
        <v>3011</v>
      </c>
      <c r="G111" s="14" t="s">
        <v>3021</v>
      </c>
      <c r="H111" s="14" t="s">
        <v>3002</v>
      </c>
      <c r="I111" s="15">
        <v>268</v>
      </c>
      <c r="J111" s="77">
        <v>10</v>
      </c>
      <c r="K111" s="92"/>
    </row>
    <row r="112" spans="1:25" ht="20" x14ac:dyDescent="0.25">
      <c r="A112" s="14" t="s">
        <v>2997</v>
      </c>
      <c r="B112" s="14" t="s">
        <v>3010</v>
      </c>
      <c r="C112" s="14" t="s">
        <v>3017</v>
      </c>
      <c r="D112" s="16">
        <v>46106</v>
      </c>
      <c r="E112" s="16"/>
      <c r="F112" s="14" t="s">
        <v>3012</v>
      </c>
      <c r="G112" s="14" t="s">
        <v>3021</v>
      </c>
      <c r="H112" s="14" t="s">
        <v>3002</v>
      </c>
      <c r="I112" s="15">
        <v>765</v>
      </c>
      <c r="J112" s="77">
        <v>10</v>
      </c>
      <c r="K112" s="92"/>
    </row>
    <row r="113" spans="1:11" ht="20" x14ac:dyDescent="0.25">
      <c r="A113" s="14" t="s">
        <v>2997</v>
      </c>
      <c r="B113" s="14" t="s">
        <v>3010</v>
      </c>
      <c r="C113" s="14" t="s">
        <v>3017</v>
      </c>
      <c r="D113" s="16">
        <v>46106</v>
      </c>
      <c r="E113" s="16"/>
      <c r="F113" s="14" t="s">
        <v>3013</v>
      </c>
      <c r="G113" s="14" t="s">
        <v>3021</v>
      </c>
      <c r="H113" s="14" t="s">
        <v>3002</v>
      </c>
      <c r="I113" s="15">
        <v>476</v>
      </c>
      <c r="J113" s="77">
        <v>10</v>
      </c>
      <c r="K113" s="92"/>
    </row>
    <row r="114" spans="1:11" ht="12.5" x14ac:dyDescent="0.25">
      <c r="A114" s="14" t="s">
        <v>2997</v>
      </c>
      <c r="B114" s="14" t="s">
        <v>3010</v>
      </c>
      <c r="C114" s="14" t="s">
        <v>3017</v>
      </c>
      <c r="D114" s="16">
        <v>46106</v>
      </c>
      <c r="E114" s="16"/>
      <c r="F114" s="14" t="s">
        <v>3014</v>
      </c>
      <c r="G114" s="14" t="s">
        <v>3021</v>
      </c>
      <c r="H114" s="14" t="s">
        <v>3002</v>
      </c>
      <c r="I114" s="15">
        <v>242</v>
      </c>
      <c r="J114" s="77">
        <v>10</v>
      </c>
      <c r="K114" s="92"/>
    </row>
    <row r="115" spans="1:11" ht="20" x14ac:dyDescent="0.25">
      <c r="A115" s="14" t="s">
        <v>2997</v>
      </c>
      <c r="B115" s="14" t="s">
        <v>3010</v>
      </c>
      <c r="C115" s="14" t="s">
        <v>3017</v>
      </c>
      <c r="D115" s="16">
        <v>46106</v>
      </c>
      <c r="E115" s="16"/>
      <c r="F115" s="14" t="s">
        <v>3015</v>
      </c>
      <c r="G115" s="14" t="s">
        <v>3021</v>
      </c>
      <c r="H115" s="14" t="s">
        <v>3002</v>
      </c>
      <c r="I115" s="15">
        <v>1049</v>
      </c>
      <c r="J115" s="77">
        <v>10</v>
      </c>
      <c r="K115" s="92"/>
    </row>
    <row r="116" spans="1:11" ht="12.5" x14ac:dyDescent="0.25">
      <c r="A116" s="14" t="s">
        <v>2997</v>
      </c>
      <c r="B116" s="14" t="s">
        <v>3010</v>
      </c>
      <c r="C116" s="14" t="s">
        <v>3017</v>
      </c>
      <c r="D116" s="16">
        <v>46106</v>
      </c>
      <c r="E116" s="16"/>
      <c r="F116" s="14" t="s">
        <v>3016</v>
      </c>
      <c r="G116" s="14" t="s">
        <v>3021</v>
      </c>
      <c r="H116" s="14" t="s">
        <v>3002</v>
      </c>
      <c r="I116" s="15">
        <v>158</v>
      </c>
      <c r="J116" s="77">
        <v>10</v>
      </c>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ht="12.5" x14ac:dyDescent="0.25">
      <c r="A4487" s="14"/>
      <c r="B4487" s="14"/>
      <c r="C4487" s="14"/>
      <c r="D4487" s="16"/>
      <c r="E4487" s="16"/>
      <c r="F4487" s="14"/>
      <c r="G4487" s="14"/>
      <c r="H4487" s="14"/>
      <c r="I4487" s="15"/>
      <c r="J4487" s="77"/>
      <c r="K4487" s="92"/>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sheetData>
  <dataConsolidate/>
  <mergeCells count="5">
    <mergeCell ref="A100:H100"/>
    <mergeCell ref="I101:J101"/>
    <mergeCell ref="I100:J100"/>
    <mergeCell ref="A101:H101"/>
    <mergeCell ref="A105:J105"/>
  </mergeCells>
  <conditionalFormatting sqref="A1056:H1067">
    <cfRule type="expression" dxfId="88" priority="35" stopIfTrue="1">
      <formula>$A1056&lt;&gt;""</formula>
    </cfRule>
  </conditionalFormatting>
  <conditionalFormatting sqref="A1113:H1114">
    <cfRule type="expression" dxfId="87" priority="46" stopIfTrue="1">
      <formula>$A1113&lt;&gt;""</formula>
    </cfRule>
  </conditionalFormatting>
  <conditionalFormatting sqref="A107:J5001">
    <cfRule type="expression" dxfId="86" priority="6" stopIfTrue="1">
      <formula>$A107&lt;&gt;""</formula>
    </cfRule>
  </conditionalFormatting>
  <conditionalFormatting sqref="B473:E478">
    <cfRule type="expression" dxfId="85" priority="137" stopIfTrue="1">
      <formula>$A473&lt;&gt;""</formula>
    </cfRule>
  </conditionalFormatting>
  <conditionalFormatting sqref="B485:E489">
    <cfRule type="expression" dxfId="84" priority="172" stopIfTrue="1">
      <formula>$A485&lt;&gt;""</formula>
    </cfRule>
  </conditionalFormatting>
  <conditionalFormatting sqref="B690:E690">
    <cfRule type="expression" dxfId="83" priority="64" stopIfTrue="1">
      <formula>$A690&lt;&gt;""</formula>
    </cfRule>
  </conditionalFormatting>
  <conditionalFormatting sqref="B692:E692 H692:I692 B693:I694 B695:E700 H695:I700">
    <cfRule type="expression" dxfId="82" priority="24" stopIfTrue="1">
      <formula>$A692&lt;&gt;""</formula>
    </cfRule>
  </conditionalFormatting>
  <conditionalFormatting sqref="B702:E702 H702:I702">
    <cfRule type="expression" dxfId="81" priority="15" stopIfTrue="1">
      <formula>$A702&lt;&gt;""</formula>
    </cfRule>
  </conditionalFormatting>
  <conditionalFormatting sqref="B820:E820">
    <cfRule type="expression" dxfId="80" priority="87" stopIfTrue="1">
      <formula>$A820&lt;&gt;""</formula>
    </cfRule>
  </conditionalFormatting>
  <conditionalFormatting sqref="B1111:E1111">
    <cfRule type="expression" dxfId="79" priority="133" stopIfTrue="1">
      <formula>$A1111&lt;&gt;""</formula>
    </cfRule>
  </conditionalFormatting>
  <conditionalFormatting sqref="B1115:E1115">
    <cfRule type="expression" dxfId="78" priority="189" stopIfTrue="1">
      <formula>$A1115&lt;&gt;""</formula>
    </cfRule>
  </conditionalFormatting>
  <conditionalFormatting sqref="B1132:E1137">
    <cfRule type="expression" dxfId="77" priority="179" stopIfTrue="1">
      <formula>$A1132&lt;&gt;""</formula>
    </cfRule>
  </conditionalFormatting>
  <conditionalFormatting sqref="B1139:E1149">
    <cfRule type="expression" dxfId="76" priority="47" stopIfTrue="1">
      <formula>$A1139&lt;&gt;""</formula>
    </cfRule>
  </conditionalFormatting>
  <conditionalFormatting sqref="B1153:E1153">
    <cfRule type="expression" dxfId="75" priority="73" stopIfTrue="1">
      <formula>$A1153&lt;&gt;""</formula>
    </cfRule>
  </conditionalFormatting>
  <conditionalFormatting sqref="B1254:E1261 I1254:J1271">
    <cfRule type="expression" dxfId="74" priority="123" stopIfTrue="1">
      <formula>$A1254&lt;&gt;""</formula>
    </cfRule>
  </conditionalFormatting>
  <conditionalFormatting sqref="B1294:E1302">
    <cfRule type="expression" dxfId="73" priority="158" stopIfTrue="1">
      <formula>$A1294&lt;&gt;""</formula>
    </cfRule>
  </conditionalFormatting>
  <conditionalFormatting sqref="B1304:E1327">
    <cfRule type="expression" dxfId="72" priority="37" stopIfTrue="1">
      <formula>$A1304&lt;&gt;""</formula>
    </cfRule>
  </conditionalFormatting>
  <conditionalFormatting sqref="B1361:E1364">
    <cfRule type="expression" dxfId="71" priority="54" stopIfTrue="1">
      <formula>$A1361&lt;&gt;""</formula>
    </cfRule>
  </conditionalFormatting>
  <conditionalFormatting sqref="B1366:E1368">
    <cfRule type="expression" dxfId="70" priority="259" stopIfTrue="1">
      <formula>$A1366&lt;&gt;""</formula>
    </cfRule>
  </conditionalFormatting>
  <conditionalFormatting sqref="B1370:E1380">
    <cfRule type="expression" dxfId="69" priority="78" stopIfTrue="1">
      <formula>$A1370&lt;&gt;""</formula>
    </cfRule>
  </conditionalFormatting>
  <conditionalFormatting sqref="B1394:E1405">
    <cfRule type="expression" dxfId="68" priority="116" stopIfTrue="1">
      <formula>$A1394&lt;&gt;""</formula>
    </cfRule>
  </conditionalFormatting>
  <conditionalFormatting sqref="B1413:E1451">
    <cfRule type="expression" dxfId="67" priority="153" stopIfTrue="1">
      <formula>$A1413&lt;&gt;""</formula>
    </cfRule>
  </conditionalFormatting>
  <conditionalFormatting sqref="B1454:E1459">
    <cfRule type="expression" dxfId="66" priority="223" stopIfTrue="1">
      <formula>$A1454&lt;&gt;""</formula>
    </cfRule>
  </conditionalFormatting>
  <conditionalFormatting sqref="B490:G490">
    <cfRule type="expression" dxfId="65" priority="173" stopIfTrue="1">
      <formula>$A490&lt;&gt;""</formula>
    </cfRule>
  </conditionalFormatting>
  <conditionalFormatting sqref="B479:H484">
    <cfRule type="expression" dxfId="64" priority="193" stopIfTrue="1">
      <formula>$A479&lt;&gt;""</formula>
    </cfRule>
  </conditionalFormatting>
  <conditionalFormatting sqref="B491:H497">
    <cfRule type="expression" dxfId="63" priority="149" stopIfTrue="1">
      <formula>$A491&lt;&gt;""</formula>
    </cfRule>
  </conditionalFormatting>
  <conditionalFormatting sqref="B1068:H1083">
    <cfRule type="expression" dxfId="62" priority="219" stopIfTrue="1">
      <formula>$A1068&lt;&gt;""</formula>
    </cfRule>
  </conditionalFormatting>
  <conditionalFormatting sqref="B1273:H1275 B1276:E1289 H1276:H1289">
    <cfRule type="expression" dxfId="61" priority="148" stopIfTrue="1">
      <formula>$A1273&lt;&gt;""</formula>
    </cfRule>
  </conditionalFormatting>
  <conditionalFormatting sqref="B1291:H1293">
    <cfRule type="expression" dxfId="60" priority="43" stopIfTrue="1">
      <formula>$A1291&lt;&gt;""</formula>
    </cfRule>
  </conditionalFormatting>
  <conditionalFormatting sqref="B1365:H1365">
    <cfRule type="expression" dxfId="59" priority="289" stopIfTrue="1">
      <formula>$A1365&lt;&gt;""</formula>
    </cfRule>
  </conditionalFormatting>
  <conditionalFormatting sqref="B1381:H1386">
    <cfRule type="expression" dxfId="58" priority="17" stopIfTrue="1">
      <formula>$A1381&lt;&gt;""</formula>
    </cfRule>
  </conditionalFormatting>
  <conditionalFormatting sqref="B1411:H1412">
    <cfRule type="expression" dxfId="57" priority="196" stopIfTrue="1">
      <formula>$A1411&lt;&gt;""</formula>
    </cfRule>
  </conditionalFormatting>
  <conditionalFormatting sqref="B176:I190 I191:I228 B191:E242">
    <cfRule type="expression" dxfId="56" priority="246" stopIfTrue="1">
      <formula>$A176&lt;&gt;""</formula>
    </cfRule>
  </conditionalFormatting>
  <conditionalFormatting sqref="B243:I243 B244:E276">
    <cfRule type="expression" dxfId="55" priority="260" stopIfTrue="1">
      <formula>$A243&lt;&gt;""</formula>
    </cfRule>
  </conditionalFormatting>
  <conditionalFormatting sqref="B277:I321">
    <cfRule type="expression" dxfId="54" priority="93" stopIfTrue="1">
      <formula>$A277&lt;&gt;""</formula>
    </cfRule>
  </conditionalFormatting>
  <conditionalFormatting sqref="B498:I500">
    <cfRule type="expression" dxfId="53" priority="95" stopIfTrue="1">
      <formula>$A498&lt;&gt;""</formula>
    </cfRule>
  </conditionalFormatting>
  <conditionalFormatting sqref="B646:I689">
    <cfRule type="expression" dxfId="52" priority="256" stopIfTrue="1">
      <formula>$A646&lt;&gt;""</formula>
    </cfRule>
  </conditionalFormatting>
  <conditionalFormatting sqref="B691:I691">
    <cfRule type="expression" dxfId="51" priority="22" stopIfTrue="1">
      <formula>$A691&lt;&gt;""</formula>
    </cfRule>
  </conditionalFormatting>
  <conditionalFormatting sqref="B1138:I1138">
    <cfRule type="expression" dxfId="50" priority="147" stopIfTrue="1">
      <formula>$A1138&lt;&gt;""</formula>
    </cfRule>
  </conditionalFormatting>
  <conditionalFormatting sqref="B1150:I1152">
    <cfRule type="expression" dxfId="49" priority="16" stopIfTrue="1">
      <formula>$A1150&lt;&gt;""</formula>
    </cfRule>
  </conditionalFormatting>
  <conditionalFormatting sqref="B1154:I1158">
    <cfRule type="expression" dxfId="48" priority="18" stopIfTrue="1">
      <formula>$A1154&lt;&gt;""</formula>
    </cfRule>
  </conditionalFormatting>
  <conditionalFormatting sqref="B1272:I1272 I1273:I1289">
    <cfRule type="expression" dxfId="47" priority="151" stopIfTrue="1">
      <formula>$A1272&lt;&gt;""</formula>
    </cfRule>
  </conditionalFormatting>
  <conditionalFormatting sqref="B1369:I1369">
    <cfRule type="expression" dxfId="46" priority="146" stopIfTrue="1">
      <formula>$A1369&lt;&gt;""</formula>
    </cfRule>
  </conditionalFormatting>
  <conditionalFormatting sqref="B136:J164">
    <cfRule type="expression" dxfId="45" priority="69" stopIfTrue="1">
      <formula>$A136&lt;&gt;""</formula>
    </cfRule>
  </conditionalFormatting>
  <conditionalFormatting sqref="B361:J421">
    <cfRule type="expression" dxfId="44" priority="261" stopIfTrue="1">
      <formula>$A361&lt;&gt;""</formula>
    </cfRule>
  </conditionalFormatting>
  <conditionalFormatting sqref="B458:J459">
    <cfRule type="expression" dxfId="43" priority="222" stopIfTrue="1">
      <formula>$A458&lt;&gt;""</formula>
    </cfRule>
  </conditionalFormatting>
  <conditionalFormatting sqref="B600:J626">
    <cfRule type="expression" dxfId="42" priority="2" stopIfTrue="1">
      <formula>$A600&lt;&gt;""</formula>
    </cfRule>
  </conditionalFormatting>
  <conditionalFormatting sqref="B1054:J1055">
    <cfRule type="expression" dxfId="41" priority="217" stopIfTrue="1">
      <formula>$A1054&lt;&gt;""</formula>
    </cfRule>
  </conditionalFormatting>
  <conditionalFormatting sqref="B1128:J1131">
    <cfRule type="expression" dxfId="40" priority="7" stopIfTrue="1">
      <formula>$A1128&lt;&gt;""</formula>
    </cfRule>
  </conditionalFormatting>
  <conditionalFormatting sqref="B1159:J1253">
    <cfRule type="expression" dxfId="39" priority="33" stopIfTrue="1">
      <formula>$A1159&lt;&gt;""</formula>
    </cfRule>
  </conditionalFormatting>
  <conditionalFormatting sqref="B1407:J1407">
    <cfRule type="expression" dxfId="38" priority="198" stopIfTrue="1">
      <formula>$A1407&lt;&gt;""</formula>
    </cfRule>
  </conditionalFormatting>
  <conditionalFormatting sqref="B1462:J4375">
    <cfRule type="expression" dxfId="37" priority="42" stopIfTrue="1">
      <formula>$A1462&lt;&gt;""</formula>
    </cfRule>
  </conditionalFormatting>
  <conditionalFormatting sqref="F192:H196">
    <cfRule type="expression" dxfId="36" priority="124" stopIfTrue="1">
      <formula>$A192&lt;&gt;""</formula>
    </cfRule>
  </conditionalFormatting>
  <conditionalFormatting sqref="F199:H200">
    <cfRule type="expression" dxfId="35" priority="118" stopIfTrue="1">
      <formula>$A199&lt;&gt;""</formula>
    </cfRule>
  </conditionalFormatting>
  <conditionalFormatting sqref="F473:H474">
    <cfRule type="expression" dxfId="34" priority="139" stopIfTrue="1">
      <formula>$A473&lt;&gt;""</formula>
    </cfRule>
  </conditionalFormatting>
  <conditionalFormatting sqref="F477:H478">
    <cfRule type="expression" dxfId="33" priority="229" stopIfTrue="1">
      <formula>$A477&lt;&gt;""</formula>
    </cfRule>
  </conditionalFormatting>
  <conditionalFormatting sqref="F485:H487 H488:H490">
    <cfRule type="expression" dxfId="32" priority="171" stopIfTrue="1">
      <formula>$A485&lt;&gt;""</formula>
    </cfRule>
  </conditionalFormatting>
  <conditionalFormatting sqref="F1132:H1132">
    <cfRule type="expression" dxfId="31" priority="280" stopIfTrue="1">
      <formula>$A1132&lt;&gt;""</formula>
    </cfRule>
  </conditionalFormatting>
  <conditionalFormatting sqref="F1256:H1261">
    <cfRule type="expression" dxfId="30" priority="122" stopIfTrue="1">
      <formula>$A1256&lt;&gt;""</formula>
    </cfRule>
  </conditionalFormatting>
  <conditionalFormatting sqref="F171:I173">
    <cfRule type="expression" dxfId="29" priority="250" stopIfTrue="1">
      <formula>$A171&lt;&gt;""</formula>
    </cfRule>
  </conditionalFormatting>
  <conditionalFormatting sqref="F248:I248">
    <cfRule type="expression" dxfId="28" priority="150" stopIfTrue="1">
      <formula>$A248&lt;&gt;""</formula>
    </cfRule>
  </conditionalFormatting>
  <conditionalFormatting sqref="F165:J170 B165:E175 J171:J228 I229:J229 F230:J242 J243:J321 F250:I276 B471:I472 J471:J500 J646:J704 B701:I701 B703:I704 B812:E812 H812:J812 H820:J820 B827:E827 H827:J827 I1056:J1083 B1112:H1112 I1112:J1127 H1115:H1127 B1116:G1127 I1132:J1137 F1254:H1254 B1262:H1271 J1272:J1289 B1303:H1303 B1328:H1360 I1365:J1368 J1369:J1386 F1414:H1448 F1449:J1451 B1452:H1453">
    <cfRule type="expression" dxfId="27" priority="290" stopIfTrue="1">
      <formula>$A165&lt;&gt;""</formula>
    </cfRule>
  </conditionalFormatting>
  <conditionalFormatting sqref="H191">
    <cfRule type="expression" dxfId="26" priority="130" stopIfTrue="1">
      <formula>$A191&lt;&gt;""</formula>
    </cfRule>
  </conditionalFormatting>
  <conditionalFormatting sqref="H197:H198">
    <cfRule type="expression" dxfId="25" priority="119" stopIfTrue="1">
      <formula>$A197&lt;&gt;""</formula>
    </cfRule>
  </conditionalFormatting>
  <conditionalFormatting sqref="H201:H229">
    <cfRule type="expression" dxfId="24" priority="9" stopIfTrue="1">
      <formula>$A201&lt;&gt;""</formula>
    </cfRule>
  </conditionalFormatting>
  <conditionalFormatting sqref="H475:H476">
    <cfRule type="expression" dxfId="23" priority="143" stopIfTrue="1">
      <formula>$A475&lt;&gt;""</formula>
    </cfRule>
  </conditionalFormatting>
  <conditionalFormatting sqref="H1133:H1137">
    <cfRule type="expression" dxfId="22" priority="181" stopIfTrue="1">
      <formula>$A1133&lt;&gt;""</formula>
    </cfRule>
  </conditionalFormatting>
  <conditionalFormatting sqref="H1255">
    <cfRule type="expression" dxfId="21" priority="192" stopIfTrue="1">
      <formula>$A1255&lt;&gt;""</formula>
    </cfRule>
  </conditionalFormatting>
  <conditionalFormatting sqref="H1294:H1302">
    <cfRule type="expression" dxfId="20" priority="160" stopIfTrue="1">
      <formula>$A1294&lt;&gt;""</formula>
    </cfRule>
  </conditionalFormatting>
  <conditionalFormatting sqref="H1304:H1327">
    <cfRule type="expression" dxfId="19" priority="39" stopIfTrue="1">
      <formula>$A1304&lt;&gt;""</formula>
    </cfRule>
  </conditionalFormatting>
  <conditionalFormatting sqref="H1366:H1368">
    <cfRule type="expression" dxfId="18" priority="258" stopIfTrue="1">
      <formula>$A1366&lt;&gt;""</formula>
    </cfRule>
  </conditionalFormatting>
  <conditionalFormatting sqref="H1370:H1380">
    <cfRule type="expression" dxfId="17" priority="19" stopIfTrue="1">
      <formula>$A1370&lt;&gt;""</formula>
    </cfRule>
  </conditionalFormatting>
  <conditionalFormatting sqref="H1413">
    <cfRule type="expression" dxfId="16" priority="155" stopIfTrue="1">
      <formula>$A1413&lt;&gt;""</formula>
    </cfRule>
  </conditionalFormatting>
  <conditionalFormatting sqref="H1454:H1459">
    <cfRule type="expression" dxfId="15" priority="225" stopIfTrue="1">
      <formula>$A1454&lt;&gt;""</formula>
    </cfRule>
  </conditionalFormatting>
  <conditionalFormatting sqref="H174:I175">
    <cfRule type="expression" dxfId="14" priority="247" stopIfTrue="1">
      <formula>$A174&lt;&gt;""</formula>
    </cfRule>
  </conditionalFormatting>
  <conditionalFormatting sqref="H244:I247">
    <cfRule type="expression" dxfId="13" priority="249" stopIfTrue="1">
      <formula>$A244&lt;&gt;""</formula>
    </cfRule>
  </conditionalFormatting>
  <conditionalFormatting sqref="H249:I249">
    <cfRule type="expression" dxfId="12" priority="125" stopIfTrue="1">
      <formula>$A249&lt;&gt;""</formula>
    </cfRule>
  </conditionalFormatting>
  <conditionalFormatting sqref="H690:I690">
    <cfRule type="expression" dxfId="11" priority="66" stopIfTrue="1">
      <formula>$A690&lt;&gt;""</formula>
    </cfRule>
  </conditionalFormatting>
  <conditionalFormatting sqref="H1139:I1149">
    <cfRule type="expression" dxfId="10" priority="50" stopIfTrue="1">
      <formula>$A1139&lt;&gt;""</formula>
    </cfRule>
  </conditionalFormatting>
  <conditionalFormatting sqref="H1153:I1153">
    <cfRule type="expression" dxfId="9" priority="76" stopIfTrue="1">
      <formula>$A1153&lt;&gt;""</formula>
    </cfRule>
  </conditionalFormatting>
  <conditionalFormatting sqref="H1111:J1111">
    <cfRule type="expression" dxfId="8" priority="132" stopIfTrue="1">
      <formula>$A1111&lt;&gt;""</formula>
    </cfRule>
  </conditionalFormatting>
  <conditionalFormatting sqref="H1361:J1364">
    <cfRule type="expression" dxfId="7" priority="55" stopIfTrue="1">
      <formula>$A1361&lt;&gt;""</formula>
    </cfRule>
  </conditionalFormatting>
  <conditionalFormatting sqref="H1394:J1405">
    <cfRule type="expression" dxfId="6" priority="14" stopIfTrue="1">
      <formula>$A1394&lt;&gt;""</formula>
    </cfRule>
  </conditionalFormatting>
  <conditionalFormatting sqref="I473:I497">
    <cfRule type="expression" dxfId="5" priority="140" stopIfTrue="1">
      <formula>$A473&lt;&gt;""</formula>
    </cfRule>
  </conditionalFormatting>
  <conditionalFormatting sqref="I1370:I1386">
    <cfRule type="expression" dxfId="4" priority="82" stopIfTrue="1">
      <formula>$A1370&lt;&gt;""</formula>
    </cfRule>
  </conditionalFormatting>
  <conditionalFormatting sqref="I1291:J1360">
    <cfRule type="expression" dxfId="3" priority="162" stopIfTrue="1">
      <formula>$A1291&lt;&gt;""</formula>
    </cfRule>
  </conditionalFormatting>
  <conditionalFormatting sqref="I1411:J1448">
    <cfRule type="expression" dxfId="2" priority="157" stopIfTrue="1">
      <formula>$A1411&lt;&gt;""</formula>
    </cfRule>
  </conditionalFormatting>
  <conditionalFormatting sqref="I1452:J1459">
    <cfRule type="expression" dxfId="1" priority="255" stopIfTrue="1">
      <formula>$A1452&lt;&gt;""</formula>
    </cfRule>
  </conditionalFormatting>
  <conditionalFormatting sqref="J1138:J1158">
    <cfRule type="expression" dxfId="0" priority="282" stopIfTrue="1">
      <formula>$A1138&lt;&gt;""</formula>
    </cfRule>
  </conditionalFormatting>
  <dataValidations count="5">
    <dataValidation type="date" allowBlank="1" showInputMessage="1" showErrorMessage="1" sqref="D102:E102 D5002:E65537 D106:E106" xr:uid="{F5059AEA-A0D8-4B20-9D3C-8B76D9C427E6}">
      <formula1>42370</formula1>
      <formula2>42735</formula2>
    </dataValidation>
    <dataValidation type="list" allowBlank="1" sqref="F107:F5001" xr:uid="{255B499D-B3E6-47A9-A857-DBFE56F071D9}">
      <formula1>$F$96:$F$99</formula1>
    </dataValidation>
    <dataValidation type="list" allowBlank="1" showInputMessage="1" showErrorMessage="1" sqref="A107:A5001" xr:uid="{540C0DA9-E9CD-4805-B659-E67C1C32B21C}">
      <formula1>OFFSET($A$1,0,0,$B$3,1)</formula1>
    </dataValidation>
    <dataValidation allowBlank="1" sqref="G107:G5001" xr:uid="{B36265DD-F5DD-4F0A-AD93-4A0388363C0B}"/>
    <dataValidation type="list" allowBlank="1" showInputMessage="1" showErrorMessage="1" errorTitle="Chyba !" error="zadajte (vyberte zo zoznamu) platný analytický kód podľa nápovedy k bunke I104" sqref="J107:J1000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453125" style="179" bestFit="1" customWidth="1"/>
    <col min="2" max="2" width="46.1796875" style="180" bestFit="1" customWidth="1"/>
    <col min="3" max="3" width="15.453125" style="180" bestFit="1" customWidth="1"/>
    <col min="4" max="4" width="20.453125" style="180" customWidth="1"/>
    <col min="5" max="5" width="21" style="180" bestFit="1" customWidth="1"/>
    <col min="6" max="6" width="6.1796875" style="180" bestFit="1" customWidth="1"/>
    <col min="7" max="7" width="22.81640625" style="180" customWidth="1"/>
    <col min="8" max="8" width="23.45312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453125" style="180" bestFit="1" customWidth="1"/>
    <col min="258" max="258" width="46.1796875" style="180" bestFit="1" customWidth="1"/>
    <col min="259" max="259" width="15.453125" style="180" bestFit="1" customWidth="1"/>
    <col min="260" max="260" width="20.453125" style="180" customWidth="1"/>
    <col min="261" max="261" width="21" style="180" bestFit="1" customWidth="1"/>
    <col min="262" max="262" width="6.1796875" style="180" bestFit="1" customWidth="1"/>
    <col min="263" max="263" width="22.81640625" style="180" customWidth="1"/>
    <col min="264" max="264" width="23.45312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453125" style="180" bestFit="1" customWidth="1"/>
    <col min="514" max="514" width="46.1796875" style="180" bestFit="1" customWidth="1"/>
    <col min="515" max="515" width="15.453125" style="180" bestFit="1" customWidth="1"/>
    <col min="516" max="516" width="20.453125" style="180" customWidth="1"/>
    <col min="517" max="517" width="21" style="180" bestFit="1" customWidth="1"/>
    <col min="518" max="518" width="6.1796875" style="180" bestFit="1" customWidth="1"/>
    <col min="519" max="519" width="22.81640625" style="180" customWidth="1"/>
    <col min="520" max="520" width="23.45312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453125" style="180" bestFit="1" customWidth="1"/>
    <col min="770" max="770" width="46.1796875" style="180" bestFit="1" customWidth="1"/>
    <col min="771" max="771" width="15.453125" style="180" bestFit="1" customWidth="1"/>
    <col min="772" max="772" width="20.453125" style="180" customWidth="1"/>
    <col min="773" max="773" width="21" style="180" bestFit="1" customWidth="1"/>
    <col min="774" max="774" width="6.1796875" style="180" bestFit="1" customWidth="1"/>
    <col min="775" max="775" width="22.81640625" style="180" customWidth="1"/>
    <col min="776" max="776" width="23.45312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453125" style="180" bestFit="1" customWidth="1"/>
    <col min="1026" max="1026" width="46.1796875" style="180" bestFit="1" customWidth="1"/>
    <col min="1027" max="1027" width="15.453125" style="180" bestFit="1" customWidth="1"/>
    <col min="1028" max="1028" width="20.453125" style="180" customWidth="1"/>
    <col min="1029" max="1029" width="21" style="180" bestFit="1" customWidth="1"/>
    <col min="1030" max="1030" width="6.1796875" style="180" bestFit="1" customWidth="1"/>
    <col min="1031" max="1031" width="22.81640625" style="180" customWidth="1"/>
    <col min="1032" max="1032" width="23.45312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453125" style="180" bestFit="1" customWidth="1"/>
    <col min="1282" max="1282" width="46.1796875" style="180" bestFit="1" customWidth="1"/>
    <col min="1283" max="1283" width="15.453125" style="180" bestFit="1" customWidth="1"/>
    <col min="1284" max="1284" width="20.453125" style="180" customWidth="1"/>
    <col min="1285" max="1285" width="21" style="180" bestFit="1" customWidth="1"/>
    <col min="1286" max="1286" width="6.1796875" style="180" bestFit="1" customWidth="1"/>
    <col min="1287" max="1287" width="22.81640625" style="180" customWidth="1"/>
    <col min="1288" max="1288" width="23.45312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453125" style="180" bestFit="1" customWidth="1"/>
    <col min="1538" max="1538" width="46.1796875" style="180" bestFit="1" customWidth="1"/>
    <col min="1539" max="1539" width="15.453125" style="180" bestFit="1" customWidth="1"/>
    <col min="1540" max="1540" width="20.453125" style="180" customWidth="1"/>
    <col min="1541" max="1541" width="21" style="180" bestFit="1" customWidth="1"/>
    <col min="1542" max="1542" width="6.1796875" style="180" bestFit="1" customWidth="1"/>
    <col min="1543" max="1543" width="22.81640625" style="180" customWidth="1"/>
    <col min="1544" max="1544" width="23.45312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453125" style="180" bestFit="1" customWidth="1"/>
    <col min="1794" max="1794" width="46.1796875" style="180" bestFit="1" customWidth="1"/>
    <col min="1795" max="1795" width="15.453125" style="180" bestFit="1" customWidth="1"/>
    <col min="1796" max="1796" width="20.453125" style="180" customWidth="1"/>
    <col min="1797" max="1797" width="21" style="180" bestFit="1" customWidth="1"/>
    <col min="1798" max="1798" width="6.1796875" style="180" bestFit="1" customWidth="1"/>
    <col min="1799" max="1799" width="22.81640625" style="180" customWidth="1"/>
    <col min="1800" max="1800" width="23.45312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453125" style="180" bestFit="1" customWidth="1"/>
    <col min="2050" max="2050" width="46.1796875" style="180" bestFit="1" customWidth="1"/>
    <col min="2051" max="2051" width="15.453125" style="180" bestFit="1" customWidth="1"/>
    <col min="2052" max="2052" width="20.453125" style="180" customWidth="1"/>
    <col min="2053" max="2053" width="21" style="180" bestFit="1" customWidth="1"/>
    <col min="2054" max="2054" width="6.1796875" style="180" bestFit="1" customWidth="1"/>
    <col min="2055" max="2055" width="22.81640625" style="180" customWidth="1"/>
    <col min="2056" max="2056" width="23.45312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453125" style="180" bestFit="1" customWidth="1"/>
    <col min="2306" max="2306" width="46.1796875" style="180" bestFit="1" customWidth="1"/>
    <col min="2307" max="2307" width="15.453125" style="180" bestFit="1" customWidth="1"/>
    <col min="2308" max="2308" width="20.453125" style="180" customWidth="1"/>
    <col min="2309" max="2309" width="21" style="180" bestFit="1" customWidth="1"/>
    <col min="2310" max="2310" width="6.1796875" style="180" bestFit="1" customWidth="1"/>
    <col min="2311" max="2311" width="22.81640625" style="180" customWidth="1"/>
    <col min="2312" max="2312" width="23.45312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453125" style="180" bestFit="1" customWidth="1"/>
    <col min="2562" max="2562" width="46.1796875" style="180" bestFit="1" customWidth="1"/>
    <col min="2563" max="2563" width="15.453125" style="180" bestFit="1" customWidth="1"/>
    <col min="2564" max="2564" width="20.453125" style="180" customWidth="1"/>
    <col min="2565" max="2565" width="21" style="180" bestFit="1" customWidth="1"/>
    <col min="2566" max="2566" width="6.1796875" style="180" bestFit="1" customWidth="1"/>
    <col min="2567" max="2567" width="22.81640625" style="180" customWidth="1"/>
    <col min="2568" max="2568" width="23.45312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453125" style="180" bestFit="1" customWidth="1"/>
    <col min="2818" max="2818" width="46.1796875" style="180" bestFit="1" customWidth="1"/>
    <col min="2819" max="2819" width="15.453125" style="180" bestFit="1" customWidth="1"/>
    <col min="2820" max="2820" width="20.453125" style="180" customWidth="1"/>
    <col min="2821" max="2821" width="21" style="180" bestFit="1" customWidth="1"/>
    <col min="2822" max="2822" width="6.1796875" style="180" bestFit="1" customWidth="1"/>
    <col min="2823" max="2823" width="22.81640625" style="180" customWidth="1"/>
    <col min="2824" max="2824" width="23.45312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453125" style="180" bestFit="1" customWidth="1"/>
    <col min="3074" max="3074" width="46.1796875" style="180" bestFit="1" customWidth="1"/>
    <col min="3075" max="3075" width="15.453125" style="180" bestFit="1" customWidth="1"/>
    <col min="3076" max="3076" width="20.453125" style="180" customWidth="1"/>
    <col min="3077" max="3077" width="21" style="180" bestFit="1" customWidth="1"/>
    <col min="3078" max="3078" width="6.1796875" style="180" bestFit="1" customWidth="1"/>
    <col min="3079" max="3079" width="22.81640625" style="180" customWidth="1"/>
    <col min="3080" max="3080" width="23.45312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453125" style="180" bestFit="1" customWidth="1"/>
    <col min="3330" max="3330" width="46.1796875" style="180" bestFit="1" customWidth="1"/>
    <col min="3331" max="3331" width="15.453125" style="180" bestFit="1" customWidth="1"/>
    <col min="3332" max="3332" width="20.453125" style="180" customWidth="1"/>
    <col min="3333" max="3333" width="21" style="180" bestFit="1" customWidth="1"/>
    <col min="3334" max="3334" width="6.1796875" style="180" bestFit="1" customWidth="1"/>
    <col min="3335" max="3335" width="22.81640625" style="180" customWidth="1"/>
    <col min="3336" max="3336" width="23.45312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453125" style="180" bestFit="1" customWidth="1"/>
    <col min="3586" max="3586" width="46.1796875" style="180" bestFit="1" customWidth="1"/>
    <col min="3587" max="3587" width="15.453125" style="180" bestFit="1" customWidth="1"/>
    <col min="3588" max="3588" width="20.453125" style="180" customWidth="1"/>
    <col min="3589" max="3589" width="21" style="180" bestFit="1" customWidth="1"/>
    <col min="3590" max="3590" width="6.1796875" style="180" bestFit="1" customWidth="1"/>
    <col min="3591" max="3591" width="22.81640625" style="180" customWidth="1"/>
    <col min="3592" max="3592" width="23.45312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453125" style="180" bestFit="1" customWidth="1"/>
    <col min="3842" max="3842" width="46.1796875" style="180" bestFit="1" customWidth="1"/>
    <col min="3843" max="3843" width="15.453125" style="180" bestFit="1" customWidth="1"/>
    <col min="3844" max="3844" width="20.453125" style="180" customWidth="1"/>
    <col min="3845" max="3845" width="21" style="180" bestFit="1" customWidth="1"/>
    <col min="3846" max="3846" width="6.1796875" style="180" bestFit="1" customWidth="1"/>
    <col min="3847" max="3847" width="22.81640625" style="180" customWidth="1"/>
    <col min="3848" max="3848" width="23.45312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453125" style="180" bestFit="1" customWidth="1"/>
    <col min="4098" max="4098" width="46.1796875" style="180" bestFit="1" customWidth="1"/>
    <col min="4099" max="4099" width="15.453125" style="180" bestFit="1" customWidth="1"/>
    <col min="4100" max="4100" width="20.453125" style="180" customWidth="1"/>
    <col min="4101" max="4101" width="21" style="180" bestFit="1" customWidth="1"/>
    <col min="4102" max="4102" width="6.1796875" style="180" bestFit="1" customWidth="1"/>
    <col min="4103" max="4103" width="22.81640625" style="180" customWidth="1"/>
    <col min="4104" max="4104" width="23.45312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453125" style="180" bestFit="1" customWidth="1"/>
    <col min="4354" max="4354" width="46.1796875" style="180" bestFit="1" customWidth="1"/>
    <col min="4355" max="4355" width="15.453125" style="180" bestFit="1" customWidth="1"/>
    <col min="4356" max="4356" width="20.453125" style="180" customWidth="1"/>
    <col min="4357" max="4357" width="21" style="180" bestFit="1" customWidth="1"/>
    <col min="4358" max="4358" width="6.1796875" style="180" bestFit="1" customWidth="1"/>
    <col min="4359" max="4359" width="22.81640625" style="180" customWidth="1"/>
    <col min="4360" max="4360" width="23.45312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453125" style="180" bestFit="1" customWidth="1"/>
    <col min="4610" max="4610" width="46.1796875" style="180" bestFit="1" customWidth="1"/>
    <col min="4611" max="4611" width="15.453125" style="180" bestFit="1" customWidth="1"/>
    <col min="4612" max="4612" width="20.453125" style="180" customWidth="1"/>
    <col min="4613" max="4613" width="21" style="180" bestFit="1" customWidth="1"/>
    <col min="4614" max="4614" width="6.1796875" style="180" bestFit="1" customWidth="1"/>
    <col min="4615" max="4615" width="22.81640625" style="180" customWidth="1"/>
    <col min="4616" max="4616" width="23.45312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453125" style="180" bestFit="1" customWidth="1"/>
    <col min="4866" max="4866" width="46.1796875" style="180" bestFit="1" customWidth="1"/>
    <col min="4867" max="4867" width="15.453125" style="180" bestFit="1" customWidth="1"/>
    <col min="4868" max="4868" width="20.453125" style="180" customWidth="1"/>
    <col min="4869" max="4869" width="21" style="180" bestFit="1" customWidth="1"/>
    <col min="4870" max="4870" width="6.1796875" style="180" bestFit="1" customWidth="1"/>
    <col min="4871" max="4871" width="22.81640625" style="180" customWidth="1"/>
    <col min="4872" max="4872" width="23.45312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453125" style="180" bestFit="1" customWidth="1"/>
    <col min="5122" max="5122" width="46.1796875" style="180" bestFit="1" customWidth="1"/>
    <col min="5123" max="5123" width="15.453125" style="180" bestFit="1" customWidth="1"/>
    <col min="5124" max="5124" width="20.453125" style="180" customWidth="1"/>
    <col min="5125" max="5125" width="21" style="180" bestFit="1" customWidth="1"/>
    <col min="5126" max="5126" width="6.1796875" style="180" bestFit="1" customWidth="1"/>
    <col min="5127" max="5127" width="22.81640625" style="180" customWidth="1"/>
    <col min="5128" max="5128" width="23.45312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453125" style="180" bestFit="1" customWidth="1"/>
    <col min="5378" max="5378" width="46.1796875" style="180" bestFit="1" customWidth="1"/>
    <col min="5379" max="5379" width="15.453125" style="180" bestFit="1" customWidth="1"/>
    <col min="5380" max="5380" width="20.453125" style="180" customWidth="1"/>
    <col min="5381" max="5381" width="21" style="180" bestFit="1" customWidth="1"/>
    <col min="5382" max="5382" width="6.1796875" style="180" bestFit="1" customWidth="1"/>
    <col min="5383" max="5383" width="22.81640625" style="180" customWidth="1"/>
    <col min="5384" max="5384" width="23.45312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453125" style="180" bestFit="1" customWidth="1"/>
    <col min="5634" max="5634" width="46.1796875" style="180" bestFit="1" customWidth="1"/>
    <col min="5635" max="5635" width="15.453125" style="180" bestFit="1" customWidth="1"/>
    <col min="5636" max="5636" width="20.453125" style="180" customWidth="1"/>
    <col min="5637" max="5637" width="21" style="180" bestFit="1" customWidth="1"/>
    <col min="5638" max="5638" width="6.1796875" style="180" bestFit="1" customWidth="1"/>
    <col min="5639" max="5639" width="22.81640625" style="180" customWidth="1"/>
    <col min="5640" max="5640" width="23.45312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453125" style="180" bestFit="1" customWidth="1"/>
    <col min="5890" max="5890" width="46.1796875" style="180" bestFit="1" customWidth="1"/>
    <col min="5891" max="5891" width="15.453125" style="180" bestFit="1" customWidth="1"/>
    <col min="5892" max="5892" width="20.453125" style="180" customWidth="1"/>
    <col min="5893" max="5893" width="21" style="180" bestFit="1" customWidth="1"/>
    <col min="5894" max="5894" width="6.1796875" style="180" bestFit="1" customWidth="1"/>
    <col min="5895" max="5895" width="22.81640625" style="180" customWidth="1"/>
    <col min="5896" max="5896" width="23.45312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453125" style="180" bestFit="1" customWidth="1"/>
    <col min="6146" max="6146" width="46.1796875" style="180" bestFit="1" customWidth="1"/>
    <col min="6147" max="6147" width="15.453125" style="180" bestFit="1" customWidth="1"/>
    <col min="6148" max="6148" width="20.453125" style="180" customWidth="1"/>
    <col min="6149" max="6149" width="21" style="180" bestFit="1" customWidth="1"/>
    <col min="6150" max="6150" width="6.1796875" style="180" bestFit="1" customWidth="1"/>
    <col min="6151" max="6151" width="22.81640625" style="180" customWidth="1"/>
    <col min="6152" max="6152" width="23.45312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453125" style="180" bestFit="1" customWidth="1"/>
    <col min="6402" max="6402" width="46.1796875" style="180" bestFit="1" customWidth="1"/>
    <col min="6403" max="6403" width="15.453125" style="180" bestFit="1" customWidth="1"/>
    <col min="6404" max="6404" width="20.453125" style="180" customWidth="1"/>
    <col min="6405" max="6405" width="21" style="180" bestFit="1" customWidth="1"/>
    <col min="6406" max="6406" width="6.1796875" style="180" bestFit="1" customWidth="1"/>
    <col min="6407" max="6407" width="22.81640625" style="180" customWidth="1"/>
    <col min="6408" max="6408" width="23.45312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453125" style="180" bestFit="1" customWidth="1"/>
    <col min="6658" max="6658" width="46.1796875" style="180" bestFit="1" customWidth="1"/>
    <col min="6659" max="6659" width="15.453125" style="180" bestFit="1" customWidth="1"/>
    <col min="6660" max="6660" width="20.453125" style="180" customWidth="1"/>
    <col min="6661" max="6661" width="21" style="180" bestFit="1" customWidth="1"/>
    <col min="6662" max="6662" width="6.1796875" style="180" bestFit="1" customWidth="1"/>
    <col min="6663" max="6663" width="22.81640625" style="180" customWidth="1"/>
    <col min="6664" max="6664" width="23.45312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453125" style="180" bestFit="1" customWidth="1"/>
    <col min="6914" max="6914" width="46.1796875" style="180" bestFit="1" customWidth="1"/>
    <col min="6915" max="6915" width="15.453125" style="180" bestFit="1" customWidth="1"/>
    <col min="6916" max="6916" width="20.453125" style="180" customWidth="1"/>
    <col min="6917" max="6917" width="21" style="180" bestFit="1" customWidth="1"/>
    <col min="6918" max="6918" width="6.1796875" style="180" bestFit="1" customWidth="1"/>
    <col min="6919" max="6919" width="22.81640625" style="180" customWidth="1"/>
    <col min="6920" max="6920" width="23.45312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453125" style="180" bestFit="1" customWidth="1"/>
    <col min="7170" max="7170" width="46.1796875" style="180" bestFit="1" customWidth="1"/>
    <col min="7171" max="7171" width="15.453125" style="180" bestFit="1" customWidth="1"/>
    <col min="7172" max="7172" width="20.453125" style="180" customWidth="1"/>
    <col min="7173" max="7173" width="21" style="180" bestFit="1" customWidth="1"/>
    <col min="7174" max="7174" width="6.1796875" style="180" bestFit="1" customWidth="1"/>
    <col min="7175" max="7175" width="22.81640625" style="180" customWidth="1"/>
    <col min="7176" max="7176" width="23.45312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453125" style="180" bestFit="1" customWidth="1"/>
    <col min="7426" max="7426" width="46.1796875" style="180" bestFit="1" customWidth="1"/>
    <col min="7427" max="7427" width="15.453125" style="180" bestFit="1" customWidth="1"/>
    <col min="7428" max="7428" width="20.453125" style="180" customWidth="1"/>
    <col min="7429" max="7429" width="21" style="180" bestFit="1" customWidth="1"/>
    <col min="7430" max="7430" width="6.1796875" style="180" bestFit="1" customWidth="1"/>
    <col min="7431" max="7431" width="22.81640625" style="180" customWidth="1"/>
    <col min="7432" max="7432" width="23.45312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453125" style="180" bestFit="1" customWidth="1"/>
    <col min="7682" max="7682" width="46.1796875" style="180" bestFit="1" customWidth="1"/>
    <col min="7683" max="7683" width="15.453125" style="180" bestFit="1" customWidth="1"/>
    <col min="7684" max="7684" width="20.453125" style="180" customWidth="1"/>
    <col min="7685" max="7685" width="21" style="180" bestFit="1" customWidth="1"/>
    <col min="7686" max="7686" width="6.1796875" style="180" bestFit="1" customWidth="1"/>
    <col min="7687" max="7687" width="22.81640625" style="180" customWidth="1"/>
    <col min="7688" max="7688" width="23.45312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453125" style="180" bestFit="1" customWidth="1"/>
    <col min="7938" max="7938" width="46.1796875" style="180" bestFit="1" customWidth="1"/>
    <col min="7939" max="7939" width="15.453125" style="180" bestFit="1" customWidth="1"/>
    <col min="7940" max="7940" width="20.453125" style="180" customWidth="1"/>
    <col min="7941" max="7941" width="21" style="180" bestFit="1" customWidth="1"/>
    <col min="7942" max="7942" width="6.1796875" style="180" bestFit="1" customWidth="1"/>
    <col min="7943" max="7943" width="22.81640625" style="180" customWidth="1"/>
    <col min="7944" max="7944" width="23.45312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453125" style="180" bestFit="1" customWidth="1"/>
    <col min="8194" max="8194" width="46.1796875" style="180" bestFit="1" customWidth="1"/>
    <col min="8195" max="8195" width="15.453125" style="180" bestFit="1" customWidth="1"/>
    <col min="8196" max="8196" width="20.453125" style="180" customWidth="1"/>
    <col min="8197" max="8197" width="21" style="180" bestFit="1" customWidth="1"/>
    <col min="8198" max="8198" width="6.1796875" style="180" bestFit="1" customWidth="1"/>
    <col min="8199" max="8199" width="22.81640625" style="180" customWidth="1"/>
    <col min="8200" max="8200" width="23.45312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453125" style="180" bestFit="1" customWidth="1"/>
    <col min="8450" max="8450" width="46.1796875" style="180" bestFit="1" customWidth="1"/>
    <col min="8451" max="8451" width="15.453125" style="180" bestFit="1" customWidth="1"/>
    <col min="8452" max="8452" width="20.453125" style="180" customWidth="1"/>
    <col min="8453" max="8453" width="21" style="180" bestFit="1" customWidth="1"/>
    <col min="8454" max="8454" width="6.1796875" style="180" bestFit="1" customWidth="1"/>
    <col min="8455" max="8455" width="22.81640625" style="180" customWidth="1"/>
    <col min="8456" max="8456" width="23.45312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453125" style="180" bestFit="1" customWidth="1"/>
    <col min="8706" max="8706" width="46.1796875" style="180" bestFit="1" customWidth="1"/>
    <col min="8707" max="8707" width="15.453125" style="180" bestFit="1" customWidth="1"/>
    <col min="8708" max="8708" width="20.453125" style="180" customWidth="1"/>
    <col min="8709" max="8709" width="21" style="180" bestFit="1" customWidth="1"/>
    <col min="8710" max="8710" width="6.1796875" style="180" bestFit="1" customWidth="1"/>
    <col min="8711" max="8711" width="22.81640625" style="180" customWidth="1"/>
    <col min="8712" max="8712" width="23.45312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453125" style="180" bestFit="1" customWidth="1"/>
    <col min="8962" max="8962" width="46.1796875" style="180" bestFit="1" customWidth="1"/>
    <col min="8963" max="8963" width="15.453125" style="180" bestFit="1" customWidth="1"/>
    <col min="8964" max="8964" width="20.453125" style="180" customWidth="1"/>
    <col min="8965" max="8965" width="21" style="180" bestFit="1" customWidth="1"/>
    <col min="8966" max="8966" width="6.1796875" style="180" bestFit="1" customWidth="1"/>
    <col min="8967" max="8967" width="22.81640625" style="180" customWidth="1"/>
    <col min="8968" max="8968" width="23.45312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453125" style="180" bestFit="1" customWidth="1"/>
    <col min="9218" max="9218" width="46.1796875" style="180" bestFit="1" customWidth="1"/>
    <col min="9219" max="9219" width="15.453125" style="180" bestFit="1" customWidth="1"/>
    <col min="9220" max="9220" width="20.453125" style="180" customWidth="1"/>
    <col min="9221" max="9221" width="21" style="180" bestFit="1" customWidth="1"/>
    <col min="9222" max="9222" width="6.1796875" style="180" bestFit="1" customWidth="1"/>
    <col min="9223" max="9223" width="22.81640625" style="180" customWidth="1"/>
    <col min="9224" max="9224" width="23.45312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453125" style="180" bestFit="1" customWidth="1"/>
    <col min="9474" max="9474" width="46.1796875" style="180" bestFit="1" customWidth="1"/>
    <col min="9475" max="9475" width="15.453125" style="180" bestFit="1" customWidth="1"/>
    <col min="9476" max="9476" width="20.453125" style="180" customWidth="1"/>
    <col min="9477" max="9477" width="21" style="180" bestFit="1" customWidth="1"/>
    <col min="9478" max="9478" width="6.1796875" style="180" bestFit="1" customWidth="1"/>
    <col min="9479" max="9479" width="22.81640625" style="180" customWidth="1"/>
    <col min="9480" max="9480" width="23.45312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453125" style="180" bestFit="1" customWidth="1"/>
    <col min="9730" max="9730" width="46.1796875" style="180" bestFit="1" customWidth="1"/>
    <col min="9731" max="9731" width="15.453125" style="180" bestFit="1" customWidth="1"/>
    <col min="9732" max="9732" width="20.453125" style="180" customWidth="1"/>
    <col min="9733" max="9733" width="21" style="180" bestFit="1" customWidth="1"/>
    <col min="9734" max="9734" width="6.1796875" style="180" bestFit="1" customWidth="1"/>
    <col min="9735" max="9735" width="22.81640625" style="180" customWidth="1"/>
    <col min="9736" max="9736" width="23.45312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453125" style="180" bestFit="1" customWidth="1"/>
    <col min="9986" max="9986" width="46.1796875" style="180" bestFit="1" customWidth="1"/>
    <col min="9987" max="9987" width="15.453125" style="180" bestFit="1" customWidth="1"/>
    <col min="9988" max="9988" width="20.453125" style="180" customWidth="1"/>
    <col min="9989" max="9989" width="21" style="180" bestFit="1" customWidth="1"/>
    <col min="9990" max="9990" width="6.1796875" style="180" bestFit="1" customWidth="1"/>
    <col min="9991" max="9991" width="22.81640625" style="180" customWidth="1"/>
    <col min="9992" max="9992" width="23.45312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453125" style="180" bestFit="1" customWidth="1"/>
    <col min="10242" max="10242" width="46.1796875" style="180" bestFit="1" customWidth="1"/>
    <col min="10243" max="10243" width="15.453125" style="180" bestFit="1" customWidth="1"/>
    <col min="10244" max="10244" width="20.453125" style="180" customWidth="1"/>
    <col min="10245" max="10245" width="21" style="180" bestFit="1" customWidth="1"/>
    <col min="10246" max="10246" width="6.1796875" style="180" bestFit="1" customWidth="1"/>
    <col min="10247" max="10247" width="22.81640625" style="180" customWidth="1"/>
    <col min="10248" max="10248" width="23.45312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453125" style="180" bestFit="1" customWidth="1"/>
    <col min="10498" max="10498" width="46.1796875" style="180" bestFit="1" customWidth="1"/>
    <col min="10499" max="10499" width="15.453125" style="180" bestFit="1" customWidth="1"/>
    <col min="10500" max="10500" width="20.453125" style="180" customWidth="1"/>
    <col min="10501" max="10501" width="21" style="180" bestFit="1" customWidth="1"/>
    <col min="10502" max="10502" width="6.1796875" style="180" bestFit="1" customWidth="1"/>
    <col min="10503" max="10503" width="22.81640625" style="180" customWidth="1"/>
    <col min="10504" max="10504" width="23.45312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453125" style="180" bestFit="1" customWidth="1"/>
    <col min="10754" max="10754" width="46.1796875" style="180" bestFit="1" customWidth="1"/>
    <col min="10755" max="10755" width="15.453125" style="180" bestFit="1" customWidth="1"/>
    <col min="10756" max="10756" width="20.453125" style="180" customWidth="1"/>
    <col min="10757" max="10757" width="21" style="180" bestFit="1" customWidth="1"/>
    <col min="10758" max="10758" width="6.1796875" style="180" bestFit="1" customWidth="1"/>
    <col min="10759" max="10759" width="22.81640625" style="180" customWidth="1"/>
    <col min="10760" max="10760" width="23.45312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453125" style="180" bestFit="1" customWidth="1"/>
    <col min="11010" max="11010" width="46.1796875" style="180" bestFit="1" customWidth="1"/>
    <col min="11011" max="11011" width="15.453125" style="180" bestFit="1" customWidth="1"/>
    <col min="11012" max="11012" width="20.453125" style="180" customWidth="1"/>
    <col min="11013" max="11013" width="21" style="180" bestFit="1" customWidth="1"/>
    <col min="11014" max="11014" width="6.1796875" style="180" bestFit="1" customWidth="1"/>
    <col min="11015" max="11015" width="22.81640625" style="180" customWidth="1"/>
    <col min="11016" max="11016" width="23.45312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453125" style="180" bestFit="1" customWidth="1"/>
    <col min="11266" max="11266" width="46.1796875" style="180" bestFit="1" customWidth="1"/>
    <col min="11267" max="11267" width="15.453125" style="180" bestFit="1" customWidth="1"/>
    <col min="11268" max="11268" width="20.453125" style="180" customWidth="1"/>
    <col min="11269" max="11269" width="21" style="180" bestFit="1" customWidth="1"/>
    <col min="11270" max="11270" width="6.1796875" style="180" bestFit="1" customWidth="1"/>
    <col min="11271" max="11271" width="22.81640625" style="180" customWidth="1"/>
    <col min="11272" max="11272" width="23.45312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453125" style="180" bestFit="1" customWidth="1"/>
    <col min="11522" max="11522" width="46.1796875" style="180" bestFit="1" customWidth="1"/>
    <col min="11523" max="11523" width="15.453125" style="180" bestFit="1" customWidth="1"/>
    <col min="11524" max="11524" width="20.453125" style="180" customWidth="1"/>
    <col min="11525" max="11525" width="21" style="180" bestFit="1" customWidth="1"/>
    <col min="11526" max="11526" width="6.1796875" style="180" bestFit="1" customWidth="1"/>
    <col min="11527" max="11527" width="22.81640625" style="180" customWidth="1"/>
    <col min="11528" max="11528" width="23.45312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453125" style="180" bestFit="1" customWidth="1"/>
    <col min="11778" max="11778" width="46.1796875" style="180" bestFit="1" customWidth="1"/>
    <col min="11779" max="11779" width="15.453125" style="180" bestFit="1" customWidth="1"/>
    <col min="11780" max="11780" width="20.453125" style="180" customWidth="1"/>
    <col min="11781" max="11781" width="21" style="180" bestFit="1" customWidth="1"/>
    <col min="11782" max="11782" width="6.1796875" style="180" bestFit="1" customWidth="1"/>
    <col min="11783" max="11783" width="22.81640625" style="180" customWidth="1"/>
    <col min="11784" max="11784" width="23.45312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453125" style="180" bestFit="1" customWidth="1"/>
    <col min="12034" max="12034" width="46.1796875" style="180" bestFit="1" customWidth="1"/>
    <col min="12035" max="12035" width="15.453125" style="180" bestFit="1" customWidth="1"/>
    <col min="12036" max="12036" width="20.453125" style="180" customWidth="1"/>
    <col min="12037" max="12037" width="21" style="180" bestFit="1" customWidth="1"/>
    <col min="12038" max="12038" width="6.1796875" style="180" bestFit="1" customWidth="1"/>
    <col min="12039" max="12039" width="22.81640625" style="180" customWidth="1"/>
    <col min="12040" max="12040" width="23.45312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453125" style="180" bestFit="1" customWidth="1"/>
    <col min="12290" max="12290" width="46.1796875" style="180" bestFit="1" customWidth="1"/>
    <col min="12291" max="12291" width="15.453125" style="180" bestFit="1" customWidth="1"/>
    <col min="12292" max="12292" width="20.453125" style="180" customWidth="1"/>
    <col min="12293" max="12293" width="21" style="180" bestFit="1" customWidth="1"/>
    <col min="12294" max="12294" width="6.1796875" style="180" bestFit="1" customWidth="1"/>
    <col min="12295" max="12295" width="22.81640625" style="180" customWidth="1"/>
    <col min="12296" max="12296" width="23.45312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453125" style="180" bestFit="1" customWidth="1"/>
    <col min="12546" max="12546" width="46.1796875" style="180" bestFit="1" customWidth="1"/>
    <col min="12547" max="12547" width="15.453125" style="180" bestFit="1" customWidth="1"/>
    <col min="12548" max="12548" width="20.453125" style="180" customWidth="1"/>
    <col min="12549" max="12549" width="21" style="180" bestFit="1" customWidth="1"/>
    <col min="12550" max="12550" width="6.1796875" style="180" bestFit="1" customWidth="1"/>
    <col min="12551" max="12551" width="22.81640625" style="180" customWidth="1"/>
    <col min="12552" max="12552" width="23.45312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453125" style="180" bestFit="1" customWidth="1"/>
    <col min="12802" max="12802" width="46.1796875" style="180" bestFit="1" customWidth="1"/>
    <col min="12803" max="12803" width="15.453125" style="180" bestFit="1" customWidth="1"/>
    <col min="12804" max="12804" width="20.453125" style="180" customWidth="1"/>
    <col min="12805" max="12805" width="21" style="180" bestFit="1" customWidth="1"/>
    <col min="12806" max="12806" width="6.1796875" style="180" bestFit="1" customWidth="1"/>
    <col min="12807" max="12807" width="22.81640625" style="180" customWidth="1"/>
    <col min="12808" max="12808" width="23.45312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453125" style="180" bestFit="1" customWidth="1"/>
    <col min="13058" max="13058" width="46.1796875" style="180" bestFit="1" customWidth="1"/>
    <col min="13059" max="13059" width="15.453125" style="180" bestFit="1" customWidth="1"/>
    <col min="13060" max="13060" width="20.453125" style="180" customWidth="1"/>
    <col min="13061" max="13061" width="21" style="180" bestFit="1" customWidth="1"/>
    <col min="13062" max="13062" width="6.1796875" style="180" bestFit="1" customWidth="1"/>
    <col min="13063" max="13063" width="22.81640625" style="180" customWidth="1"/>
    <col min="13064" max="13064" width="23.45312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453125" style="180" bestFit="1" customWidth="1"/>
    <col min="13314" max="13314" width="46.1796875" style="180" bestFit="1" customWidth="1"/>
    <col min="13315" max="13315" width="15.453125" style="180" bestFit="1" customWidth="1"/>
    <col min="13316" max="13316" width="20.453125" style="180" customWidth="1"/>
    <col min="13317" max="13317" width="21" style="180" bestFit="1" customWidth="1"/>
    <col min="13318" max="13318" width="6.1796875" style="180" bestFit="1" customWidth="1"/>
    <col min="13319" max="13319" width="22.81640625" style="180" customWidth="1"/>
    <col min="13320" max="13320" width="23.45312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453125" style="180" bestFit="1" customWidth="1"/>
    <col min="13570" max="13570" width="46.1796875" style="180" bestFit="1" customWidth="1"/>
    <col min="13571" max="13571" width="15.453125" style="180" bestFit="1" customWidth="1"/>
    <col min="13572" max="13572" width="20.453125" style="180" customWidth="1"/>
    <col min="13573" max="13573" width="21" style="180" bestFit="1" customWidth="1"/>
    <col min="13574" max="13574" width="6.1796875" style="180" bestFit="1" customWidth="1"/>
    <col min="13575" max="13575" width="22.81640625" style="180" customWidth="1"/>
    <col min="13576" max="13576" width="23.45312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453125" style="180" bestFit="1" customWidth="1"/>
    <col min="13826" max="13826" width="46.1796875" style="180" bestFit="1" customWidth="1"/>
    <col min="13827" max="13827" width="15.453125" style="180" bestFit="1" customWidth="1"/>
    <col min="13828" max="13828" width="20.453125" style="180" customWidth="1"/>
    <col min="13829" max="13829" width="21" style="180" bestFit="1" customWidth="1"/>
    <col min="13830" max="13830" width="6.1796875" style="180" bestFit="1" customWidth="1"/>
    <col min="13831" max="13831" width="22.81640625" style="180" customWidth="1"/>
    <col min="13832" max="13832" width="23.45312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453125" style="180" bestFit="1" customWidth="1"/>
    <col min="14082" max="14082" width="46.1796875" style="180" bestFit="1" customWidth="1"/>
    <col min="14083" max="14083" width="15.453125" style="180" bestFit="1" customWidth="1"/>
    <col min="14084" max="14084" width="20.453125" style="180" customWidth="1"/>
    <col min="14085" max="14085" width="21" style="180" bestFit="1" customWidth="1"/>
    <col min="14086" max="14086" width="6.1796875" style="180" bestFit="1" customWidth="1"/>
    <col min="14087" max="14087" width="22.81640625" style="180" customWidth="1"/>
    <col min="14088" max="14088" width="23.45312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453125" style="180" bestFit="1" customWidth="1"/>
    <col min="14338" max="14338" width="46.1796875" style="180" bestFit="1" customWidth="1"/>
    <col min="14339" max="14339" width="15.453125" style="180" bestFit="1" customWidth="1"/>
    <col min="14340" max="14340" width="20.453125" style="180" customWidth="1"/>
    <col min="14341" max="14341" width="21" style="180" bestFit="1" customWidth="1"/>
    <col min="14342" max="14342" width="6.1796875" style="180" bestFit="1" customWidth="1"/>
    <col min="14343" max="14343" width="22.81640625" style="180" customWidth="1"/>
    <col min="14344" max="14344" width="23.45312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453125" style="180" bestFit="1" customWidth="1"/>
    <col min="14594" max="14594" width="46.1796875" style="180" bestFit="1" customWidth="1"/>
    <col min="14595" max="14595" width="15.453125" style="180" bestFit="1" customWidth="1"/>
    <col min="14596" max="14596" width="20.453125" style="180" customWidth="1"/>
    <col min="14597" max="14597" width="21" style="180" bestFit="1" customWidth="1"/>
    <col min="14598" max="14598" width="6.1796875" style="180" bestFit="1" customWidth="1"/>
    <col min="14599" max="14599" width="22.81640625" style="180" customWidth="1"/>
    <col min="14600" max="14600" width="23.45312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453125" style="180" bestFit="1" customWidth="1"/>
    <col min="14850" max="14850" width="46.1796875" style="180" bestFit="1" customWidth="1"/>
    <col min="14851" max="14851" width="15.453125" style="180" bestFit="1" customWidth="1"/>
    <col min="14852" max="14852" width="20.453125" style="180" customWidth="1"/>
    <col min="14853" max="14853" width="21" style="180" bestFit="1" customWidth="1"/>
    <col min="14854" max="14854" width="6.1796875" style="180" bestFit="1" customWidth="1"/>
    <col min="14855" max="14855" width="22.81640625" style="180" customWidth="1"/>
    <col min="14856" max="14856" width="23.45312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453125" style="180" bestFit="1" customWidth="1"/>
    <col min="15106" max="15106" width="46.1796875" style="180" bestFit="1" customWidth="1"/>
    <col min="15107" max="15107" width="15.453125" style="180" bestFit="1" customWidth="1"/>
    <col min="15108" max="15108" width="20.453125" style="180" customWidth="1"/>
    <col min="15109" max="15109" width="21" style="180" bestFit="1" customWidth="1"/>
    <col min="15110" max="15110" width="6.1796875" style="180" bestFit="1" customWidth="1"/>
    <col min="15111" max="15111" width="22.81640625" style="180" customWidth="1"/>
    <col min="15112" max="15112" width="23.45312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453125" style="180" bestFit="1" customWidth="1"/>
    <col min="15362" max="15362" width="46.1796875" style="180" bestFit="1" customWidth="1"/>
    <col min="15363" max="15363" width="15.453125" style="180" bestFit="1" customWidth="1"/>
    <col min="15364" max="15364" width="20.453125" style="180" customWidth="1"/>
    <col min="15365" max="15365" width="21" style="180" bestFit="1" customWidth="1"/>
    <col min="15366" max="15366" width="6.1796875" style="180" bestFit="1" customWidth="1"/>
    <col min="15367" max="15367" width="22.81640625" style="180" customWidth="1"/>
    <col min="15368" max="15368" width="23.45312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453125" style="180" bestFit="1" customWidth="1"/>
    <col min="15618" max="15618" width="46.1796875" style="180" bestFit="1" customWidth="1"/>
    <col min="15619" max="15619" width="15.453125" style="180" bestFit="1" customWidth="1"/>
    <col min="15620" max="15620" width="20.453125" style="180" customWidth="1"/>
    <col min="15621" max="15621" width="21" style="180" bestFit="1" customWidth="1"/>
    <col min="15622" max="15622" width="6.1796875" style="180" bestFit="1" customWidth="1"/>
    <col min="15623" max="15623" width="22.81640625" style="180" customWidth="1"/>
    <col min="15624" max="15624" width="23.45312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453125" style="180" bestFit="1" customWidth="1"/>
    <col min="15874" max="15874" width="46.1796875" style="180" bestFit="1" customWidth="1"/>
    <col min="15875" max="15875" width="15.453125" style="180" bestFit="1" customWidth="1"/>
    <col min="15876" max="15876" width="20.453125" style="180" customWidth="1"/>
    <col min="15877" max="15877" width="21" style="180" bestFit="1" customWidth="1"/>
    <col min="15878" max="15878" width="6.1796875" style="180" bestFit="1" customWidth="1"/>
    <col min="15879" max="15879" width="22.81640625" style="180" customWidth="1"/>
    <col min="15880" max="15880" width="23.45312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453125" style="180" bestFit="1" customWidth="1"/>
    <col min="16130" max="16130" width="46.1796875" style="180" bestFit="1" customWidth="1"/>
    <col min="16131" max="16131" width="15.453125" style="180" bestFit="1" customWidth="1"/>
    <col min="16132" max="16132" width="20.453125" style="180" customWidth="1"/>
    <col min="16133" max="16133" width="21" style="180" bestFit="1" customWidth="1"/>
    <col min="16134" max="16134" width="6.1796875" style="180" bestFit="1" customWidth="1"/>
    <col min="16135" max="16135" width="22.81640625" style="180" customWidth="1"/>
    <col min="16136" max="16136" width="23.45312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453125" style="188" customWidth="1"/>
    <col min="5" max="5" width="6" style="189" bestFit="1" customWidth="1"/>
    <col min="6" max="6" width="4.453125" style="183" bestFit="1" customWidth="1"/>
    <col min="7" max="7" width="5.453125" style="184" bestFit="1" customWidth="1"/>
    <col min="8" max="8" width="5.453125" style="184" customWidth="1"/>
    <col min="9" max="9" width="8.453125" style="3" bestFit="1" customWidth="1"/>
    <col min="10" max="10" width="12.453125" style="3" bestFit="1" customWidth="1"/>
    <col min="11" max="11" width="19.453125" style="3" customWidth="1"/>
    <col min="12" max="12" width="13.453125" style="3" bestFit="1" customWidth="1"/>
    <col min="13" max="13" width="13.453125" style="3" customWidth="1"/>
    <col min="14" max="16384" width="9.17968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2.5" x14ac:dyDescent="0.25"/>
  <cols>
    <col min="1" max="1" width="24.1796875" customWidth="1"/>
    <col min="2" max="2" width="2.1796875" customWidth="1"/>
    <col min="3" max="3" width="5" bestFit="1" customWidth="1"/>
    <col min="4" max="4" width="14" bestFit="1" customWidth="1"/>
    <col min="5" max="5" width="6.453125" bestFit="1" customWidth="1"/>
    <col min="7" max="7" width="41.453125" bestFit="1" customWidth="1"/>
    <col min="8" max="8" width="2" customWidth="1"/>
    <col min="9" max="9" width="6.453125" bestFit="1" customWidth="1"/>
    <col min="10" max="10" width="41.17968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6"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13" width="9.1796875" style="137"/>
    <col min="14" max="14" width="38.453125" style="137" hidden="1" customWidth="1"/>
    <col min="15" max="16" width="9.1796875" style="137" hidden="1" customWidth="1"/>
    <col min="17" max="16384" width="9.1796875" style="137"/>
  </cols>
  <sheetData>
    <row r="1" spans="1:16" ht="37.5" customHeight="1" x14ac:dyDescent="0.25">
      <c r="A1" s="380" t="str">
        <f>Spolu!C3&amp;", "&amp;Spolu!C6</f>
        <v>ŠK ZEMPLÍN MICHALOVCE - SILOVÝ TROJBOJ, Športová 3254/1, Michalovce, 071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2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42322651</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2025-01-23T13:30:36Z</cp:lastPrinted>
  <dcterms:created xsi:type="dcterms:W3CDTF">2017-02-20T06:20:12Z</dcterms:created>
  <dcterms:modified xsi:type="dcterms:W3CDTF">2026-03-31T07:23:56Z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