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C:\Users\pc\Desktop\"/>
    </mc:Choice>
  </mc:AlternateContent>
  <xr:revisionPtr revIDLastSave="0" documentId="8_{F3FA9541-76F9-4183-9511-C3F171E903E5}"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<sst xmlns="http://schemas.openxmlformats.org/spreadsheetml/2006/main" count="6577" uniqueCount="3026">
  <si>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</si>
  <si>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</si>
  <si>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</si>
  <si>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</si>
  <si>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</si>
  <si>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</si>
  <si>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</si>
  <si>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</si>
  <si>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</si>
  <si>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</si>
  <si>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</si>
  <si>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</si>
  <si>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</si>
  <si>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</si>
  <si>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</si>
  <si>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</si>
  <si>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</si>
  <si>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</si>
  <si>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</si>
  <si>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</si>
  <si>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</si>
  <si>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</si>
  <si>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</si>
  <si>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</si>
  <si>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</si>
  <si>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</si>
  <si>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</si>
  <si>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</si>
  <si>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</si>
  <si>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</si>
  <si>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</si>
  <si>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</si>
  <si>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</si>
  <si>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</si>
  <si>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</si>
  <si>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</si>
  <si>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</si>
  <si>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</si>
  <si>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</si>
  <si>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</si>
  <si>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</si>
  <si>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</si>
  <si>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</si>
  <si>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</si>
  <si>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</si>
  <si>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</si>
  <si>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</si>
  <si>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</si>
  <si>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</si>
  <si>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</si>
  <si>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</si>
  <si>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</si>
  <si>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</si>
  <si>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</si>
  <si>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</si>
  <si>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</si>
  <si>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</si>
  <si>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</si>
  <si>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</si>
  <si>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</si>
  <si>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</si>
  <si>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</si>
  <si>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</si>
  <si>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</si>
  <si>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</si>
  <si>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</si>
  <si>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</si>
  <si>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</si>
  <si>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</si>
  <si>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</si>
  <si>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</si>
  <si>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</si>
  <si>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</si>
  <si>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</si>
  <si>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</si>
  <si>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</si>
  <si>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</si>
  <si>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</si>
  <si>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</si>
  <si>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</si>
  <si>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</si>
  <si>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</si>
  <si>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</si>
  <si>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</si>
  <si>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</si>
  <si>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</si>
  <si>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</si>
  <si>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</si>
  <si>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</si>
  <si>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</si>
  <si>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</si>
  <si>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</si>
  <si>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</si>
  <si>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</si>
  <si>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</si>
  <si>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</si>
  <si>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</si>
  <si>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</si>
  <si>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</si>
  <si>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</si>
  <si>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</si>
  <si>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</si>
  <si>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</si>
  <si>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</si>
  <si>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</si>
  <si>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</si>
  <si>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</si>
  <si>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</si>
  <si>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</si>
  <si>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</si>
  <si>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</si>
  <si>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</si>
  <si>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</si>
  <si>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</si>
  <si>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</si>
  <si>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</si>
  <si>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</si>
  <si>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</si>
  <si>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</si>
  <si>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</si>
  <si>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</si>
  <si>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</si>
  <si>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</si>
  <si>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</si>
  <si>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</si>
  <si>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</si>
  <si>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</si>
  <si>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</si>
  <si>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</si>
  <si>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</si>
  <si>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</si>
  <si>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</si>
  <si>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</si>
  <si>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</si>
  <si>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</si>
  <si>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</si>
  <si>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</si>
  <si>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</si>
  <si>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</si>
  <si>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</si>
  <si>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</si>
  <si>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</si>
  <si>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</si>
  <si>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</si>
  <si>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</si>
  <si>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</si>
  <si>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</si>
  <si>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</si>
  <si>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</si>
  <si>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</si>
  <si>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</si>
  <si>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</si>
  <si>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</si>
  <si>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</si>
  <si>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</si>
  <si>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</si>
  <si>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</si>
  <si>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</si>
  <si>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</si>
  <si>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</si>
  <si>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</si>
  <si>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</si>
  <si>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</si>
  <si>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</si>
  <si>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</si>
  <si>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</si>
  <si>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</si>
  <si>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</si>
  <si>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</si>
  <si>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</si>
  <si>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</si>
  <si>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</si>
  <si>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</si>
  <si>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</si>
  <si>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</si>
  <si>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</si>
  <si>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</si>
  <si>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</si>
  <si>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</si>
  <si>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</si>
  <si>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</si>
  <si>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</si>
  <si>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</si>
  <si>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</si>
  <si>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</si>
  <si>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</si>
  <si>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</si>
  <si>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</si>
  <si>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</si>
  <si>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</si>
  <si>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</si>
  <si>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</si>
  <si>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</si>
  <si>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</si>
  <si>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</si>
  <si>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</si>
  <si>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</si>
  <si>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</si>
  <si>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</si>
  <si>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</si>
  <si>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</si>
  <si>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</si>
  <si>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</si>
  <si>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</si>
  <si>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</si>
  <si>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</si>
  <si>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</si>
  <si>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</si>
  <si>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</si>
  <si>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</si>
  <si>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</si>
  <si>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</si>
  <si>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</si>
  <si>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</si>
  <si>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</si>
  <si>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</si>
  <si>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</si>
  <si>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</si>
  <si>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</si>
  <si>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</si>
  <si>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</si>
  <si>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</si>
  <si>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</si>
  <si>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</si>
  <si>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</si>
  <si>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</si>
  <si>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</si>
  <si>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</si>
  <si>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</si>
  <si>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</si>
  <si>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</si>
  <si>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</si>
  <si>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</si>
  <si>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</si>
  <si>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</si>
  <si>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</si>
  <si>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</si>
  <si>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</si>
  <si>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</si>
  <si>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</si>
  <si>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</si>
  <si>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</si>
  <si>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</si>
  <si>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</si>
  <si>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</si>
  <si>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</si>
  <si>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</si>
  <si>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</si>
  <si>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</si>
  <si>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</si>
  <si>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</si>
  <si>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</si>
  <si>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</si>
  <si>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</si>
  <si>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</si>
  <si>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</si>
  <si>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</si>
  <si>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</si>
  <si>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</si>
  <si>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</si>
  <si>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</si>
  <si>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</si>
  <si>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</si>
  <si>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</si>
  <si>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</si>
  <si>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</si>
  <si>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</si>
  <si>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</si>
  <si>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</si>
  <si>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</si>
  <si>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</si>
  <si>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</si>
  <si>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</si>
  <si>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</si>
  <si>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</si>
  <si>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</si>
  <si>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</si>
  <si>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</si>
  <si>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</si>
  <si>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</si>
  <si>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</si>
  <si>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</si>
  <si>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</si>
  <si>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</si>
  <si>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</si>
  <si>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</si>
  <si>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</si>
  <si>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</si>
  <si>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</si>
  <si>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</si>
  <si>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</si>
  <si>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</si>
  <si>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</si>
  <si>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</si>
  <si>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</si>
  <si>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</si>
  <si>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</si>
  <si>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</si>
  <si>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</si>
  <si>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</si>
  <si>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</si>
  <si>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</si>
  <si>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</si>
  <si>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</si>
  <si>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</si>
  <si>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</si>
  <si>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</si>
  <si>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</si>
  <si>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</si>
  <si>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</si>
  <si>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</si>
  <si>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</si>
  <si>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</si>
  <si>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</si>
  <si>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</si>
  <si>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</si>
  <si>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</si>
  <si>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</si>
  <si>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</si>
  <si>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</si>
  <si>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</si>
  <si>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</si>
  <si>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</si>
  <si>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</si>
  <si>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</si>
  <si>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</si>
  <si>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</si>
  <si>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</si>
  <si>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</si>
  <si>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</si>
  <si>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</si>
  <si>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</si>
  <si>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</si>
  <si>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</si>
  <si>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</si>
  <si>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</si>
  <si>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</si>
  <si>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</si>
  <si>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</si>
  <si>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</si>
  <si>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</si>
  <si>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</si>
  <si>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</si>
  <si>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</si>
  <si>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</si>
  <si>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</si>
  <si>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</si>
  <si>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</si>
  <si>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</si>
  <si>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</si>
  <si>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</si>
  <si>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</si>
  <si>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</si>
  <si>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</si>
  <si>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</si>
  <si>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</si>
  <si>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</si>
  <si>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</si>
  <si>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</si>
  <si>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</si>
  <si>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</si>
  <si>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</si>
  <si>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</si>
  <si>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</si>
  <si>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</si>
  <si>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</si>
  <si>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</si>
  <si>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</si>
  <si>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</si>
  <si>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</si>
  <si>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</si>
  <si>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</si>
  <si>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</si>
  <si>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</si>
  <si>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</si>
  <si>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</si>
  <si>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</si>
  <si>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</si>
  <si>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</si>
  <si>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</si>
  <si>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</si>
  <si>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</si>
  <si>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</si>
  <si>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</si>
  <si>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</si>
  <si>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</si>
  <si>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</si>
  <si>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</si>
  <si>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</si>
  <si>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</si>
  <si>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</si>
  <si>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</si>
  <si>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</si>
  <si>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</si>
  <si>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</si>
  <si>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</si>
  <si>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</si>
  <si>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</si>
  <si>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</si>
  <si>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</si>
  <si>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</si>
  <si>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</si>
  <si>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</si>
  <si>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</si>
  <si>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</si>
  <si>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</si>
  <si>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</si>
  <si>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</si>
  <si>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</si>
  <si>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</si>
  <si>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</si>
  <si>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</si>
  <si>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</si>
  <si>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</si>
  <si>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</si>
  <si>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</si>
  <si>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</si>
  <si>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</si>
  <si>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</si>
  <si>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</si>
  <si>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</si>
  <si>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</si>
  <si>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</si>
  <si>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</si>
  <si>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</si>
  <si>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</si>
  <si>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</si>
  <si>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</si>
  <si>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</si>
  <si>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</si>
  <si>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</si>
  <si>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</si>
  <si>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</si>
  <si>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</si>
  <si>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</si>
  <si>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</si>
  <si>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</si>
  <si>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</si>
  <si>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</si>
  <si>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</si>
  <si>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</si>
  <si>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</si>
  <si>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</si>
  <si>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</si>
  <si>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</si>
  <si>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</si>
  <si>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</si>
  <si>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</si>
  <si>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</si>
  <si>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</si>
  <si>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</si>
  <si>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</si>
  <si>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</si>
  <si>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</si>
  <si>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</si>
  <si>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</si>
  <si>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</si>
  <si>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</si>
  <si>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</si>
  <si>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</si>
  <si>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</si>
  <si>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</si>
  <si>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</si>
  <si>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</si>
  <si>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</si>
  <si>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</si>
  <si>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</si>
  <si>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</si>
  <si>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</si>
  <si>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</si>
  <si>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</si>
  <si>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</si>
  <si>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</si>
  <si>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</si>
  <si>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</si>
  <si>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</si>
  <si>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</si>
  <si>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</si>
  <si>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</si>
  <si>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</si>
  <si>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</si>
  <si>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</si>
  <si>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</si>
  <si>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</si>
  <si>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</si>
  <si>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</si>
  <si>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</si>
  <si>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</si>
  <si>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</si>
  <si>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</si>
  <si>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</si>
  <si>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</si>
  <si>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</si>
  <si>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</si>
  <si>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</si>
  <si>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</si>
  <si>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</si>
  <si>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</si>
  <si>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</si>
  <si>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</si>
  <si>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</si>
  <si>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</si>
  <si>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</si>
  <si>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</si>
  <si>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</si>
  <si>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</si>
  <si>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</si>
  <si>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</si>
  <si>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</si>
  <si>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</si>
  <si>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</si>
  <si>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</si>
  <si>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</si>
  <si>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</si>
  <si>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</si>
  <si>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</si>
  <si>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</si>
  <si>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</si>
  <si>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</si>
  <si>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</si>
  <si>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</si>
  <si>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</si>
  <si>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</si>
  <si>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</si>
  <si>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</si>
  <si>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</si>
  <si>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</si>
  <si>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</si>
  <si>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</si>
  <si>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</si>
  <si>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</si>
  <si>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</si>
  <si>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</si>
  <si>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</si>
  <si>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</si>
  <si>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</si>
  <si>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</si>
  <si>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</si>
  <si>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</si>
  <si>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</si>
  <si>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</si>
  <si>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</si>
  <si>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</si>
  <si>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</si>
  <si>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</si>
  <si>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</si>
  <si>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</si>
  <si>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</si>
  <si>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</si>
  <si>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</si>
  <si>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</si>
  <si>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</si>
  <si>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</si>
  <si>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</si>
  <si>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</si>
  <si>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</si>
  <si>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</si>
  <si>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</si>
  <si>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</si>
  <si>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</si>
  <si>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</si>
  <si>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</si>
  <si>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</si>
  <si>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</si>
  <si>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</si>
  <si>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</si>
  <si>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</si>
  <si>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</si>
  <si>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</si>
  <si>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</si>
  <si>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</si>
  <si>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</si>
  <si>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</si>
  <si>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</si>
  <si>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</si>
  <si>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</si>
  <si>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</si>
  <si>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</si>
  <si>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</si>
  <si>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</si>
  <si>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</si>
  <si>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</si>
  <si>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</si>
  <si>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</si>
  <si>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</si>
  <si>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</si>
  <si>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</si>
  <si>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</si>
  <si>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</si>
  <si>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</si>
  <si>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</si>
  <si>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</si>
  <si>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</si>
  <si>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</si>
  <si>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</si>
  <si>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</si>
  <si>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</si>
  <si>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</si>
  <si>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</si>
  <si>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</si>
  <si>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</si>
  <si>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</si>
  <si>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</si>
  <si>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</si>
  <si>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</si>
  <si>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</si>
  <si>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</si>
  <si>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</si>
  <si>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</si>
  <si>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</si>
  <si>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</si>
  <si>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</si>
  <si>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</si>
  <si>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</si>
  <si>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</si>
  <si>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</si>
  <si>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</si>
  <si>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</si>
  <si>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</si>
  <si>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</si>
  <si>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</si>
  <si>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</si>
  <si>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</si>
  <si>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</si>
  <si>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</si>
  <si>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</si>
  <si>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</si>
  <si>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</si>
  <si>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</si>
  <si>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</si>
  <si>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</si>
  <si>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</si>
  <si>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</si>
  <si>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</si>
  <si>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</si>
  <si>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</si>
  <si>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</si>
  <si>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</si>
  <si>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</si>
  <si>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</si>
  <si>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</si>
  <si>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</si>
  <si>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</si>
  <si>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</si>
  <si>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</si>
  <si>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</si>
  <si>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</si>
  <si>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</si>
  <si>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</si>
  <si>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</si>
  <si>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</si>
  <si>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</si>
  <si>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</si>
  <si>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</si>
  <si>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</si>
  <si>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</si>
  <si>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</si>
  <si>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</si>
  <si>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</si>
  <si>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</si>
  <si>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</si>
  <si>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</si>
  <si>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</si>
  <si>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</si>
  <si>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</si>
  <si>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</si>
  <si>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</si>
  <si>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</si>
  <si>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</si>
  <si>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</si>
  <si>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</si>
  <si>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</si>
  <si>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</si>
  <si>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</si>
  <si>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</si>
  <si>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</si>
  <si>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</si>
  <si>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</si>
  <si>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</si>
  <si>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</si>
  <si>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</si>
  <si>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</si>
  <si>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</si>
  <si>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</si>
  <si>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</si>
  <si>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</si>
  <si>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</si>
  <si>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</si>
  <si>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</si>
  <si>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</si>
  <si>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</si>
  <si>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</si>
  <si>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</si>
  <si>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</si>
  <si>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</si>
  <si>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</si>
  <si>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</si>
  <si>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</si>
  <si>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</si>
  <si>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</si>
  <si>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</si>
  <si>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</si>
  <si>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</si>
  <si>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</si>
  <si>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</si>
  <si>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</si>
  <si>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</si>
  <si>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</si>
  <si>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</si>
  <si>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</si>
  <si>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</si>
  <si>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</si>
  <si>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</si>
  <si>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</si>
  <si>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</si>
  <si>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</si>
  <si>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</si>
  <si>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</si>
  <si>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</si>
  <si>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</si>
  <si>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</si>
  <si>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</si>
  <si>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</si>
  <si>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</si>
  <si>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</si>
  <si>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</si>
  <si>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</si>
  <si>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</si>
  <si>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</si>
  <si>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</si>
  <si>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</si>
  <si>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</si>
  <si>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</si>
  <si>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</si>
  <si>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</si>
  <si>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</si>
  <si>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</si>
  <si>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</si>
  <si>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</si>
  <si>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</si>
  <si>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</si>
  <si>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</si>
  <si>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</si>
  <si>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</si>
  <si>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</si>
  <si>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</si>
  <si>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</si>
  <si>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</si>
  <si>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</si>
  <si>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</si>
  <si>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</si>
  <si>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</si>
  <si>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</si>
  <si>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</si>
  <si>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</si>
  <si>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</si>
  <si>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</si>
  <si>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</si>
  <si>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</si>
  <si>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</si>
  <si>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</si>
  <si>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</si>
  <si>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</si>
  <si>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</si>
  <si>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</si>
  <si>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</si>
  <si>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</si>
  <si>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</si>
  <si>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</si>
  <si>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</si>
  <si>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</si>
  <si>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</si>
  <si>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</si>
  <si>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</si>
  <si>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</si>
  <si>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</si>
  <si>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</si>
  <si>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</si>
  <si>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</si>
  <si>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</si>
  <si>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</si>
  <si>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</si>
  <si>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</si>
  <si>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</si>
  <si>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</si>
  <si>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</si>
  <si>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</si>
  <si>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</si>
  <si>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</si>
  <si>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</si>
  <si>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</si>
  <si>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</si>
  <si>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</si>
  <si>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</si>
  <si>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</si>
  <si>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</si>
  <si>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</si>
  <si>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</si>
  <si>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</si>
  <si>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</si>
  <si>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</si>
  <si>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</si>
  <si>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</si>
  <si>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</si>
  <si>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</si>
  <si>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</si>
  <si>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</si>
  <si>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</si>
  <si>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</si>
  <si>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</si>
  <si>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</si>
  <si>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</si>
  <si>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</si>
  <si>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</si>
  <si>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</si>
  <si>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</si>
  <si>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</si>
  <si>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</si>
  <si>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</si>
  <si>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</si>
  <si>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</si>
  <si>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</si>
  <si>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</si>
  <si>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</si>
  <si>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</si>
  <si>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</si>
  <si>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</si>
  <si>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</si>
  <si>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</si>
  <si>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</si>
  <si>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</si>
  <si>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</si>
  <si>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</si>
  <si>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</si>
  <si>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</si>
  <si>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</si>
  <si>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</si>
  <si>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</si>
  <si>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</si>
  <si>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</si>
  <si>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</si>
  <si>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</si>
  <si>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</si>
  <si>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</si>
  <si>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</si>
  <si>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</si>
  <si>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</si>
  <si>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</si>
  <si>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</si>
  <si>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</si>
  <si>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</si>
  <si>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</si>
  <si>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</si>
  <si>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</si>
  <si>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</si>
  <si>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</si>
  <si>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</si>
  <si>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</si>
  <si>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</si>
  <si>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</si>
  <si>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</si>
  <si>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</si>
  <si>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</si>
  <si>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</si>
  <si>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</si>
  <si>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</si>
  <si>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</si>
  <si>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</si>
  <si>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</si>
  <si>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</si>
  <si>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</si>
  <si>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</si>
  <si>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</si>
  <si>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</si>
  <si>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</si>
  <si>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</si>
  <si>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</si>
  <si>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</si>
  <si>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</si>
  <si>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</si>
  <si>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</si>
  <si>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</si>
  <si>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</si>
  <si>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</si>
  <si>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</si>
  <si>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</si>
  <si>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</si>
  <si>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</si>
  <si>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</si>
  <si>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</si>
  <si>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</si>
  <si>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</si>
  <si>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</si>
  <si>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</si>
  <si>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</si>
  <si>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</si>
  <si>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</si>
  <si>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</si>
  <si>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</si>
  <si>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</si>
  <si>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</si>
  <si>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</si>
  <si>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</si>
  <si>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</si>
  <si>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</si>
  <si>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</si>
  <si>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</si>
  <si>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</si>
  <si>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</si>
  <si>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</si>
  <si>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</si>
  <si>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</si>
  <si>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</si>
  <si>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</si>
  <si>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</si>
  <si>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</si>
  <si>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</si>
  <si>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</si>
  <si>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</si>
  <si>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</si>
  <si>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</si>
  <si>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</si>
  <si>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</si>
  <si>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</si>
  <si>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</si>
  <si>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</si>
  <si>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</si>
  <si>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</si>
  <si>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</si>
  <si>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</si>
  <si>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</si>
  <si>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</si>
  <si>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</si>
  <si>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</si>
  <si>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</si>
  <si>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</si>
  <si>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</si>
  <si>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</si>
  <si>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</si>
  <si>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</si>
  <si>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</si>
  <si>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</si>
  <si>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</si>
  <si>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</si>
  <si>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</si>
  <si>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</si>
  <si>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</si>
  <si>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</si>
  <si>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</si>
  <si>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</si>
  <si>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</si>
  <si>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</si>
  <si>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</si>
  <si>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</si>
  <si>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</si>
  <si>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</si>
  <si>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</si>
  <si>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</si>
  <si>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</si>
  <si>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</si>
  <si>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</si>
  <si>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</si>
  <si>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</si>
  <si>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</si>
  <si>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</si>
  <si>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</si>
  <si>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</si>
  <si>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</si>
  <si>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</si>
  <si>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</si>
  <si>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</si>
  <si>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</si>
  <si>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</si>
  <si>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</si>
  <si>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</si>
  <si>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</si>
  <si>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</si>
  <si>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</si>
  <si>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</si>
  <si>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</si>
  <si>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</si>
  <si>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</si>
  <si>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</si>
  <si>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</si>
  <si>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</si>
  <si>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</si>
  <si>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</si>
  <si>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</si>
  <si>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</si>
  <si>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</si>
  <si>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</si>
  <si>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</si>
  <si>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</si>
  <si>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</si>
  <si>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</si>
  <si>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</si>
  <si>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</si>
  <si>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</si>
  <si>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</si>
  <si>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</si>
  <si>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</si>
  <si>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</si>
  <si>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</si>
  <si>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</si>
  <si>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</si>
  <si>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</si>
  <si>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</si>
  <si>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</si>
  <si>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</si>
  <si>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</si>
  <si>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</si>
  <si>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</si>
  <si>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</si>
  <si>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</si>
  <si>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</si>
  <si>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</si>
  <si>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</si>
  <si>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</si>
  <si>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</si>
  <si>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</si>
  <si>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</si>
  <si>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</si>
  <si>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</si>
  <si>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</si>
  <si>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</si>
  <si>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</si>
  <si>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</si>
  <si>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</si>
  <si>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</si>
  <si>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</si>
  <si>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</si>
  <si>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</si>
  <si>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</si>
  <si>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</si>
  <si>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</si>
  <si>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</si>
  <si>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</si>
  <si>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</si>
  <si>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</si>
  <si>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</si>
  <si>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</si>
  <si>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</si>
  <si>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</si>
  <si>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</si>
  <si>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</si>
  <si>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</si>
  <si>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</si>
  <si>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</si>
  <si>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</si>
  <si>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</si>
  <si>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</si>
  <si>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</si>
  <si>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</si>
  <si>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</si>
  <si>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</si>
  <si>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</si>
  <si>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</si>
  <si>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</si>
  <si>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</si>
  <si>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</si>
  <si>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</si>
  <si>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</si>
  <si>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</si>
  <si>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</si>
  <si>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</si>
  <si>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</si>
  <si>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</si>
  <si>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</si>
  <si>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</si>
  <si>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</si>
  <si>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</si>
  <si>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</si>
  <si>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</si>
  <si>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</si>
  <si>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</si>
  <si>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</si>
  <si>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</si>
  <si>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</si>
  <si>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</si>
  <si>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</si>
  <si>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</si>
  <si>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</si>
  <si>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</si>
  <si>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</si>
  <si>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</si>
  <si>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</si>
  <si>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</si>
  <si>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</si>
  <si>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</si>
  <si>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</si>
  <si>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</si>
  <si>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</si>
  <si>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</si>
  <si>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</si>
  <si>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</si>
  <si>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</si>
  <si>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</si>
  <si>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</si>
  <si>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</si>
  <si>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</si>
  <si>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</si>
  <si>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</si>
  <si>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</si>
  <si>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</si>
  <si>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</si>
  <si>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</si>
  <si>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</si>
  <si>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</si>
  <si>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</si>
  <si>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</si>
  <si>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</si>
  <si>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</si>
  <si>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</si>
  <si>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</si>
  <si>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</si>
  <si>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</si>
  <si>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</si>
  <si>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</si>
  <si>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</si>
  <si>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</si>
  <si>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</si>
  <si>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</si>
  <si>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</si>
  <si>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</si>
  <si>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</si>
  <si>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</si>
  <si>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</si>
  <si>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</si>
  <si>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</si>
  <si>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</si>
  <si>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</si>
  <si>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</si>
  <si>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</si>
  <si>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</si>
  <si>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</si>
  <si>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</si>
  <si>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</si>
  <si>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</si>
  <si>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</si>
  <si>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</si>
  <si>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</si>
  <si>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</si>
  <si>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</si>
  <si>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</si>
  <si>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</si>
  <si>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</si>
  <si>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</si>
  <si>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</si>
  <si>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</si>
  <si>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</si>
  <si>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</si>
  <si>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</si>
  <si>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</si>
  <si>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</si>
  <si>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</si>
  <si>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</si>
  <si>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</si>
  <si>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</si>
  <si>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</si>
  <si>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</si>
  <si>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</si>
  <si>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</si>
  <si>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</si>
  <si>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</si>
  <si>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</si>
  <si>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</si>
  <si>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</si>
  <si>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</si>
  <si>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</si>
  <si>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</si>
  <si>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</si>
  <si>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</si>
  <si>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</si>
  <si>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</si>
  <si>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</si>
  <si>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</si>
  <si>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</si>
  <si>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</si>
  <si>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</si>
  <si>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</si>
  <si>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</si>
  <si>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</si>
  <si>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</si>
  <si>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</si>
  <si>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</si>
  <si>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</si>
  <si>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</si>
  <si>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</si>
  <si>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</si>
  <si>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</si>
  <si>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</si>
  <si>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</si>
  <si>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</si>
  <si>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</si>
  <si>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</si>
  <si>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</si>
  <si>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</si>
  <si>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</si>
  <si>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</si>
  <si>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</si>
  <si>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</si>
  <si>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</si>
  <si>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</si>
  <si>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</si>
  <si>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</si>
  <si>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</si>
  <si>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</si>
  <si>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</si>
  <si>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</si>
  <si>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</si>
  <si>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</si>
  <si>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</si>
  <si>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</si>
  <si>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</si>
  <si>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</si>
  <si>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</si>
  <si>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</si>
  <si>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</si>
  <si>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</si>
  <si>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</si>
  <si>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</si>
  <si>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</si>
  <si>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</si>
  <si>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</si>
  <si>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</si>
  <si>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</si>
  <si>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</si>
  <si>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</si>
  <si>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</si>
  <si>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</si>
  <si>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</si>
  <si>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</si>
  <si>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</si>
  <si>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</si>
  <si>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</si>
  <si>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</si>
  <si>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</si>
  <si>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</si>
  <si>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</si>
  <si>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</si>
  <si>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</si>
  <si>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</si>
  <si>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</si>
  <si>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</si>
  <si>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</si>
  <si>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</si>
  <si>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</si>
  <si>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</si>
  <si>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</si>
  <si>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</si>
  <si>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</si>
  <si>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</si>
  <si>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</si>
  <si>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</si>
  <si>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</si>
  <si>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</si>
  <si>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</si>
  <si>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</si>
  <si>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</si>
  <si>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</si>
  <si>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</si>
  <si>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</si>
  <si>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</si>
  <si>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</si>
  <si>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</si>
  <si>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</si>
  <si>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</si>
  <si>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</si>
  <si>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</si>
  <si>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</si>
  <si>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</si>
  <si>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</si>
  <si>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</si>
  <si>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</si>
  <si>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</si>
  <si>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</si>
  <si>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</si>
  <si>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</si>
  <si>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</si>
  <si>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</si>
  <si>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</si>
  <si>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</si>
  <si>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</si>
  <si>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</si>
  <si>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</si>
  <si>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</si>
  <si>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</si>
  <si>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</si>
  <si>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</si>
  <si>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</si>
  <si>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</si>
  <si>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</si>
  <si>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</si>
  <si>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</si>
  <si>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</si>
  <si>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</si>
  <si>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</si>
  <si>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</si>
  <si>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</si>
  <si>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</si>
  <si>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</si>
  <si>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</si>
  <si>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</si>
  <si>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</si>
  <si>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</si>
  <si>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</si>
  <si>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</si>
  <si>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</si>
  <si>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</si>
  <si>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</si>
  <si>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</si>
  <si>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</si>
  <si>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</si>
  <si>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</si>
  <si>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</si>
  <si>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</si>
  <si>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</si>
  <si>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</si>
  <si>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</si>
  <si>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</si>
  <si>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</si>
  <si>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</si>
  <si>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</si>
  <si>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</si>
  <si>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</si>
  <si>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</si>
  <si>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</si>
  <si>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</si>
  <si>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</si>
  <si>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</si>
  <si>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</si>
  <si>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</si>
  <si>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</si>
  <si>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</si>
  <si>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</si>
  <si>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</si>
  <si>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</si>
  <si>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</si>
  <si>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</si>
  <si>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</si>
  <si>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</si>
  <si>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</si>
  <si>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</si>
  <si>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</si>
  <si>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</si>
  <si>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</si>
  <si>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</si>
  <si>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</si>
  <si>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</si>
  <si>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</si>
  <si>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</si>
  <si>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</si>
  <si>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</si>
  <si>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</si>
  <si>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</si>
  <si>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</si>
  <si>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</si>
  <si>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</si>
  <si>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</si>
  <si>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</si>
  <si>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</si>
  <si>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</si>
  <si>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</si>
  <si>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</si>
  <si>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</si>
  <si>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</si>
  <si>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</si>
  <si>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</si>
  <si>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</si>
  <si>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</si>
  <si>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</si>
  <si>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</si>
  <si>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</si>
  <si>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</si>
  <si>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</si>
  <si>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</si>
  <si>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</si>
  <si>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</si>
  <si>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</si>
  <si>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</si>
  <si>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</si>
  <si>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</si>
  <si>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</si>
  <si>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</si>
  <si>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</si>
  <si>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</si>
  <si>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</si>
  <si>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</si>
  <si>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</si>
  <si>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</si>
  <si>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</si>
  <si>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</si>
  <si>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</si>
  <si>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</si>
  <si>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</si>
  <si>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</si>
  <si>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</si>
  <si>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</si>
  <si>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</si>
  <si>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</si>
  <si>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</si>
  <si>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</si>
  <si>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</si>
  <si>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</si>
  <si>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</si>
  <si>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</si>
  <si>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</si>
  <si>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</si>
  <si>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</si>
  <si>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</si>
  <si>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</si>
  <si>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</si>
  <si>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</si>
  <si>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</si>
  <si>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</si>
  <si>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</si>
  <si>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</si>
  <si>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</si>
  <si>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</si>
  <si>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</si>
  <si>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</si>
  <si>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</si>
  <si>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</si>
  <si>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</si>
  <si>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</si>
  <si>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</si>
  <si>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</si>
  <si>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</si>
  <si>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</si>
  <si>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</si>
  <si>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</si>
  <si>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</si>
  <si>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</si>
  <si>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</si>
  <si>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</si>
  <si>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</si>
  <si>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</si>
  <si>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</si>
  <si>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</si>
  <si>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</si>
  <si>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</si>
  <si>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</si>
  <si>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</si>
  <si>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</si>
  <si>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</si>
  <si>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</si>
  <si>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</si>
  <si>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</si>
  <si>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</si>
  <si>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</si>
  <si>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</si>
  <si>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</si>
  <si>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</si>
  <si>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</si>
  <si>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</si>
  <si>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</si>
  <si>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</si>
  <si>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</si>
  <si>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</si>
  <si>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</si>
  <si>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</si>
  <si>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</si>
  <si>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</si>
  <si>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</si>
  <si>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</si>
  <si>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</si>
  <si>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</si>
  <si>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</si>
  <si>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</si>
  <si>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</si>
  <si>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</si>
  <si>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</si>
  <si>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</si>
  <si>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</si>
  <si>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</si>
  <si>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</si>
  <si>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</si>
  <si>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</si>
  <si>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</si>
  <si>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</si>
  <si>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</si>
  <si>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</si>
  <si>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</si>
  <si>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</si>
  <si>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</si>
  <si>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</si>
  <si>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</si>
  <si>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</si>
  <si>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</si>
  <si>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</si>
  <si>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</si>
  <si>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</si>
  <si>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</si>
  <si>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</si>
  <si>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</si>
  <si>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</si>
  <si>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</si>
  <si>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</si>
  <si>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</si>
  <si>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</si>
  <si>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</si>
  <si>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</si>
  <si>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</si>
  <si>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</si>
  <si>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</si>
  <si>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</si>
  <si>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</si>
  <si>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</si>
  <si>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</si>
  <si>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</si>
  <si>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</si>
  <si>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</si>
  <si>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</si>
  <si>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</si>
  <si>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</si>
  <si>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</si>
  <si>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</si>
  <si>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</si>
  <si>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</si>
  <si>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</si>
  <si>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</si>
  <si>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</si>
  <si>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</si>
  <si>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</si>
  <si>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</si>
  <si>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</si>
  <si>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</si>
  <si>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</si>
  <si>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</si>
  <si>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</si>
  <si>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</si>
  <si>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</si>
  <si>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</si>
  <si>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</si>
  <si>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</si>
  <si>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</si>
  <si>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</si>
  <si>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</si>
  <si>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</si>
  <si>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</si>
  <si>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</si>
  <si>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</si>
  <si>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</si>
  <si>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</si>
  <si>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</si>
  <si>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</si>
  <si>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</si>
  <si>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</si>
  <si>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</si>
  <si>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</si>
  <si>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</si>
  <si>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</si>
  <si>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</si>
  <si>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</si>
  <si>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</si>
  <si>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</si>
  <si>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</si>
  <si>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</si>
  <si>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</si>
  <si>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</si>
  <si>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</si>
  <si>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</si>
  <si>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</si>
  <si>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</si>
  <si>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</si>
  <si>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</si>
  <si>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</si>
  <si>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</si>
  <si>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</si>
  <si>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</si>
  <si>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</si>
  <si>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</si>
  <si>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</si>
  <si>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</si>
  <si>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</si>
  <si>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</si>
  <si>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</si>
  <si>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</si>
  <si>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</si>
  <si>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</si>
  <si>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</si>
  <si>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</si>
  <si>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</si>
  <si>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</si>
  <si>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</si>
  <si>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</si>
  <si>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</si>
  <si>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</si>
  <si>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</si>
  <si>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</si>
  <si>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</si>
  <si>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</si>
  <si>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</si>
  <si>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</si>
  <si>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</si>
  <si>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</si>
  <si>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</si>
  <si>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</si>
  <si>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</si>
  <si>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</si>
  <si>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</si>
  <si>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</si>
  <si>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</si>
  <si>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</si>
  <si>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</si>
  <si>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</si>
  <si>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</si>
  <si>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</si>
  <si>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</si>
  <si>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</si>
  <si>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</si>
  <si>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</si>
  <si>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</si>
  <si>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</si>
  <si>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</si>
  <si>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</si>
  <si>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</si>
  <si>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</si>
  <si>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</si>
  <si>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</si>
  <si>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</si>
  <si>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</si>
  <si>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</si>
  <si>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</si>
  <si>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</si>
  <si>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</si>
  <si>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</si>
  <si>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</si>
  <si>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</si>
  <si>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</si>
  <si>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</si>
  <si>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</si>
  <si>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</si>
  <si>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</si>
  <si>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</si>
  <si>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</si>
  <si>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</si>
  <si>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</si>
  <si>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</si>
  <si>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</si>
  <si>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</si>
  <si>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</si>
  <si>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</si>
  <si>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</si>
  <si>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</si>
  <si>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</si>
  <si>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</si>
  <si>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</si>
  <si>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</si>
  <si>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</si>
  <si>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</si>
  <si>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</si>
  <si>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</si>
  <si>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</si>
  <si>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</si>
  <si>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</si>
  <si>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</si>
  <si>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</si>
  <si>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</si>
  <si>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</si>
  <si>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</si>
  <si>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</si>
  <si>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</si>
  <si>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</si>
  <si>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</si>
  <si>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</si>
  <si>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</si>
  <si>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</si>
  <si>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</si>
  <si>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</si>
  <si>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</si>
  <si>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</si>
  <si>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</si>
  <si>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</si>
  <si>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</si>
  <si>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</si>
  <si>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</si>
  <si>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</si>
  <si>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</si>
  <si>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</si>
  <si>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</si>
  <si>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</si>
  <si>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</si>
  <si>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</si>
  <si>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</si>
  <si>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</si>
  <si>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</si>
  <si>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</si>
  <si>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</si>
  <si>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</si>
  <si>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</si>
  <si>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</si>
  <si>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</si>
  <si>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</si>
  <si>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</si>
  <si>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</si>
  <si>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</si>
  <si>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</si>
  <si>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</si>
  <si>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</si>
  <si>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</si>
  <si>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</si>
  <si>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</si>
  <si>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</si>
  <si>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</si>
  <si>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</si>
  <si>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</si>
  <si>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</si>
  <si>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</si>
  <si>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</si>
  <si>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</si>
  <si>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</si>
  <si>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</si>
  <si>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</si>
  <si>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</si>
  <si>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</si>
  <si>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</si>
  <si>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</si>
  <si>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</si>
  <si>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</si>
  <si>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</si>
  <si>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</si>
  <si>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</si>
  <si>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</si>
  <si>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</si>
  <si>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</si>
  <si>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</si>
  <si>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</si>
  <si>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</si>
  <si>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</si>
  <si>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</si>
  <si>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</si>
  <si>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</si>
  <si>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</si>
  <si>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</si>
  <si>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</si>
  <si>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</si>
  <si>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</si>
  <si>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</si>
  <si>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</si>
  <si>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</si>
  <si>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</si>
  <si>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</si>
  <si>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</si>
  <si>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</si>
  <si>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</si>
  <si>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</si>
  <si>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</si>
  <si>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</si>
  <si>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</si>
  <si>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</si>
  <si>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</si>
  <si>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</si>
  <si>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</si>
  <si>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</si>
  <si>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</si>
  <si>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</si>
  <si>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</si>
  <si>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</si>
  <si>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</si>
  <si>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</si>
  <si>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</si>
  <si>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</si>
  <si>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</si>
  <si>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</si>
  <si>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</si>
  <si>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</si>
  <si>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</si>
  <si>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</si>
  <si>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</si>
  <si>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</si>
  <si>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</si>
  <si>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</si>
  <si>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</si>
  <si>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</si>
  <si>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</si>
  <si>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</si>
  <si>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</si>
  <si>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</si>
  <si>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</si>
  <si>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</si>
  <si>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</si>
  <si>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</si>
  <si>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</si>
  <si>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</si>
  <si>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</si>
  <si>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</si>
  <si>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</si>
  <si>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</si>
  <si>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</si>
  <si>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</si>
  <si>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</si>
  <si>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</si>
  <si>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</si>
  <si>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</si>
  <si>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</si>
  <si>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</si>
  <si>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</si>
  <si>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</si>
  <si>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</si>
  <si>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</si>
  <si>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</si>
  <si>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</si>
  <si>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</si>
  <si>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</si>
  <si>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</si>
  <si>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</si>
  <si>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</si>
  <si>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</si>
  <si>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</si>
  <si>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</si>
  <si>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</si>
  <si>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</si>
  <si>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</si>
  <si>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</si>
  <si>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</si>
  <si>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</si>
  <si>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</si>
  <si>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</si>
  <si>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</si>
  <si>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</si>
  <si>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</si>
  <si>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</si>
  <si>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</si>
  <si>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</si>
  <si>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</si>
  <si>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</si>
  <si>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</si>
  <si>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</si>
  <si>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</si>
  <si>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</si>
  <si>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</si>
  <si>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</si>
  <si>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</si>
  <si>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</si>
  <si>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</si>
  <si>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</si>
  <si>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</si>
  <si>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</si>
  <si>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</si>
  <si>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</si>
  <si>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</si>
  <si>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</si>
  <si>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</si>
  <si>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</si>
  <si>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</si>
  <si>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</si>
  <si>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</si>
  <si>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</si>
  <si>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</si>
  <si>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</si>
  <si>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</si>
  <si>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</si>
  <si>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</si>
  <si>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</si>
  <si>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</si>
  <si>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</si>
  <si>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</si>
  <si>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</si>
  <si>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</si>
  <si>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</si>
  <si>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</si>
  <si>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</si>
  <si>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</si>
  <si>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</si>
  <si>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</si>
  <si>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</si>
  <si>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</si>
  <si>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</si>
  <si>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</si>
  <si>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</si>
  <si>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</si>
  <si>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</si>
  <si>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</si>
  <si>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</si>
  <si>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</si>
  <si>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</si>
  <si>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</si>
  <si>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</si>
  <si>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</si>
  <si>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</si>
  <si>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</si>
  <si>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</si>
  <si>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</si>
  <si>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</si>
  <si>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</si>
  <si>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</si>
  <si>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</si>
  <si>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</si>
  <si>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</si>
  <si>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</si>
  <si>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</si>
  <si>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</si>
  <si>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</si>
  <si>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</si>
  <si>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</si>
  <si>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</si>
  <si>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</si>
  <si>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</si>
  <si>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</si>
  <si>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</si>
  <si>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</si>
  <si>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</si>
  <si>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</si>
  <si>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</si>
  <si>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</si>
  <si>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</si>
  <si>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</si>
  <si>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</si>
  <si>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</si>
  <si>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</si>
  <si>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</si>
  <si>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</si>
  <si>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</si>
  <si>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</si>
  <si>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</si>
  <si>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</si>
  <si>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</si>
  <si>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</si>
  <si>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</si>
  <si>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</si>
  <si>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</si>
  <si>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</si>
  <si>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</si>
  <si>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</si>
  <si>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</si>
  <si>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</si>
  <si>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</si>
  <si>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</si>
  <si>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</si>
  <si>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</si>
  <si>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</si>
  <si>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</si>
  <si>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</si>
  <si>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</si>
  <si>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</si>
  <si>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</si>
  <si>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</si>
  <si>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</si>
  <si>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</si>
  <si>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</si>
  <si>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</si>
  <si>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</si>
  <si>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</si>
  <si>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</si>
  <si>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</si>
  <si>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</si>
  <si>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</si>
  <si>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</si>
  <si>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</si>
  <si>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</si>
  <si>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</si>
  <si>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</si>
  <si>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</si>
  <si>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</si>
  <si>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</si>
  <si>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</si>
  <si>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</si>
  <si>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</si>
  <si>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</si>
  <si>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</si>
  <si>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</si>
  <si>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</si>
  <si>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</si>
  <si>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</si>
  <si>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</si>
  <si>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</si>
  <si>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</si>
  <si>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</si>
  <si>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</si>
  <si>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</si>
  <si>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</si>
  <si>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</si>
  <si>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</si>
  <si>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</si>
  <si>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</si>
  <si>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</si>
  <si>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</si>
  <si>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</si>
  <si>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</si>
  <si>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</si>
  <si>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</si>
  <si>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</si>
  <si>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</si>
  <si>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</si>
  <si>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</si>
  <si>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</si>
  <si>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</si>
  <si>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</si>
  <si>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</si>
  <si>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</si>
  <si>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</si>
  <si>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</si>
  <si>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</si>
  <si>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</si>
  <si>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</si>
  <si>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</si>
  <si>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</si>
  <si>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</si>
  <si>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</si>
  <si>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</si>
  <si>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</si>
  <si>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</si>
  <si>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</si>
  <si>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</si>
  <si>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</si>
  <si>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</si>
  <si>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</si>
  <si>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</si>
  <si>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</si>
  <si>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</si>
  <si>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</si>
  <si>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</si>
  <si>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</si>
  <si>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</si>
  <si>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</si>
  <si>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</si>
  <si>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</si>
  <si>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</si>
  <si>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</si>
  <si>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</si>
  <si>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</si>
  <si>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</si>
  <si>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</si>
  <si>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</si>
  <si>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</si>
  <si>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</si>
  <si>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</si>
  <si>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</si>
  <si>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</si>
  <si>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</si>
  <si>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</si>
  <si>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</si>
  <si>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</si>
  <si>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</si>
  <si>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</si>
  <si>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</si>
  <si>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</si>
  <si>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</si>
  <si>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</si>
  <si>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</si>
  <si>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</si>
  <si>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</si>
  <si>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</si>
  <si>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</si>
  <si>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</si>
  <si>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</si>
  <si>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</si>
  <si>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</si>
  <si>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</si>
  <si>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</si>
  <si>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</si>
  <si>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</si>
  <si>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</si>
  <si>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</si>
  <si>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</si>
  <si>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</si>
  <si>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</si>
  <si>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</si>
  <si>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</si>
  <si>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</si>
  <si>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</si>
  <si>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</si>
  <si>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</si>
  <si>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</si>
  <si>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</si>
  <si>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</si>
  <si>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</si>
  <si>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</si>
  <si>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</si>
  <si>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</si>
  <si>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</si>
  <si>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</si>
  <si>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</si>
  <si>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</si>
  <si>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</si>
  <si>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</si>
  <si>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</si>
  <si>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</si>
  <si>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</si>
  <si>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</si>
  <si>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</si>
  <si>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</si>
  <si>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</si>
  <si>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</si>
  <si>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</si>
  <si>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</si>
  <si>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</si>
  <si>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</si>
  <si>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</si>
  <si>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</si>
  <si>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</si>
  <si>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</si>
  <si>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</si>
  <si>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</si>
  <si>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</si>
  <si>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</si>
  <si>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</si>
  <si>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</si>
  <si>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</si>
  <si>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</si>
  <si>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</si>
  <si>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</si>
  <si>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</si>
  <si>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</si>
  <si>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</si>
  <si>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</si>
  <si>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</si>
  <si>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</si>
  <si>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</si>
  <si>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</si>
  <si>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</si>
  <si>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</si>
  <si>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</si>
  <si>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</si>
  <si>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</si>
  <si>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</si>
  <si>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</si>
  <si>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</si>
  <si>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</si>
  <si>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</si>
  <si>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</si>
  <si>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</si>
  <si>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</si>
  <si>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</si>
  <si>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</si>
  <si>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</si>
  <si>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</si>
  <si>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</si>
  <si>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</si>
  <si>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</si>
  <si>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</si>
  <si>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</si>
  <si>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</si>
  <si>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</si>
  <si>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</si>
  <si>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</si>
  <si>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</si>
  <si>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</si>
  <si>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</si>
  <si>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</si>
  <si>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</si>
  <si>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</si>
  <si>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</si>
  <si>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</si>
  <si>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</si>
  <si>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</si>
  <si>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</si>
  <si>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</si>
  <si>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</si>
  <si>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</si>
  <si>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</si>
  <si>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</si>
  <si>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</si>
  <si>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</si>
  <si>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</si>
  <si>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</si>
  <si>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</si>
  <si>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</si>
  <si>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</si>
  <si>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</si>
  <si>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</si>
  <si>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</si>
  <si>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</si>
  <si>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</si>
  <si>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</si>
  <si>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</si>
  <si>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</si>
  <si>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</si>
  <si>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</si>
  <si>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</si>
  <si>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</si>
  <si>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</si>
  <si>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</si>
  <si>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</si>
  <si>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</si>
  <si>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</si>
  <si>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</si>
  <si>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</si>
  <si>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</si>
  <si>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</si>
  <si>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</si>
  <si>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</si>
  <si>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</si>
  <si>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</si>
  <si>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</si>
  <si>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</si>
  <si>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</si>
  <si>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</si>
  <si>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</si>
  <si>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</si>
  <si>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</si>
  <si>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</si>
  <si>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</si>
  <si>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</si>
  <si>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</si>
  <si>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</si>
  <si>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</si>
  <si>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</si>
  <si>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</si>
  <si>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</si>
  <si>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</si>
  <si>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</si>
  <si>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</si>
  <si>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</si>
  <si>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</si>
  <si>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</si>
  <si>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</si>
  <si>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</si>
  <si>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</si>
  <si>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</si>
  <si>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</si>
  <si>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</si>
  <si>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</si>
  <si>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</si>
  <si>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</si>
  <si>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</si>
  <si>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</si>
  <si>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</si>
  <si>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</si>
  <si>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</si>
  <si>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</si>
  <si>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</si>
  <si>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</si>
  <si>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</si>
  <si>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</si>
  <si>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</si>
  <si>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</si>
  <si>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</si>
  <si>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</si>
  <si>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</si>
  <si>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</si>
  <si>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</si>
  <si>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</si>
  <si>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</si>
  <si>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</si>
  <si>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</si>
  <si>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</si>
  <si>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</si>
  <si>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</si>
  <si>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</si>
  <si>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</si>
  <si>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</si>
  <si>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</si>
  <si>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</si>
  <si>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</si>
  <si>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</si>
  <si>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</si>
  <si>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</si>
  <si>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</si>
  <si>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</si>
  <si>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</si>
  <si>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</si>
  <si>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</si>
  <si>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</si>
  <si>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</si>
  <si>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</si>
  <si>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</si>
  <si>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</si>
  <si>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</si>
  <si>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</si>
  <si>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</si>
  <si>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</si>
  <si>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</si>
  <si>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</si>
  <si>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</si>
  <si>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</si>
  <si>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</si>
  <si>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</si>
  <si>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</si>
  <si>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</si>
  <si>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</si>
  <si>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</si>
  <si>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</si>
  <si>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</si>
  <si>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</si>
  <si>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</si>
  <si>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</si>
  <si>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</si>
  <si>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</si>
  <si>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</si>
  <si>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</si>
  <si>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</si>
  <si>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</si>
  <si>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</si>
  <si>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</si>
  <si>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</si>
  <si>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</si>
  <si>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</si>
  <si>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</si>
  <si>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</si>
  <si>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</si>
  <si>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</si>
  <si>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</si>
  <si>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</si>
  <si>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</si>
  <si>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</si>
  <si>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</si>
  <si>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</si>
  <si>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</si>
  <si>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</si>
  <si>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</si>
  <si>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</si>
  <si>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</si>
  <si>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</si>
  <si>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</si>
  <si>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</si>
  <si>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</si>
  <si>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</si>
  <si>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</si>
  <si>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</si>
  <si>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</si>
  <si>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</si>
  <si>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</si>
  <si>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</si>
  <si>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</si>
  <si>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</si>
  <si>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</si>
  <si>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</si>
  <si>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</si>
  <si>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</si>
  <si>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</si>
  <si>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</si>
  <si>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</si>
  <si>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</si>
  <si>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</si>
  <si>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</si>
  <si>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</si>
  <si>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</si>
  <si>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</si>
  <si>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</si>
  <si>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</si>
  <si>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</si>
  <si>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</si>
  <si>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</si>
  <si>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</si>
  <si>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</si>
  <si>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</si>
  <si>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</si>
  <si>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</si>
  <si>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</si>
  <si>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</si>
  <si>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</si>
  <si>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</si>
  <si>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</si>
  <si>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</si>
  <si>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</si>
  <si>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</si>
  <si>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</si>
  <si>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</si>
  <si>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</si>
  <si>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</si>
  <si>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</si>
  <si>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</si>
  <si>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</si>
  <si>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</si>
  <si>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</si>
  <si>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</si>
  <si>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</si>
  <si>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</si>
  <si>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</si>
  <si>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</si>
  <si>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</si>
  <si>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</si>
  <si>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</si>
  <si>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</si>
  <si>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</si>
  <si>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</si>
  <si>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</si>
  <si>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</si>
  <si>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</si>
  <si>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</si>
  <si>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</si>
  <si>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</si>
  <si>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</si>
  <si>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</si>
  <si>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</si>
  <si>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</si>
  <si>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</si>
  <si>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</si>
  <si>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</si>
  <si>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</si>
  <si>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</si>
  <si>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</si>
  <si>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</si>
  <si>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</si>
  <si>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</si>
  <si>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</si>
  <si>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</si>
  <si>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</si>
  <si>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</si>
  <si>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</si>
  <si>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</si>
  <si>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</si>
  <si>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</si>
  <si>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</si>
  <si>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</si>
  <si>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</si>
  <si>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</si>
  <si>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</si>
  <si>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</si>
  <si>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</si>
  <si>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</si>
  <si>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</si>
  <si>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</si>
  <si>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</si>
  <si>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</si>
  <si>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</si>
  <si>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</si>
  <si>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</si>
  <si>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</si>
  <si>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</si>
  <si>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</si>
  <si>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</si>
  <si>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</si>
  <si>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</si>
  <si>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</si>
  <si>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</si>
  <si>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</si>
  <si>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</si>
  <si>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</si>
  <si>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</si>
  <si>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</si>
  <si>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</si>
  <si>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</si>
  <si>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</si>
  <si>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</si>
  <si>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</si>
  <si>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</si>
  <si>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</si>
  <si>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</si>
  <si>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</si>
  <si>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</si>
  <si>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</si>
  <si>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</si>
  <si>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</si>
  <si>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</si>
  <si>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</si>
  <si>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</si>
  <si>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</si>
  <si>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</si>
  <si>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</si>
  <si>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</si>
  <si>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</si>
  <si>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</si>
  <si>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</si>
  <si>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</si>
  <si>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</si>
  <si>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</si>
  <si>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</si>
  <si>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</si>
  <si>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</si>
  <si>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</si>
  <si>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</si>
  <si>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</si>
  <si>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</si>
  <si>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</si>
  <si>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</si>
  <si>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</si>
  <si>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</si>
  <si>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</si>
  <si>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</si>
  <si>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</si>
  <si>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</si>
  <si>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</si>
  <si>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</si>
  <si>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</si>
  <si>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</si>
  <si>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</si>
  <si>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</si>
  <si>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</si>
  <si>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</si>
  <si>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</si>
  <si>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</si>
  <si>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</si>
  <si>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</si>
  <si>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</si>
  <si>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</si>
  <si>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</si>
  <si>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</si>
  <si>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</si>
  <si>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</si>
  <si>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</si>
  <si>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</si>
  <si>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</si>
  <si>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</si>
  <si>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</si>
  <si>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</si>
  <si>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</si>
  <si>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</si>
  <si>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</si>
  <si>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</si>
  <si>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</si>
  <si>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</si>
  <si>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</si>
  <si>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</si>
  <si>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</si>
  <si>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</si>
  <si>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</si>
  <si>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</si>
  <si>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</si>
  <si>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</si>
  <si>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</si>
  <si>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</si>
  <si>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</si>
  <si>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</si>
  <si>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</si>
  <si>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</si>
  <si>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</si>
  <si>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</si>
  <si>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</si>
  <si>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</si>
  <si>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</si>
  <si>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</si>
  <si>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</si>
  <si>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</si>
  <si>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</si>
  <si>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</si>
  <si>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</si>
  <si>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</si>
  <si>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</si>
  <si>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</si>
  <si>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</si>
  <si>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</si>
  <si>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</si>
  <si>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</si>
  <si>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</si>
  <si>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</si>
  <si>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</si>
  <si>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</si>
  <si>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</si>
  <si>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</si>
  <si>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</si>
  <si>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</si>
  <si>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</si>
  <si>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</si>
  <si>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</si>
  <si>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</si>
  <si>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</si>
  <si>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</si>
  <si>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</si>
  <si>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</si>
  <si>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</si>
  <si>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</si>
  <si>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</si>
  <si>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</si>
  <si>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</si>
  <si>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</si>
  <si>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</si>
  <si>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</si>
  <si>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</si>
  <si>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</si>
  <si>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</si>
  <si>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</si>
  <si>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</si>
  <si>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</si>
  <si>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</si>
  <si>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</si>
  <si>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</si>
  <si>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</si>
  <si>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</si>
  <si>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</si>
  <si>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</si>
  <si>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</si>
  <si>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</si>
  <si>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</si>
  <si>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</si>
  <si>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</si>
  <si>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</si>
  <si>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</si>
  <si>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</si>
  <si>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</si>
  <si>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</si>
  <si>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</si>
  <si>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</si>
  <si>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</si>
  <si>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</si>
  <si>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</si>
  <si>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</si>
  <si>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</si>
  <si>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</si>
  <si>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</si>
  <si>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</si>
  <si>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</si>
  <si>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</si>
  <si>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</si>
  <si>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</si>
  <si>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</si>
  <si>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</si>
  <si>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</si>
  <si>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</si>
  <si>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</si>
  <si>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</si>
  <si>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</si>
  <si>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</si>
  <si>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</si>
  <si>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</si>
  <si>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</si>
  <si>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</si>
  <si>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</si>
  <si>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</si>
  <si>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</si>
  <si>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</si>
  <si>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</si>
  <si>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</si>
  <si>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</si>
  <si>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</si>
  <si>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</si>
  <si>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</si>
  <si>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</si>
  <si>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</si>
  <si>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</si>
  <si>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</si>
  <si>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</si>
  <si>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</si>
  <si>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</si>
  <si>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</si>
  <si>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</si>
  <si>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</si>
  <si>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</si>
  <si>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</si>
  <si>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</si>
  <si>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</si>
  <si>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</si>
  <si>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</si>
  <si>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</si>
  <si>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</si>
  <si>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</si>
  <si>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</si>
  <si>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</si>
  <si>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</si>
  <si>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</si>
  <si>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</si>
  <si>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</si>
  <si>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</si>
  <si>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</si>
  <si>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</si>
  <si>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</si>
  <si>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</si>
  <si>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</si>
  <si>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</si>
  <si>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</si>
  <si>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</si>
  <si>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</si>
  <si>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</si>
  <si>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</si>
  <si>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</si>
  <si>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</si>
  <si>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</si>
  <si>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</si>
  <si>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</si>
  <si>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</si>
  <si>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</si>
  <si>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</si>
  <si>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</si>
  <si>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</si>
  <si>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</si>
  <si>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</si>
  <si>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</si>
  <si>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</si>
  <si>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</si>
  <si>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</si>
  <si>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</si>
  <si>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</si>
  <si>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</si>
  <si>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</si>
  <si>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</si>
  <si>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</si>
  <si>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</si>
  <si>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</si>
  <si>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</si>
  <si>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</si>
  <si>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</si>
  <si>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</si>
  <si>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</si>
  <si>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</si>
  <si>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</si>
  <si>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</si>
  <si>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</si>
  <si>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</si>
  <si>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</si>
  <si>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</si>
  <si>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</si>
  <si>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</si>
  <si>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</si>
  <si>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</si>
  <si>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</si>
  <si>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</si>
  <si>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</si>
  <si>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</si>
  <si>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</si>
  <si>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</si>
  <si>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</si>
  <si>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</si>
  <si>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</si>
  <si>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</si>
  <si>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</si>
  <si>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</si>
  <si>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</si>
  <si>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</si>
  <si>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</si>
  <si>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</si>
  <si>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</si>
  <si>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</si>
  <si>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</si>
  <si>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</si>
  <si>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</si>
  <si>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</si>
  <si>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</si>
  <si>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</si>
  <si>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</si>
  <si>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</si>
  <si>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</si>
  <si>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</si>
  <si>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</si>
  <si>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</si>
  <si>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</si>
  <si>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</si>
  <si>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</si>
  <si>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</si>
  <si>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</si>
  <si>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</si>
  <si>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</si>
  <si>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</si>
  <si>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</si>
  <si>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</si>
  <si>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</si>
  <si>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</si>
  <si>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</si>
  <si>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</si>
  <si>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</si>
  <si>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</si>
  <si>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</si>
  <si>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</si>
  <si>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</si>
  <si>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</si>
  <si>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</si>
  <si>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</si>
  <si>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</si>
  <si>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</si>
  <si>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</si>
  <si>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</si>
  <si>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</si>
  <si>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</si>
  <si>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</si>
  <si>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</si>
  <si>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</si>
  <si>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</si>
  <si>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</si>
  <si>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</si>
  <si>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</si>
  <si>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</si>
  <si>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</si>
  <si>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</si>
  <si>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</si>
  <si>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</si>
  <si>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</si>
  <si>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</si>
  <si>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</si>
  <si>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</si>
  <si>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</si>
  <si>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</si>
  <si>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</si>
  <si>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</si>
  <si>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</si>
  <si>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</si>
  <si>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</si>
  <si>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</si>
  <si>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</si>
  <si>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</si>
  <si>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</si>
  <si>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</si>
  <si>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</si>
  <si>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</si>
  <si>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</si>
  <si>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</si>
  <si>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</si>
  <si>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</si>
  <si>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</si>
  <si>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</si>
  <si>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</si>
  <si>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</si>
  <si>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</si>
  <si>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</si>
  <si>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</si>
  <si>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</si>
  <si>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</si>
  <si>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</si>
  <si>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</si>
  <si>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</si>
  <si>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</si>
  <si>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</si>
  <si>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</si>
  <si>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</si>
  <si>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</si>
  <si>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</si>
  <si>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</si>
  <si>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</si>
  <si>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</si>
  <si>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</si>
  <si>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</si>
  <si>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</si>
  <si>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</si>
  <si>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</si>
  <si>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</si>
  <si>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</si>
  <si>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</si>
  <si>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</si>
  <si>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</si>
  <si>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</si>
  <si>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</si>
  <si>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</si>
  <si>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</si>
  <si>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</si>
  <si>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</si>
  <si>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</si>
  <si>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</si>
  <si>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</si>
  <si>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</si>
  <si>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</si>
  <si>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</si>
  <si>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</si>
  <si>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</si>
  <si>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</si>
  <si>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</si>
  <si>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</si>
  <si>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</si>
  <si>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</si>
  <si>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</si>
  <si>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</si>
  <si>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</si>
  <si>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</si>
  <si>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</si>
  <si>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</si>
  <si>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</si>
  <si>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</si>
  <si>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</si>
  <si>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</si>
  <si>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</si>
  <si>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</si>
  <si>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</si>
  <si>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</si>
  <si>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</si>
  <si>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</si>
  <si>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</si>
  <si>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</si>
  <si>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</si>
  <si>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</si>
  <si>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</si>
  <si>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</si>
  <si>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</si>
  <si>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</si>
  <si>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</si>
  <si>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</si>
  <si>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</si>
  <si>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</si>
  <si>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</si>
  <si>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</si>
  <si>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</si>
  <si>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</si>
  <si>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</si>
  <si>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</si>
  <si>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</si>
  <si>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</si>
  <si>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</si>
  <si>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</si>
  <si>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</si>
  <si>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</si>
  <si>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</si>
  <si>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</si>
  <si>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</si>
  <si>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</si>
  <si>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</si>
  <si>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</si>
  <si>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</si>
  <si>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</si>
  <si>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</si>
  <si>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</si>
  <si>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</si>
  <si>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</si>
  <si>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</si>
  <si>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</si>
  <si>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</si>
  <si>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</si>
  <si>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</si>
  <si>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</si>
  <si>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</si>
  <si>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</si>
  <si>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</si>
  <si>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</si>
  <si>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</si>
  <si>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</si>
  <si>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</si>
  <si>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</si>
  <si>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</si>
  <si>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</si>
  <si>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</si>
  <si>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</si>
  <si>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</si>
  <si>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</si>
  <si>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</si>
  <si>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</si>
  <si>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</si>
  <si>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</si>
  <si>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</si>
  <si>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</si>
  <si>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</si>
  <si>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</si>
  <si>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</si>
  <si>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</si>
  <si>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</si>
  <si>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</si>
  <si>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</si>
  <si>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</si>
  <si>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</si>
  <si>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</si>
  <si>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</si>
  <si>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</si>
  <si>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</si>
  <si>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</si>
  <si>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</si>
  <si>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</si>
  <si>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</si>
  <si>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</si>
  <si>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</si>
  <si>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</si>
  <si>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</si>
  <si>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</si>
  <si>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</si>
  <si>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</si>
  <si>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</si>
  <si>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</si>
  <si>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</si>
  <si>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</si>
  <si>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</si>
  <si>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</si>
  <si>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</si>
  <si>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</si>
  <si>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</si>
  <si>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</si>
  <si>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</si>
  <si>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</si>
  <si>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</si>
  <si>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</si>
  <si>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</si>
  <si>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</si>
  <si>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</si>
  <si>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</si>
  <si>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</si>
  <si>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</si>
  <si>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</si>
  <si>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</si>
  <si>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</si>
  <si>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</si>
  <si>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</si>
  <si>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</si>
  <si>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</si>
  <si>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</si>
  <si>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</si>
  <si>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</si>
  <si>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</si>
  <si>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</si>
  <si>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</si>
  <si>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</si>
  <si>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</si>
  <si>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</si>
  <si>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</si>
  <si>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</si>
  <si>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</si>
  <si>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</si>
  <si>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</si>
  <si>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</si>
  <si>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</si>
  <si>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</si>
  <si>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</si>
  <si>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</si>
  <si>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</si>
  <si>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</si>
  <si>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</si>
  <si>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</si>
  <si>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</si>
  <si>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</si>
  <si>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</si>
  <si>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</si>
  <si>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</si>
  <si>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</si>
  <si>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</si>
  <si>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</si>
  <si>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</si>
  <si>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</si>
  <si>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</si>
  <si>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</si>
  <si>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</si>
  <si>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</si>
  <si>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</si>
  <si>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</si>
  <si>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</si>
  <si>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</si>
  <si>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</si>
  <si>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</si>
  <si>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</si>
  <si>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0025060400037857</t>
  </si>
  <si>
    <t>04125</t>
  </si>
  <si>
    <t>Nákup športového materiálu</t>
  </si>
  <si>
    <t>36610267</t>
  </si>
  <si>
    <t>SKL s.r.o., Kragujevská 1, 010 01 Žilina</t>
  </si>
  <si>
    <t>0025111400156794</t>
  </si>
  <si>
    <t>012025</t>
  </si>
  <si>
    <t>0025111400157004</t>
  </si>
  <si>
    <t>022025</t>
  </si>
  <si>
    <t>ŠK Juventa Žilina, o.z., Gerlachovská 3104/3, 010 08 Žilina</t>
  </si>
  <si>
    <t>0025111400157230</t>
  </si>
  <si>
    <t>032025</t>
  </si>
  <si>
    <t>0025111400157322</t>
  </si>
  <si>
    <t>042025</t>
  </si>
  <si>
    <t>Odmena za prípravu a realizáciu športového pobytového tábora 2025 vyplatená na základe Zmluvy č.01/2025 - Roman Coma</t>
  </si>
  <si>
    <t>Odmena za prípravu a realizáciu športového pobytového tábora 2025 vyplatená na základe Zmluvy č.02/2025 - PaedDr. Ján Jakubík, PhD.</t>
  </si>
  <si>
    <t>Odmena za prípravu a realizáciu športového pobytového tábora 2025 vyplatená na základe Zmluvy č.03/2025 - Mgr. Lukáš Kaco</t>
  </si>
  <si>
    <t>Odmena za prípravu a realizáciu športového pobytového tábora 2025 vyplatená na základe Zmluvy č.04/2025 - Jozef Majerík</t>
  </si>
  <si>
    <t>VP25111427481289</t>
  </si>
  <si>
    <t>052025</t>
  </si>
  <si>
    <t>Odmena za prípravu a realizáciu športového pobytového tábora 2025 vyplatená na základe Zmluvy č.05/2025 - PaedDr. Marián Zrník, MSc., MBA</t>
  </si>
  <si>
    <t>VP25111832258476</t>
  </si>
  <si>
    <t>062025</t>
  </si>
  <si>
    <t>Odmena za prípravu a realizáciu športového pobytového tábora 2025 vyplatená na základe Zmluvy č.06/2025 - Peter Repáň</t>
  </si>
  <si>
    <t>Kontaktná osoba zodpovedná za vyplnený formulár
meno a priezvisko: PaedDr. Marián Zrník, MSc., MBA
e-mail: marian.zrnik@skjuventa.sk
tel. kontakt (mobil): 0905315540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</si>
</sst>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92" val="18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ŠK JUVENTA Žilina, o. z., Gerlachovská 3104/3, Žilina , 010 08</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37911074</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ŠK JUVENTA Žilina, o. z.</v>
      </c>
      <c r="C3" s="338"/>
      <c r="D3" s="338"/>
      <c r="G3" s="252">
        <v>45747</v>
      </c>
    </row>
    <row r="4" spans="1:7" ht="14.25" x14ac:dyDescent="0.2">
      <c r="A4" s="30" t="s">
        <v>313</v>
      </c>
      <c r="B4" s="29" t="str">
        <f>RIGHT("0000"&amp;INDEX(Adr!A:A,Doklady!B102+1),8)</f>
        <v>37911074</v>
      </c>
      <c r="G4" s="252">
        <v>45777</v>
      </c>
    </row>
    <row r="5" spans="1:7" ht="14.25" x14ac:dyDescent="0.2">
      <c r="A5" s="30" t="s">
        <v>314</v>
      </c>
      <c r="B5" s="29" t="str">
        <f>INDEX(Adr!D:D,Doklady!B102+1)&amp;", "&amp;INDEX(Adr!E:E,Doklady!B102+1)</f>
        <v>Gerlachovská 3104/3, Žilina </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4500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4500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5"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
      <c r="B3" s="160" t="s">
        <v>59</v>
      </c>
      <c r="C3" s="362" t="str">
        <f>INDEX(Adr!B2:B242,Doklady!B102)</f>
        <v>ŠK JUVENTA Žilina, o. z.</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37911074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Gerlachovská 3104/3, Žilina , 010 08</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8" x14ac:dyDescent="0.25">
      <c r="A10" s="69" t="s">
        <v>317</v>
      </c>
      <c r="B10" s="70" t="s">
        <v>318</v>
      </c>
      <c r="C10" s="126">
        <f>SUMIF(FP!J:J,Doklady!$B$1&amp;A10,FP!D:D)</f>
        <v>4500</v>
      </c>
      <c r="D10" s="126">
        <f>C10-E10</f>
        <v>4500</v>
      </c>
      <c r="E10" s="357">
        <f>SUMIF(K:K,A10,I:I)</f>
        <v>0</v>
      </c>
      <c r="F10" s="358"/>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2235</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2989</v>
      </c>
      <c r="C28" s="347"/>
      <c r="D28" s="347"/>
      <c r="E28" s="347"/>
      <c r="F28" s="347"/>
      <c r="G28" s="347"/>
      <c r="H28" s="348"/>
      <c r="I28" s="73">
        <f>SUMIF(FP!I:I,Doklady!$B$1&amp;A28,FP!D:D)</f>
        <v>4500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4500</v>
      </c>
      <c r="D53" s="73">
        <f>IF(A53&lt;&gt;"",Doklady!I1-Doklady!J1,"")</f>
        <v>4500</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4500</v>
      </c>
      <c r="D130" s="228">
        <f t="shared" ref="D130:I130" si="9">SUM(D53:D129)</f>
        <v>4500</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72"/>
      <c r="E140" s="372"/>
      <c r="F140" s="372"/>
      <c r="G140" s="372"/>
      <c r="H140" s="372"/>
      <c r="I140" s="372"/>
      <c r="J140" s="85"/>
    </row>
    <row r="141" spans="1:26" ht="68.25" customHeight="1" x14ac:dyDescent="0.2">
      <c r="A141" s="9"/>
      <c r="B141" s="281" t="s">
        <v>3025</v>
      </c>
      <c r="C141" s="214"/>
      <c r="D141" s="356" t="s">
        <v>393</v>
      </c>
      <c r="E141" s="356"/>
      <c r="F141" s="356"/>
      <c r="G141" s="356"/>
      <c r="H141" s="356"/>
      <c r="I141" s="356"/>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O109" sqref="O10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37911074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4500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455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192</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3000</v>
      </c>
      <c r="B107" s="14" t="s">
        <v>3001</v>
      </c>
      <c r="C107" s="14" t="s">
        <v>3002</v>
      </c>
      <c r="D107" s="16">
        <v>45812</v>
      </c>
      <c r="E107" s="16">
        <v>45954</v>
      </c>
      <c r="F107" s="14" t="s">
        <v>3003</v>
      </c>
      <c r="G107" s="14" t="s">
        <v>3004</v>
      </c>
      <c r="H107" s="14" t="s">
        <v>3005</v>
      </c>
      <c r="I107" s="15">
        <v>1020</v>
      </c>
      <c r="J107" s="77">
        <v>10</v>
      </c>
      <c r="K107" s="92"/>
    </row>
    <row r="108" spans="1:25" ht="45" x14ac:dyDescent="0.2">
      <c r="A108" s="14" t="s">
        <v>3000</v>
      </c>
      <c r="B108" s="14" t="s">
        <v>3006</v>
      </c>
      <c r="C108" s="14" t="s">
        <v>3007</v>
      </c>
      <c r="D108" s="16">
        <v>45975</v>
      </c>
      <c r="E108" s="16"/>
      <c r="F108" s="14" t="s">
        <v>3015</v>
      </c>
      <c r="G108" s="14" t="s">
        <v>2774</v>
      </c>
      <c r="H108" s="14" t="s">
        <v>3010</v>
      </c>
      <c r="I108" s="15">
        <v>580</v>
      </c>
      <c r="J108" s="77">
        <v>10</v>
      </c>
      <c r="K108" s="92"/>
    </row>
    <row r="109" spans="1:25" ht="45" x14ac:dyDescent="0.2">
      <c r="A109" s="14" t="s">
        <v>3000</v>
      </c>
      <c r="B109" s="14" t="s">
        <v>3008</v>
      </c>
      <c r="C109" s="14" t="s">
        <v>3009</v>
      </c>
      <c r="D109" s="16">
        <v>45975</v>
      </c>
      <c r="E109" s="16"/>
      <c r="F109" s="14" t="s">
        <v>3016</v>
      </c>
      <c r="G109" s="14" t="s">
        <v>2774</v>
      </c>
      <c r="H109" s="14" t="s">
        <v>3010</v>
      </c>
      <c r="I109" s="15">
        <v>580</v>
      </c>
      <c r="J109" s="77">
        <v>10</v>
      </c>
      <c r="K109" s="92"/>
    </row>
    <row r="110" spans="1:25" ht="45" x14ac:dyDescent="0.2">
      <c r="A110" s="14" t="s">
        <v>3000</v>
      </c>
      <c r="B110" s="14" t="s">
        <v>3011</v>
      </c>
      <c r="C110" s="14" t="s">
        <v>3012</v>
      </c>
      <c r="D110" s="16">
        <v>45975</v>
      </c>
      <c r="E110" s="16"/>
      <c r="F110" s="14" t="s">
        <v>3017</v>
      </c>
      <c r="G110" s="14" t="s">
        <v>2774</v>
      </c>
      <c r="H110" s="14" t="s">
        <v>3010</v>
      </c>
      <c r="I110" s="15">
        <v>580</v>
      </c>
      <c r="J110" s="77">
        <v>10</v>
      </c>
      <c r="K110" s="92"/>
    </row>
    <row r="111" spans="1:25" ht="45" x14ac:dyDescent="0.2">
      <c r="A111" s="14" t="s">
        <v>3000</v>
      </c>
      <c r="B111" s="14" t="s">
        <v>3013</v>
      </c>
      <c r="C111" s="14" t="s">
        <v>3014</v>
      </c>
      <c r="D111" s="16">
        <v>45975</v>
      </c>
      <c r="E111" s="16"/>
      <c r="F111" s="14" t="s">
        <v>3018</v>
      </c>
      <c r="G111" s="14" t="s">
        <v>2774</v>
      </c>
      <c r="H111" s="14" t="s">
        <v>3010</v>
      </c>
      <c r="I111" s="15">
        <v>580</v>
      </c>
      <c r="J111" s="77">
        <v>10</v>
      </c>
      <c r="K111" s="92"/>
    </row>
    <row r="112" spans="1:25" ht="45" x14ac:dyDescent="0.2">
      <c r="A112" s="14" t="s">
        <v>3000</v>
      </c>
      <c r="B112" s="14" t="s">
        <v>3019</v>
      </c>
      <c r="C112" s="14" t="s">
        <v>3020</v>
      </c>
      <c r="D112" s="16">
        <v>45975</v>
      </c>
      <c r="E112" s="16"/>
      <c r="F112" s="14" t="s">
        <v>3021</v>
      </c>
      <c r="G112" s="14" t="s">
        <v>2774</v>
      </c>
      <c r="H112" s="14" t="s">
        <v>3010</v>
      </c>
      <c r="I112" s="15">
        <v>580</v>
      </c>
      <c r="J112" s="77">
        <v>10</v>
      </c>
      <c r="K112" s="92"/>
    </row>
    <row r="113" spans="1:11" ht="45" x14ac:dyDescent="0.2">
      <c r="A113" s="14" t="s">
        <v>3000</v>
      </c>
      <c r="B113" s="14" t="s">
        <v>3022</v>
      </c>
      <c r="C113" s="14" t="s">
        <v>3023</v>
      </c>
      <c r="D113" s="16">
        <v>45979</v>
      </c>
      <c r="E113" s="16"/>
      <c r="F113" s="14" t="s">
        <v>3024</v>
      </c>
      <c r="G113" s="14" t="s">
        <v>2774</v>
      </c>
      <c r="H113" s="14" t="s">
        <v>3010</v>
      </c>
      <c r="I113" s="15">
        <v>580</v>
      </c>
      <c r="J113" s="77">
        <v>10</v>
      </c>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ŠK JUVENTA Žilina, o. z., Gerlachovská 3104/3, Žilina , 010 08</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37911074</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pc</cp:lastModifiedBy>
  <cp:revision/>
  <cp:lastPrinted>2025-01-23T13:30:36Z</cp:lastPrinted>
  <dcterms:created xsi:type="dcterms:W3CDTF">2017-02-20T06:20:12Z</dcterms:created>
  <dcterms:modified xsi:type="dcterms:W3CDTF">2026-01-30T19:52:03Z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