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13_ncr:1_{1FDC3D26-7631-4761-B51A-13F02C628FF2}" xr6:coauthVersionLast="47" xr6:coauthVersionMax="47" xr10:uidLastSave="{00000000-0000-0000-0000-000000000000}"/>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19" i="11" s="1"/>
  <c r="C3" i="9"/>
  <c r="A1" i="10" s="1"/>
  <c r="J89" i="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c r="L138" i="1"/>
  <c r="I138" i="1"/>
  <c r="N138" i="1"/>
  <c r="J138" i="1"/>
  <c r="B135" i="1"/>
  <c r="M135" i="1"/>
  <c r="I135" i="1"/>
  <c r="N135" i="1"/>
  <c r="J135" i="1"/>
  <c r="L135" i="1"/>
  <c r="J197" i="1"/>
  <c r="L197" i="1"/>
  <c r="I197" i="1"/>
  <c r="N197" i="1"/>
  <c r="B197" i="1"/>
  <c r="M197" i="1"/>
  <c r="A13" i="11"/>
  <c r="B102" i="1"/>
  <c r="M102" i="1"/>
  <c r="B103" i="1"/>
  <c r="M103" i="1"/>
  <c r="B104" i="1"/>
  <c r="M104" i="1"/>
  <c r="B105" i="1"/>
  <c r="M105" i="1"/>
  <c r="B109" i="1"/>
  <c r="M109" i="1"/>
  <c r="B110" i="1"/>
  <c r="M110" i="1"/>
  <c r="B112" i="1"/>
  <c r="M112" i="1"/>
  <c r="B116" i="1"/>
  <c r="M116" i="1"/>
  <c r="B117" i="1"/>
  <c r="M117" i="1"/>
  <c r="B124" i="1"/>
  <c r="M124" i="1"/>
  <c r="B125" i="1"/>
  <c r="M125" i="1"/>
  <c r="B141" i="1"/>
  <c r="M141" i="1"/>
  <c r="B196" i="1"/>
  <c r="M196" i="1"/>
  <c r="B198" i="1"/>
  <c r="M198" i="1"/>
  <c r="B201" i="1"/>
  <c r="M201" i="1"/>
  <c r="B205" i="1"/>
  <c r="M205" i="1"/>
  <c r="B217" i="1"/>
  <c r="M217" i="1"/>
  <c r="B223" i="1"/>
  <c r="M223" i="1"/>
  <c r="B224" i="1"/>
  <c r="M224" i="1"/>
  <c r="B229" i="1"/>
  <c r="M229" i="1"/>
  <c r="B230" i="1"/>
  <c r="M230" i="1"/>
  <c r="B244" i="1"/>
  <c r="M244" i="1"/>
  <c r="B245" i="1"/>
  <c r="M245" i="1"/>
  <c r="B246" i="1"/>
  <c r="M246" i="1"/>
  <c r="B248" i="1"/>
  <c r="M248" i="1"/>
  <c r="B251" i="1"/>
  <c r="M251" i="1"/>
  <c r="B262" i="1"/>
  <c r="M262" i="1"/>
  <c r="B265" i="1"/>
  <c r="M265" i="1"/>
  <c r="B283" i="1"/>
  <c r="M283" i="1"/>
  <c r="B317" i="1"/>
  <c r="M317" i="1"/>
  <c r="B319" i="1"/>
  <c r="M319" i="1"/>
  <c r="B333" i="1"/>
  <c r="M333" i="1"/>
  <c r="B343" i="1"/>
  <c r="M343" i="1"/>
  <c r="B355" i="1"/>
  <c r="M355" i="1"/>
  <c r="B369" i="1"/>
  <c r="M369" i="1"/>
  <c r="B370" i="1"/>
  <c r="M370" i="1"/>
  <c r="B371" i="1"/>
  <c r="M371" i="1"/>
  <c r="B385" i="1"/>
  <c r="M385" i="1"/>
  <c r="B395" i="1"/>
  <c r="M395" i="1"/>
  <c r="B398" i="1"/>
  <c r="M398" i="1"/>
  <c r="B439" i="1"/>
  <c r="M439" i="1"/>
  <c r="B485" i="1"/>
  <c r="M485" i="1"/>
  <c r="B493" i="1"/>
  <c r="M493" i="1"/>
  <c r="B496" i="1"/>
  <c r="M496" i="1"/>
  <c r="B498" i="1"/>
  <c r="M498" i="1"/>
  <c r="B269" i="1"/>
  <c r="M269" i="1"/>
  <c r="B20" i="1"/>
  <c r="M20" i="1"/>
  <c r="B225" i="1"/>
  <c r="M225" i="1"/>
  <c r="B123" i="1"/>
  <c r="M123" i="1"/>
  <c r="B499" i="1"/>
  <c r="M499" i="1"/>
  <c r="B285" i="1"/>
  <c r="M285" i="1"/>
  <c r="A14" i="10"/>
  <c r="P2" i="11"/>
  <c r="P3" i="11"/>
  <c r="P4" i="11"/>
  <c r="P5" i="11"/>
  <c r="P6" i="11"/>
  <c r="P7" i="11"/>
  <c r="P8" i="11"/>
  <c r="P9" i="11"/>
  <c r="N9" i="11"/>
  <c r="P10" i="11"/>
  <c r="P11" i="11"/>
  <c r="P12" i="11"/>
  <c r="N12" i="1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c r="I365" i="1"/>
  <c r="N365" i="1"/>
  <c r="I376" i="1"/>
  <c r="N376" i="1"/>
  <c r="I381" i="1"/>
  <c r="N381" i="1"/>
  <c r="I383" i="1"/>
  <c r="N383" i="1"/>
  <c r="I434" i="1"/>
  <c r="N434" i="1"/>
  <c r="I435" i="1"/>
  <c r="N435" i="1"/>
  <c r="I366" i="1"/>
  <c r="N366" i="1"/>
  <c r="I500" i="1"/>
  <c r="N500" i="1"/>
  <c r="I501" i="1"/>
  <c r="N501" i="1"/>
  <c r="I502" i="1"/>
  <c r="N502" i="1"/>
  <c r="I505" i="1"/>
  <c r="N505" i="1"/>
  <c r="I203" i="1"/>
  <c r="N203" i="1"/>
  <c r="I77" i="1"/>
  <c r="N77" i="1"/>
  <c r="I121" i="1"/>
  <c r="N121" i="1"/>
  <c r="I43" i="1"/>
  <c r="N43" i="1"/>
  <c r="I46" i="1"/>
  <c r="N46" i="1"/>
  <c r="I48" i="1"/>
  <c r="N48" i="1"/>
  <c r="I94" i="1"/>
  <c r="N94" i="1"/>
  <c r="I487" i="1"/>
  <c r="N487" i="1"/>
  <c r="I268" i="1"/>
  <c r="N268" i="1"/>
  <c r="I22" i="1"/>
  <c r="N22" i="1"/>
  <c r="I21" i="1"/>
  <c r="N21" i="1"/>
  <c r="I23" i="1"/>
  <c r="N23" i="1"/>
  <c r="I24" i="1"/>
  <c r="N24" i="1"/>
  <c r="I25" i="1"/>
  <c r="N25" i="1"/>
  <c r="I33" i="1"/>
  <c r="N33" i="1"/>
  <c r="I34" i="1"/>
  <c r="N34" i="1"/>
  <c r="I127" i="1"/>
  <c r="N127" i="1"/>
  <c r="I133" i="1"/>
  <c r="N133" i="1"/>
  <c r="I145" i="1"/>
  <c r="N145" i="1"/>
  <c r="I148" i="1"/>
  <c r="N148" i="1"/>
  <c r="I156" i="1"/>
  <c r="N156" i="1"/>
  <c r="I157" i="1"/>
  <c r="N157" i="1"/>
  <c r="I158" i="1"/>
  <c r="N158" i="1"/>
  <c r="I159" i="1"/>
  <c r="N159" i="1"/>
  <c r="I161" i="1"/>
  <c r="N161" i="1"/>
  <c r="I160" i="1"/>
  <c r="N160" i="1"/>
  <c r="I162" i="1"/>
  <c r="N162" i="1"/>
  <c r="I163" i="1"/>
  <c r="N163" i="1"/>
  <c r="I164" i="1"/>
  <c r="N164" i="1"/>
  <c r="I165" i="1"/>
  <c r="N165" i="1"/>
  <c r="I166" i="1"/>
  <c r="N166" i="1"/>
  <c r="I167" i="1"/>
  <c r="N167" i="1"/>
  <c r="I168" i="1"/>
  <c r="N168" i="1"/>
  <c r="I173" i="1"/>
  <c r="N173" i="1"/>
  <c r="I174" i="1"/>
  <c r="N174" i="1"/>
  <c r="I175" i="1"/>
  <c r="N175" i="1"/>
  <c r="I182" i="1"/>
  <c r="N182" i="1"/>
  <c r="I183" i="1"/>
  <c r="N183" i="1"/>
  <c r="I184" i="1"/>
  <c r="N184" i="1"/>
  <c r="I200" i="1"/>
  <c r="N200" i="1"/>
  <c r="I202" i="1"/>
  <c r="N202" i="1"/>
  <c r="I193" i="1"/>
  <c r="N193" i="1"/>
  <c r="I206" i="1"/>
  <c r="N206" i="1"/>
  <c r="I207" i="1"/>
  <c r="N207" i="1"/>
  <c r="I195" i="1"/>
  <c r="N195" i="1"/>
  <c r="I208" i="1"/>
  <c r="N208" i="1"/>
  <c r="I209" i="1"/>
  <c r="N209" i="1"/>
  <c r="I210" i="1"/>
  <c r="N210" i="1"/>
  <c r="I211" i="1"/>
  <c r="N211" i="1"/>
  <c r="I212" i="1"/>
  <c r="N212" i="1"/>
  <c r="I213" i="1"/>
  <c r="N213" i="1"/>
  <c r="I214" i="1"/>
  <c r="N214" i="1"/>
  <c r="I254" i="1"/>
  <c r="N254" i="1"/>
  <c r="I263" i="1"/>
  <c r="N263" i="1"/>
  <c r="I264" i="1"/>
  <c r="N264" i="1"/>
  <c r="I270" i="1"/>
  <c r="N270" i="1"/>
  <c r="I278" i="1"/>
  <c r="N278" i="1"/>
  <c r="I287" i="1"/>
  <c r="N287" i="1"/>
  <c r="I286" i="1"/>
  <c r="N286" i="1"/>
  <c r="I288" i="1"/>
  <c r="N288" i="1"/>
  <c r="I300" i="1"/>
  <c r="N300" i="1"/>
  <c r="I301" i="1"/>
  <c r="N301" i="1"/>
  <c r="I302" i="1"/>
  <c r="N302" i="1"/>
  <c r="I304" i="1"/>
  <c r="N304" i="1"/>
  <c r="I303" i="1"/>
  <c r="N303" i="1"/>
  <c r="I305" i="1"/>
  <c r="N305" i="1"/>
  <c r="I306" i="1"/>
  <c r="N306" i="1"/>
  <c r="I307" i="1"/>
  <c r="N307" i="1"/>
  <c r="I308" i="1"/>
  <c r="N308" i="1"/>
  <c r="I312" i="1"/>
  <c r="N312" i="1"/>
  <c r="I321" i="1"/>
  <c r="N321" i="1"/>
  <c r="I322" i="1"/>
  <c r="N322" i="1"/>
  <c r="I323" i="1"/>
  <c r="N323" i="1"/>
  <c r="I324" i="1"/>
  <c r="N324" i="1"/>
  <c r="I325" i="1"/>
  <c r="N325" i="1"/>
  <c r="I326" i="1"/>
  <c r="N326" i="1"/>
  <c r="I335" i="1"/>
  <c r="N335" i="1"/>
  <c r="I336" i="1"/>
  <c r="N336" i="1"/>
  <c r="I337" i="1"/>
  <c r="N337" i="1"/>
  <c r="I338" i="1"/>
  <c r="N338" i="1"/>
  <c r="I339" i="1"/>
  <c r="N339" i="1"/>
  <c r="I340" i="1"/>
  <c r="N340" i="1"/>
  <c r="I341" i="1"/>
  <c r="N341" i="1"/>
  <c r="I342" i="1"/>
  <c r="N342" i="1"/>
  <c r="I346" i="1"/>
  <c r="N346" i="1"/>
  <c r="I348" i="1"/>
  <c r="N348" i="1"/>
  <c r="I347" i="1"/>
  <c r="N347" i="1"/>
  <c r="I349" i="1"/>
  <c r="N349" i="1"/>
  <c r="I350" i="1"/>
  <c r="N350" i="1"/>
  <c r="I351" i="1"/>
  <c r="N351" i="1"/>
  <c r="I352" i="1"/>
  <c r="N352" i="1"/>
  <c r="I353" i="1"/>
  <c r="N353" i="1"/>
  <c r="I354" i="1"/>
  <c r="N354" i="1"/>
  <c r="I359" i="1"/>
  <c r="N359" i="1"/>
  <c r="I360" i="1"/>
  <c r="N360" i="1"/>
  <c r="I361" i="1"/>
  <c r="N361" i="1"/>
  <c r="I358" i="1"/>
  <c r="N358" i="1"/>
  <c r="I388" i="1"/>
  <c r="N388" i="1"/>
  <c r="I391" i="1"/>
  <c r="N391" i="1"/>
  <c r="I392" i="1"/>
  <c r="N392" i="1"/>
  <c r="I406" i="1"/>
  <c r="N406" i="1"/>
  <c r="I413" i="1"/>
  <c r="N413" i="1"/>
  <c r="I414" i="1"/>
  <c r="N414" i="1"/>
  <c r="I415" i="1"/>
  <c r="N415" i="1"/>
  <c r="I416" i="1"/>
  <c r="N416" i="1"/>
  <c r="I417" i="1"/>
  <c r="N417" i="1"/>
  <c r="I418" i="1"/>
  <c r="N418" i="1"/>
  <c r="I419" i="1"/>
  <c r="N419" i="1"/>
  <c r="I425" i="1"/>
  <c r="N425" i="1"/>
  <c r="I428" i="1"/>
  <c r="N428" i="1"/>
  <c r="I429" i="1"/>
  <c r="N429" i="1"/>
  <c r="I430" i="1"/>
  <c r="N430" i="1"/>
  <c r="I431" i="1"/>
  <c r="N431" i="1"/>
  <c r="I432" i="1"/>
  <c r="N432" i="1"/>
  <c r="I122" i="1"/>
  <c r="N122" i="1"/>
  <c r="I11" i="1"/>
  <c r="N11" i="1"/>
  <c r="I47" i="1"/>
  <c r="N47" i="1"/>
  <c r="I51" i="1"/>
  <c r="N51" i="1"/>
  <c r="I54" i="1"/>
  <c r="N54" i="1"/>
  <c r="I56" i="1"/>
  <c r="N56" i="1"/>
  <c r="I64" i="1"/>
  <c r="N64" i="1"/>
  <c r="I66" i="1"/>
  <c r="N66" i="1"/>
  <c r="I67" i="1"/>
  <c r="N67" i="1"/>
  <c r="I447" i="1"/>
  <c r="N447" i="1"/>
  <c r="I463" i="1"/>
  <c r="N463" i="1"/>
  <c r="I467" i="1"/>
  <c r="N467" i="1"/>
  <c r="I470" i="1"/>
  <c r="N470" i="1"/>
  <c r="I471" i="1"/>
  <c r="N471" i="1"/>
  <c r="I477" i="1"/>
  <c r="N477" i="1"/>
  <c r="I478" i="1"/>
  <c r="N478" i="1"/>
  <c r="I479" i="1"/>
  <c r="N479" i="1"/>
  <c r="I482" i="1"/>
  <c r="N482" i="1"/>
  <c r="I483" i="1"/>
  <c r="N483" i="1"/>
  <c r="I486" i="1"/>
  <c r="N486" i="1"/>
  <c r="I491" i="1"/>
  <c r="N491" i="1"/>
  <c r="I475" i="1"/>
  <c r="N475" i="1"/>
  <c r="I497" i="1"/>
  <c r="N497" i="1"/>
  <c r="I10" i="1"/>
  <c r="N10" i="1"/>
  <c r="I69" i="1"/>
  <c r="N69" i="1"/>
  <c r="I247" i="1"/>
  <c r="N247" i="1"/>
  <c r="I142" i="1"/>
  <c r="N142" i="1"/>
  <c r="I258" i="1"/>
  <c r="N258" i="1"/>
  <c r="I6" i="1"/>
  <c r="N6" i="1"/>
  <c r="I50" i="1"/>
  <c r="N50" i="1"/>
  <c r="I52" i="1"/>
  <c r="N52" i="1"/>
  <c r="I53" i="1"/>
  <c r="N53" i="1"/>
  <c r="I55" i="1"/>
  <c r="N55" i="1"/>
  <c r="I57" i="1"/>
  <c r="N57" i="1"/>
  <c r="I58" i="1"/>
  <c r="N58" i="1"/>
  <c r="I59" i="1"/>
  <c r="N59" i="1"/>
  <c r="I60" i="1"/>
  <c r="N60" i="1"/>
  <c r="I61" i="1"/>
  <c r="N61" i="1"/>
  <c r="I62" i="1"/>
  <c r="N62" i="1"/>
  <c r="I63" i="1"/>
  <c r="N63" i="1"/>
  <c r="I65" i="1"/>
  <c r="N65" i="1"/>
  <c r="I70" i="1"/>
  <c r="N70" i="1"/>
  <c r="I71" i="1"/>
  <c r="N71" i="1"/>
  <c r="I82" i="1"/>
  <c r="N82" i="1"/>
  <c r="I83" i="1"/>
  <c r="N83" i="1"/>
  <c r="I86" i="1"/>
  <c r="N86" i="1"/>
  <c r="I91" i="1"/>
  <c r="N91" i="1"/>
  <c r="I489" i="1"/>
  <c r="N489" i="1"/>
  <c r="I13" i="1"/>
  <c r="N13" i="1"/>
  <c r="I18" i="1"/>
  <c r="N18" i="1"/>
  <c r="I73" i="1"/>
  <c r="N73" i="1"/>
  <c r="I95" i="1"/>
  <c r="N95" i="1"/>
  <c r="I281" i="1"/>
  <c r="N281" i="1"/>
  <c r="I443" i="1"/>
  <c r="N443" i="1"/>
  <c r="I453" i="1"/>
  <c r="N453" i="1"/>
  <c r="I124" i="1"/>
  <c r="N124" i="1"/>
  <c r="I143" i="1"/>
  <c r="N143" i="1"/>
  <c r="I198" i="1"/>
  <c r="N198" i="1"/>
  <c r="I485" i="1"/>
  <c r="N485" i="1"/>
  <c r="I496" i="1"/>
  <c r="N496" i="1"/>
  <c r="I30" i="1"/>
  <c r="N30" i="1"/>
  <c r="I130" i="1"/>
  <c r="N130" i="1"/>
  <c r="I276" i="1"/>
  <c r="N276" i="1"/>
  <c r="I97" i="1"/>
  <c r="N97" i="1"/>
  <c r="I37" i="1"/>
  <c r="N37" i="1"/>
  <c r="I398" i="1"/>
  <c r="N398" i="1"/>
  <c r="I397" i="1"/>
  <c r="N397" i="1"/>
  <c r="I191" i="1"/>
  <c r="N191" i="1"/>
  <c r="I190" i="1"/>
  <c r="N190" i="1"/>
  <c r="I192" i="1"/>
  <c r="N192" i="1"/>
  <c r="I221" i="1"/>
  <c r="N221" i="1"/>
  <c r="I240" i="1"/>
  <c r="N240" i="1"/>
  <c r="I241" i="1"/>
  <c r="N241" i="1"/>
  <c r="I331" i="1"/>
  <c r="N331" i="1"/>
  <c r="I396" i="1"/>
  <c r="N396" i="1"/>
  <c r="I92" i="1"/>
  <c r="N92" i="1"/>
  <c r="I506" i="1"/>
  <c r="N506" i="1"/>
  <c r="I41" i="1"/>
  <c r="N41" i="1"/>
  <c r="I356" i="1"/>
  <c r="N356" i="1"/>
  <c r="I26" i="1"/>
  <c r="N26" i="1"/>
  <c r="I27" i="1"/>
  <c r="N27" i="1"/>
  <c r="I107" i="1"/>
  <c r="N107" i="1"/>
  <c r="I108" i="1"/>
  <c r="N108" i="1"/>
  <c r="I188" i="1"/>
  <c r="I216" i="1"/>
  <c r="N216" i="1"/>
  <c r="I215" i="1"/>
  <c r="N215" i="1"/>
  <c r="I275" i="1"/>
  <c r="N275" i="1"/>
  <c r="I296" i="1"/>
  <c r="N296" i="1"/>
  <c r="I420" i="1"/>
  <c r="N420" i="1"/>
  <c r="I12" i="1"/>
  <c r="N12" i="1"/>
  <c r="I151" i="1"/>
  <c r="N151" i="1"/>
  <c r="I39" i="1"/>
  <c r="N39" i="1"/>
  <c r="I269" i="1"/>
  <c r="N269" i="1"/>
  <c r="I20" i="1"/>
  <c r="N20" i="1"/>
  <c r="I129" i="1"/>
  <c r="N129" i="1"/>
  <c r="I231" i="1"/>
  <c r="N231" i="1"/>
  <c r="I225" i="1"/>
  <c r="N225" i="1"/>
  <c r="I113" i="1"/>
  <c r="N113" i="1"/>
  <c r="I271" i="1"/>
  <c r="N271" i="1"/>
  <c r="I272" i="1"/>
  <c r="N272" i="1"/>
  <c r="I327" i="1"/>
  <c r="N327" i="1"/>
  <c r="I372" i="1"/>
  <c r="N372" i="1"/>
  <c r="I460" i="1"/>
  <c r="N460" i="1"/>
  <c r="I473" i="1"/>
  <c r="N473" i="1"/>
  <c r="I196" i="1"/>
  <c r="N196" i="1"/>
  <c r="I217" i="1"/>
  <c r="N217" i="1"/>
  <c r="I222" i="1"/>
  <c r="N222" i="1"/>
  <c r="I224" i="1"/>
  <c r="N224" i="1"/>
  <c r="I262" i="1"/>
  <c r="N262" i="1"/>
  <c r="I265" i="1"/>
  <c r="N265" i="1"/>
  <c r="I317" i="1"/>
  <c r="N317" i="1"/>
  <c r="I333" i="1"/>
  <c r="N333" i="1"/>
  <c r="I355" i="1"/>
  <c r="N355" i="1"/>
  <c r="I369" i="1"/>
  <c r="N369" i="1"/>
  <c r="I375" i="1"/>
  <c r="N375" i="1"/>
  <c r="I390" i="1"/>
  <c r="N390" i="1"/>
  <c r="I441" i="1"/>
  <c r="N441" i="1"/>
  <c r="I494" i="1"/>
  <c r="N494" i="1"/>
  <c r="I123" i="1"/>
  <c r="N123" i="1"/>
  <c r="I28" i="1"/>
  <c r="N28" i="1"/>
  <c r="I31" i="1"/>
  <c r="N31" i="1"/>
  <c r="I114" i="1"/>
  <c r="N114" i="1"/>
  <c r="I128" i="1"/>
  <c r="N128" i="1"/>
  <c r="I169" i="1"/>
  <c r="N169" i="1"/>
  <c r="I171" i="1"/>
  <c r="N171" i="1"/>
  <c r="I176" i="1"/>
  <c r="N176" i="1"/>
  <c r="I179" i="1"/>
  <c r="N179" i="1"/>
  <c r="I180" i="1"/>
  <c r="N180" i="1"/>
  <c r="I185" i="1"/>
  <c r="N185" i="1"/>
  <c r="I189" i="1"/>
  <c r="N189" i="1"/>
  <c r="I219" i="1"/>
  <c r="N219" i="1"/>
  <c r="I227" i="1"/>
  <c r="N227" i="1"/>
  <c r="I232" i="1"/>
  <c r="N232" i="1"/>
  <c r="I233" i="1"/>
  <c r="N233" i="1"/>
  <c r="I234" i="1"/>
  <c r="N234" i="1"/>
  <c r="I239" i="1"/>
  <c r="N239" i="1"/>
  <c r="I273" i="1"/>
  <c r="N273" i="1"/>
  <c r="I274" i="1"/>
  <c r="N274" i="1"/>
  <c r="I279" i="1"/>
  <c r="N279" i="1"/>
  <c r="I289" i="1"/>
  <c r="N289" i="1"/>
  <c r="I291" i="1"/>
  <c r="N291" i="1"/>
  <c r="I311" i="1"/>
  <c r="N311" i="1"/>
  <c r="I330" i="1"/>
  <c r="N330" i="1"/>
  <c r="I362" i="1"/>
  <c r="N362" i="1"/>
  <c r="I380" i="1"/>
  <c r="N380" i="1"/>
  <c r="I404" i="1"/>
  <c r="N404" i="1"/>
  <c r="I421" i="1"/>
  <c r="N421" i="1"/>
  <c r="I426" i="1"/>
  <c r="N426" i="1"/>
  <c r="I49" i="1"/>
  <c r="N49" i="1"/>
  <c r="I68" i="1"/>
  <c r="N68" i="1"/>
  <c r="I90" i="1"/>
  <c r="N90" i="1"/>
  <c r="I242" i="1"/>
  <c r="N242" i="1"/>
  <c r="I267" i="1"/>
  <c r="N267" i="1"/>
  <c r="I292" i="1"/>
  <c r="N292" i="1"/>
  <c r="I401" i="1"/>
  <c r="N401" i="1"/>
  <c r="I433" i="1"/>
  <c r="N433" i="1"/>
  <c r="I36" i="1"/>
  <c r="N36" i="1"/>
  <c r="I98" i="1"/>
  <c r="N98" i="1"/>
  <c r="I140" i="1"/>
  <c r="N140" i="1"/>
  <c r="I313" i="1"/>
  <c r="N313" i="1"/>
  <c r="I316" i="1"/>
  <c r="N316" i="1"/>
  <c r="I393" i="1"/>
  <c r="N393" i="1"/>
  <c r="I3" i="1"/>
  <c r="N3" i="1"/>
  <c r="I8" i="1"/>
  <c r="N8" i="1"/>
  <c r="I15" i="1"/>
  <c r="N15" i="1"/>
  <c r="I17" i="1"/>
  <c r="N17" i="1"/>
  <c r="I40" i="1"/>
  <c r="N40" i="1"/>
  <c r="I75" i="1"/>
  <c r="N75" i="1"/>
  <c r="I79" i="1"/>
  <c r="N79" i="1"/>
  <c r="I93" i="1"/>
  <c r="N93" i="1"/>
  <c r="I459" i="1"/>
  <c r="N459" i="1"/>
  <c r="I474" i="1"/>
  <c r="N474" i="1"/>
  <c r="I484" i="1"/>
  <c r="N484" i="1"/>
  <c r="I490" i="1"/>
  <c r="I461" i="1"/>
  <c r="N461" i="1"/>
  <c r="I141" i="1"/>
  <c r="N141" i="1"/>
  <c r="I236" i="1"/>
  <c r="N236" i="1"/>
  <c r="I100" i="1"/>
  <c r="N100" i="1"/>
  <c r="I125" i="1"/>
  <c r="N125" i="1"/>
  <c r="I126" i="1"/>
  <c r="N126" i="1"/>
  <c r="I147" i="1"/>
  <c r="N147" i="1"/>
  <c r="I153" i="1"/>
  <c r="N153" i="1"/>
  <c r="I154" i="1"/>
  <c r="N154" i="1"/>
  <c r="I407" i="1"/>
  <c r="N407" i="1"/>
  <c r="I363" i="1"/>
  <c r="N363" i="1"/>
  <c r="I72" i="1"/>
  <c r="N72" i="1"/>
  <c r="I99" i="1"/>
  <c r="N99" i="1"/>
  <c r="I120" i="1"/>
  <c r="N120" i="1"/>
  <c r="I139" i="1"/>
  <c r="N139" i="1"/>
  <c r="I257" i="1"/>
  <c r="N257" i="1"/>
  <c r="I259" i="1"/>
  <c r="N259" i="1"/>
  <c r="I282" i="1"/>
  <c r="N282" i="1"/>
  <c r="I445" i="1"/>
  <c r="N445" i="1"/>
  <c r="I449" i="1"/>
  <c r="N449" i="1"/>
  <c r="I450" i="1"/>
  <c r="N450" i="1"/>
  <c r="I462" i="1"/>
  <c r="N462" i="1"/>
  <c r="I464" i="1"/>
  <c r="N464" i="1"/>
  <c r="I466" i="1"/>
  <c r="N466" i="1"/>
  <c r="I294" i="1"/>
  <c r="N294" i="1"/>
  <c r="I480" i="1"/>
  <c r="I89" i="1"/>
  <c r="N89" i="1"/>
  <c r="I19" i="1"/>
  <c r="N19" i="1"/>
  <c r="I35" i="1"/>
  <c r="N35" i="1"/>
  <c r="I42" i="1"/>
  <c r="N42" i="1"/>
  <c r="I45" i="1"/>
  <c r="N45" i="1"/>
  <c r="I84" i="1"/>
  <c r="N84" i="1"/>
  <c r="I87" i="1"/>
  <c r="N87" i="1"/>
  <c r="I88" i="1"/>
  <c r="N88" i="1"/>
  <c r="I134" i="1"/>
  <c r="N134" i="1"/>
  <c r="I249" i="1"/>
  <c r="N249" i="1"/>
  <c r="I255" i="1"/>
  <c r="N255" i="1"/>
  <c r="I256" i="1"/>
  <c r="I373" i="1"/>
  <c r="N373" i="1"/>
  <c r="I384" i="1"/>
  <c r="N384" i="1"/>
  <c r="I444" i="1"/>
  <c r="N444" i="1"/>
  <c r="I446" i="1"/>
  <c r="N446" i="1"/>
  <c r="I452" i="1"/>
  <c r="N452" i="1"/>
  <c r="I455" i="1"/>
  <c r="N455" i="1"/>
  <c r="I456" i="1"/>
  <c r="N456" i="1"/>
  <c r="I457" i="1"/>
  <c r="N457" i="1"/>
  <c r="I465" i="1"/>
  <c r="N465" i="1"/>
  <c r="I468" i="1"/>
  <c r="N468" i="1"/>
  <c r="I469" i="1"/>
  <c r="N469" i="1"/>
  <c r="I476" i="1"/>
  <c r="I367" i="1"/>
  <c r="N367" i="1"/>
  <c r="I368" i="1"/>
  <c r="N368" i="1"/>
  <c r="I507" i="1"/>
  <c r="N507" i="1"/>
  <c r="I508" i="1"/>
  <c r="N508" i="1"/>
  <c r="I509" i="1"/>
  <c r="N509" i="1"/>
  <c r="I510" i="1"/>
  <c r="I511" i="1"/>
  <c r="N511" i="1"/>
  <c r="I512" i="1"/>
  <c r="N512" i="1"/>
  <c r="I513" i="1"/>
  <c r="N513" i="1"/>
  <c r="I514" i="1"/>
  <c r="N514" i="1"/>
  <c r="I515" i="1"/>
  <c r="N515" i="1"/>
  <c r="I516" i="1"/>
  <c r="I517" i="1"/>
  <c r="N517" i="1"/>
  <c r="I518" i="1"/>
  <c r="N518" i="1"/>
  <c r="I519" i="1"/>
  <c r="N519" i="1"/>
  <c r="I520" i="1"/>
  <c r="N520" i="1"/>
  <c r="I521" i="1"/>
  <c r="I522" i="1"/>
  <c r="I523" i="1"/>
  <c r="I524" i="1"/>
  <c r="N524" i="1"/>
  <c r="I525" i="1"/>
  <c r="N525" i="1"/>
  <c r="I526" i="1"/>
  <c r="N526" i="1"/>
  <c r="I527" i="1"/>
  <c r="N527" i="1"/>
  <c r="I528" i="1"/>
  <c r="N528" i="1"/>
  <c r="I529" i="1"/>
  <c r="N529" i="1"/>
  <c r="I530" i="1"/>
  <c r="N530" i="1"/>
  <c r="I531" i="1"/>
  <c r="N531" i="1"/>
  <c r="I532" i="1"/>
  <c r="N532" i="1"/>
  <c r="I533" i="1"/>
  <c r="I534" i="1"/>
  <c r="I535" i="1"/>
  <c r="N535" i="1"/>
  <c r="I536" i="1"/>
  <c r="N536" i="1"/>
  <c r="I537" i="1"/>
  <c r="N537" i="1"/>
  <c r="I538" i="1"/>
  <c r="N538" i="1"/>
  <c r="I539" i="1"/>
  <c r="N539" i="1"/>
  <c r="I540" i="1"/>
  <c r="N540" i="1"/>
  <c r="I541" i="1"/>
  <c r="N541" i="1"/>
  <c r="I542" i="1"/>
  <c r="N542" i="1"/>
  <c r="I543" i="1"/>
  <c r="N543" i="1"/>
  <c r="I544" i="1"/>
  <c r="N544" i="1"/>
  <c r="I545" i="1"/>
  <c r="I546" i="1"/>
  <c r="I547" i="1"/>
  <c r="N547" i="1"/>
  <c r="I548" i="1"/>
  <c r="N548" i="1"/>
  <c r="I549" i="1"/>
  <c r="N549" i="1"/>
  <c r="I550" i="1"/>
  <c r="I551" i="1"/>
  <c r="N551" i="1"/>
  <c r="I552" i="1"/>
  <c r="N552" i="1"/>
  <c r="I553" i="1"/>
  <c r="N553" i="1"/>
  <c r="I554" i="1"/>
  <c r="N554" i="1"/>
  <c r="I555" i="1"/>
  <c r="N555" i="1"/>
  <c r="I556" i="1"/>
  <c r="N556" i="1"/>
  <c r="I557" i="1"/>
  <c r="I558" i="1"/>
  <c r="I559" i="1"/>
  <c r="N559" i="1"/>
  <c r="I560" i="1"/>
  <c r="N560" i="1"/>
  <c r="I561" i="1"/>
  <c r="N561" i="1"/>
  <c r="I562" i="1"/>
  <c r="N562" i="1"/>
  <c r="I563" i="1"/>
  <c r="N563" i="1"/>
  <c r="I564" i="1"/>
  <c r="N564" i="1"/>
  <c r="I565" i="1"/>
  <c r="I566" i="1"/>
  <c r="I567" i="1"/>
  <c r="N567" i="1"/>
  <c r="I568" i="1"/>
  <c r="N568" i="1"/>
  <c r="I569" i="1"/>
  <c r="I570" i="1"/>
  <c r="I571" i="1"/>
  <c r="N571" i="1"/>
  <c r="I572" i="1"/>
  <c r="N572" i="1"/>
  <c r="I573" i="1"/>
  <c r="N573" i="1"/>
  <c r="I574" i="1"/>
  <c r="N574" i="1"/>
  <c r="I575" i="1"/>
  <c r="N575" i="1"/>
  <c r="I576" i="1"/>
  <c r="N576" i="1"/>
  <c r="I577" i="1"/>
  <c r="N577" i="1"/>
  <c r="I578" i="1"/>
  <c r="N578" i="1"/>
  <c r="I579" i="1"/>
  <c r="N579" i="1"/>
  <c r="I580" i="1"/>
  <c r="N580" i="1"/>
  <c r="I581" i="1"/>
  <c r="I582" i="1"/>
  <c r="I583" i="1"/>
  <c r="N583" i="1"/>
  <c r="I584" i="1"/>
  <c r="N584" i="1"/>
  <c r="I585" i="1"/>
  <c r="N585" i="1"/>
  <c r="I586" i="1"/>
  <c r="N586" i="1"/>
  <c r="I220" i="1"/>
  <c r="N220" i="1"/>
  <c r="I235" i="1"/>
  <c r="N235" i="1"/>
  <c r="I345" i="1"/>
  <c r="N345" i="1"/>
  <c r="I493" i="1"/>
  <c r="N493" i="1"/>
  <c r="I150" i="1"/>
  <c r="N150" i="1"/>
  <c r="I204" i="1"/>
  <c r="N204" i="1"/>
  <c r="I237" i="1"/>
  <c r="N237" i="1"/>
  <c r="I440" i="1"/>
  <c r="N440" i="1"/>
  <c r="I205" i="1"/>
  <c r="N205" i="1"/>
  <c r="I218" i="1"/>
  <c r="N218" i="1"/>
  <c r="I238" i="1"/>
  <c r="N238" i="1"/>
  <c r="I498" i="1"/>
  <c r="N498" i="1"/>
  <c r="I499" i="1"/>
  <c r="N499" i="1"/>
  <c r="I253" i="1"/>
  <c r="N253" i="1"/>
  <c r="I261" i="1"/>
  <c r="N261" i="1"/>
  <c r="I495" i="1"/>
  <c r="N495" i="1"/>
  <c r="I136" i="1"/>
  <c r="N136" i="1"/>
  <c r="I334" i="1"/>
  <c r="N334" i="1"/>
  <c r="I364" i="1"/>
  <c r="N364" i="1"/>
  <c r="I229" i="1"/>
  <c r="N229" i="1"/>
  <c r="I230" i="1"/>
  <c r="N230" i="1"/>
  <c r="I389" i="1"/>
  <c r="N389" i="1"/>
  <c r="I277" i="1"/>
  <c r="N277" i="1"/>
  <c r="I284" i="1"/>
  <c r="N284" i="1"/>
  <c r="I328" i="1"/>
  <c r="N328" i="1"/>
  <c r="I152" i="1"/>
  <c r="N152" i="1"/>
  <c r="I290" i="1"/>
  <c r="N290" i="1"/>
  <c r="I29" i="1"/>
  <c r="N29" i="1"/>
  <c r="I146" i="1"/>
  <c r="N146" i="1"/>
  <c r="I32" i="1"/>
  <c r="N32" i="1"/>
  <c r="I149" i="1"/>
  <c r="N149" i="1"/>
  <c r="I481" i="1"/>
  <c r="N481" i="1"/>
  <c r="I119" i="1"/>
  <c r="N119" i="1"/>
  <c r="I131" i="1"/>
  <c r="N131" i="1"/>
  <c r="I448" i="1"/>
  <c r="N448" i="1"/>
  <c r="I4" i="1"/>
  <c r="N4" i="1"/>
  <c r="I343" i="1"/>
  <c r="N343" i="1"/>
  <c r="I318" i="1"/>
  <c r="N318" i="1"/>
  <c r="I14" i="1"/>
  <c r="N14" i="1"/>
  <c r="I16" i="1"/>
  <c r="N16" i="1"/>
  <c r="I132" i="1"/>
  <c r="N132" i="1"/>
  <c r="I332" i="1"/>
  <c r="N332" i="1"/>
  <c r="I382" i="1"/>
  <c r="N382" i="1"/>
  <c r="I320" i="1"/>
  <c r="N320" i="1"/>
  <c r="I379" i="1"/>
  <c r="N379" i="1"/>
  <c r="I424" i="1"/>
  <c r="N424" i="1"/>
  <c r="I38" i="1"/>
  <c r="N38" i="1"/>
  <c r="I170" i="1"/>
  <c r="N170" i="1"/>
  <c r="I74" i="1"/>
  <c r="N74" i="1"/>
  <c r="I285" i="1"/>
  <c r="N285" i="1"/>
  <c r="I177" i="1"/>
  <c r="N177" i="1"/>
  <c r="I178" i="1"/>
  <c r="N178" i="1"/>
  <c r="I371" i="1"/>
  <c r="N371" i="1"/>
  <c r="I76" i="1"/>
  <c r="N76" i="1"/>
  <c r="I80" i="1"/>
  <c r="N80" i="1"/>
  <c r="I370" i="1"/>
  <c r="N370" i="1"/>
  <c r="I81" i="1"/>
  <c r="N81" i="1"/>
  <c r="I181" i="1"/>
  <c r="N181" i="1"/>
  <c r="I451" i="1"/>
  <c r="N451" i="1"/>
  <c r="I405" i="1"/>
  <c r="N405" i="1"/>
  <c r="I458" i="1"/>
  <c r="N458" i="1"/>
  <c r="I283" i="1"/>
  <c r="N283" i="1"/>
  <c r="I186" i="1"/>
  <c r="N186" i="1"/>
  <c r="I187" i="1"/>
  <c r="N187" i="1"/>
  <c r="I194" i="1"/>
  <c r="N194" i="1"/>
  <c r="I422" i="1"/>
  <c r="N422" i="1"/>
  <c r="I423" i="1"/>
  <c r="N423" i="1"/>
  <c r="I427" i="1"/>
  <c r="N427" i="1"/>
  <c r="I503" i="1"/>
  <c r="N503" i="1"/>
  <c r="I374" i="1"/>
  <c r="N374" i="1"/>
  <c r="I78" i="1"/>
  <c r="N78" i="1"/>
  <c r="I137" i="1"/>
  <c r="N137" i="1"/>
  <c r="I310" i="1"/>
  <c r="N310" i="1"/>
  <c r="I488" i="1"/>
  <c r="N488" i="1"/>
  <c r="I319" i="1"/>
  <c r="N319" i="1"/>
  <c r="I492" i="1"/>
  <c r="N492" i="1"/>
  <c r="I85" i="1"/>
  <c r="N85" i="1"/>
  <c r="I44" i="1"/>
  <c r="N44" i="1"/>
  <c r="I9" i="1"/>
  <c r="N9" i="1"/>
  <c r="I172" i="1"/>
  <c r="N172" i="1"/>
  <c r="I199" i="1"/>
  <c r="N199" i="1"/>
  <c r="I96" i="1"/>
  <c r="N96" i="1"/>
  <c r="I394" i="1"/>
  <c r="N394" i="1"/>
  <c r="I295" i="1"/>
  <c r="N295" i="1"/>
  <c r="I299" i="1"/>
  <c r="N299" i="1"/>
  <c r="I226" i="1"/>
  <c r="N226" i="1"/>
  <c r="I228" i="1"/>
  <c r="N228" i="1"/>
  <c r="I101" i="1"/>
  <c r="N101" i="1"/>
  <c r="I223" i="1"/>
  <c r="N223" i="1"/>
  <c r="I395" i="1"/>
  <c r="N395" i="1"/>
  <c r="I410" i="1"/>
  <c r="N410" i="1"/>
  <c r="I442" i="1"/>
  <c r="N442" i="1"/>
  <c r="I2" i="1"/>
  <c r="N2" i="1"/>
  <c r="I437" i="1"/>
  <c r="N437" i="1"/>
  <c r="I155" i="1"/>
  <c r="N155" i="1"/>
  <c r="I399" i="1"/>
  <c r="N399" i="1"/>
  <c r="I5" i="1"/>
  <c r="N5" i="1"/>
  <c r="I472" i="1"/>
  <c r="N472" i="1"/>
  <c r="I385" i="1"/>
  <c r="N385" i="1"/>
  <c r="I280" i="1"/>
  <c r="N280" i="1"/>
  <c r="I504" i="1"/>
  <c r="N504" i="1"/>
  <c r="I7" i="1"/>
  <c r="N7" i="1"/>
  <c r="I309" i="1"/>
  <c r="N309" i="1"/>
  <c r="I377" i="1"/>
  <c r="N377" i="1"/>
  <c r="I297" i="1"/>
  <c r="N297" i="1"/>
  <c r="I298" i="1"/>
  <c r="N298" i="1"/>
  <c r="I102" i="1"/>
  <c r="N102" i="1"/>
  <c r="I103" i="1"/>
  <c r="N103" i="1"/>
  <c r="I104" i="1"/>
  <c r="N104" i="1"/>
  <c r="I105" i="1"/>
  <c r="N105" i="1"/>
  <c r="I106" i="1"/>
  <c r="N106" i="1"/>
  <c r="I109" i="1"/>
  <c r="N109" i="1"/>
  <c r="I110" i="1"/>
  <c r="N110" i="1"/>
  <c r="I111" i="1"/>
  <c r="N111" i="1"/>
  <c r="I112" i="1"/>
  <c r="N112" i="1"/>
  <c r="I116" i="1"/>
  <c r="N116" i="1"/>
  <c r="I117" i="1"/>
  <c r="N117" i="1"/>
  <c r="I243" i="1"/>
  <c r="N243" i="1"/>
  <c r="I244" i="1"/>
  <c r="N244" i="1"/>
  <c r="I245" i="1"/>
  <c r="N245" i="1"/>
  <c r="I246" i="1"/>
  <c r="N246" i="1"/>
  <c r="I248" i="1"/>
  <c r="N248" i="1"/>
  <c r="I250" i="1"/>
  <c r="I251" i="1"/>
  <c r="N251" i="1"/>
  <c r="I260" i="1"/>
  <c r="N260" i="1"/>
  <c r="I400" i="1"/>
  <c r="N400" i="1"/>
  <c r="I402" i="1"/>
  <c r="N402" i="1"/>
  <c r="I403" i="1"/>
  <c r="N403" i="1"/>
  <c r="I408" i="1"/>
  <c r="N408" i="1"/>
  <c r="I409" i="1"/>
  <c r="N409" i="1"/>
  <c r="I411" i="1"/>
  <c r="N411" i="1"/>
  <c r="I438" i="1"/>
  <c r="N438" i="1"/>
  <c r="I439" i="1"/>
  <c r="N439" i="1"/>
  <c r="I266" i="1"/>
  <c r="N266" i="1"/>
  <c r="I314" i="1"/>
  <c r="N314" i="1"/>
  <c r="I293" i="1"/>
  <c r="N293" i="1"/>
  <c r="I386" i="1"/>
  <c r="N386" i="1"/>
  <c r="I115" i="1"/>
  <c r="N115" i="1"/>
  <c r="I412" i="1"/>
  <c r="N412" i="1"/>
  <c r="I454" i="1"/>
  <c r="N454" i="1"/>
  <c r="I118" i="1"/>
  <c r="N118" i="1"/>
  <c r="I144" i="1"/>
  <c r="N144" i="1"/>
  <c r="I252" i="1"/>
  <c r="N252" i="1"/>
  <c r="I315" i="1"/>
  <c r="N315" i="1"/>
  <c r="I329" i="1"/>
  <c r="N329" i="1"/>
  <c r="I344" i="1"/>
  <c r="N344" i="1"/>
  <c r="I357" i="1"/>
  <c r="N357" i="1"/>
  <c r="I436" i="1"/>
  <c r="N436" i="1"/>
  <c r="I387" i="1"/>
  <c r="N387" i="1"/>
  <c r="I201" i="1"/>
  <c r="N201" i="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c r="J395" i="1"/>
  <c r="L395" i="1"/>
  <c r="L289" i="1"/>
  <c r="B289" i="1"/>
  <c r="M289" i="1"/>
  <c r="J203" i="1"/>
  <c r="J463" i="1"/>
  <c r="J470" i="1"/>
  <c r="J164" i="1"/>
  <c r="J166" i="1"/>
  <c r="J212" i="1"/>
  <c r="J173" i="1"/>
  <c r="J477" i="1"/>
  <c r="J428" i="1"/>
  <c r="J67" i="1"/>
  <c r="L473" i="1"/>
  <c r="B473" i="1"/>
  <c r="M473" i="1"/>
  <c r="J331" i="1"/>
  <c r="L331" i="1"/>
  <c r="B331" i="1"/>
  <c r="M331" i="1"/>
  <c r="J505" i="1"/>
  <c r="J447" i="1"/>
  <c r="J467" i="1"/>
  <c r="J77" i="1"/>
  <c r="J165" i="1"/>
  <c r="J213" i="1"/>
  <c r="J168" i="1"/>
  <c r="J471" i="1"/>
  <c r="J478" i="1"/>
  <c r="J66" i="1"/>
  <c r="J501" i="1"/>
  <c r="J502" i="1"/>
  <c r="L423" i="1"/>
  <c r="J423" i="1"/>
  <c r="B423" i="1"/>
  <c r="M423" i="1"/>
  <c r="L59" i="1"/>
  <c r="L312" i="1"/>
  <c r="L321" i="1"/>
  <c r="L322" i="1"/>
  <c r="L323" i="1"/>
  <c r="L324" i="1"/>
  <c r="L325" i="1"/>
  <c r="L326" i="1"/>
  <c r="L335" i="1"/>
  <c r="J312" i="1"/>
  <c r="J321" i="1"/>
  <c r="J322" i="1"/>
  <c r="J323" i="1"/>
  <c r="J324" i="1"/>
  <c r="J325" i="1"/>
  <c r="J326" i="1"/>
  <c r="J335" i="1"/>
  <c r="B306" i="1"/>
  <c r="M306" i="1"/>
  <c r="B378" i="1"/>
  <c r="M378" i="1"/>
  <c r="B291" i="1"/>
  <c r="M291" i="1"/>
  <c r="B300" i="1"/>
  <c r="M300" i="1"/>
  <c r="B307" i="1"/>
  <c r="M307" i="1"/>
  <c r="B308" i="1"/>
  <c r="M308" i="1"/>
  <c r="B360" i="1"/>
  <c r="M360" i="1"/>
  <c r="B299" i="1"/>
  <c r="M299" i="1"/>
  <c r="B387" i="1"/>
  <c r="M387" i="1"/>
  <c r="B281" i="1"/>
  <c r="M281" i="1"/>
  <c r="B18" i="1"/>
  <c r="M18" i="1"/>
  <c r="B95" i="1"/>
  <c r="M95" i="1"/>
  <c r="B336" i="1"/>
  <c r="M336" i="1"/>
  <c r="B353" i="1"/>
  <c r="M353" i="1"/>
  <c r="B416" i="1"/>
  <c r="M416" i="1"/>
  <c r="B190" i="1"/>
  <c r="M190" i="1"/>
  <c r="B349" i="1"/>
  <c r="M349" i="1"/>
  <c r="B358" i="1"/>
  <c r="M358" i="1"/>
  <c r="B47" i="1"/>
  <c r="M47" i="1"/>
  <c r="B38" i="1"/>
  <c r="M38" i="1"/>
  <c r="B339" i="1"/>
  <c r="M339" i="1"/>
  <c r="B418" i="1"/>
  <c r="M418" i="1"/>
  <c r="B24" i="1"/>
  <c r="M24" i="1"/>
  <c r="B23" i="1"/>
  <c r="M23" i="1"/>
  <c r="B489" i="1"/>
  <c r="M489" i="1"/>
  <c r="B13" i="1"/>
  <c r="M13" i="1"/>
  <c r="B483" i="1"/>
  <c r="M483" i="1"/>
  <c r="B237" i="1"/>
  <c r="M237" i="1"/>
  <c r="B487" i="1"/>
  <c r="M487" i="1"/>
  <c r="B268" i="1"/>
  <c r="M268" i="1"/>
  <c r="B158" i="1"/>
  <c r="M158" i="1"/>
  <c r="B159" i="1"/>
  <c r="M159" i="1"/>
  <c r="B160" i="1"/>
  <c r="M160" i="1"/>
  <c r="B486" i="1"/>
  <c r="M486" i="1"/>
  <c r="B472" i="1"/>
  <c r="M472" i="1"/>
  <c r="B172" i="1"/>
  <c r="M172" i="1"/>
  <c r="B298" i="1"/>
  <c r="M298" i="1"/>
  <c r="B25" i="1"/>
  <c r="M25" i="1"/>
  <c r="B76" i="1"/>
  <c r="M76" i="1"/>
  <c r="B80" i="1"/>
  <c r="M80" i="1"/>
  <c r="B295" i="1"/>
  <c r="M295" i="1"/>
  <c r="B329" i="1"/>
  <c r="M329" i="1"/>
  <c r="B365" i="1"/>
  <c r="M365" i="1"/>
  <c r="B434" i="1"/>
  <c r="M434" i="1"/>
  <c r="B207" i="1"/>
  <c r="M207" i="1"/>
  <c r="B210" i="1"/>
  <c r="M210" i="1"/>
  <c r="B211" i="1"/>
  <c r="M211" i="1"/>
  <c r="B254" i="1"/>
  <c r="M254" i="1"/>
  <c r="B263" i="1"/>
  <c r="M263" i="1"/>
  <c r="B288" i="1"/>
  <c r="M288" i="1"/>
  <c r="B273" i="1"/>
  <c r="M273" i="1"/>
  <c r="B181" i="1"/>
  <c r="M181" i="1"/>
  <c r="B186" i="1"/>
  <c r="M186" i="1"/>
  <c r="B194" i="1"/>
  <c r="M194" i="1"/>
  <c r="B199" i="1"/>
  <c r="M199" i="1"/>
  <c r="B226" i="1"/>
  <c r="M226" i="1"/>
  <c r="B374" i="1"/>
  <c r="M374" i="1"/>
  <c r="B394" i="1"/>
  <c r="M394" i="1"/>
  <c r="B364" i="1"/>
  <c r="M364" i="1"/>
  <c r="B5" i="1"/>
  <c r="M5" i="1"/>
  <c r="B56" i="1"/>
  <c r="M56" i="1"/>
  <c r="B91" i="1"/>
  <c r="M91" i="1"/>
  <c r="B130" i="1"/>
  <c r="M130" i="1"/>
  <c r="B92" i="1"/>
  <c r="M92" i="1"/>
  <c r="B113" i="1"/>
  <c r="M113" i="1"/>
  <c r="B327" i="1"/>
  <c r="M327" i="1"/>
  <c r="B372" i="1"/>
  <c r="M372" i="1"/>
  <c r="B28" i="1"/>
  <c r="M28" i="1"/>
  <c r="B114" i="1"/>
  <c r="M114" i="1"/>
  <c r="B169" i="1"/>
  <c r="M169" i="1"/>
  <c r="B185" i="1"/>
  <c r="M185" i="1"/>
  <c r="B219" i="1"/>
  <c r="M219" i="1"/>
  <c r="B458" i="1"/>
  <c r="M458" i="1"/>
  <c r="B315" i="1"/>
  <c r="M315" i="1"/>
  <c r="B332" i="1"/>
  <c r="M332" i="1"/>
  <c r="B405" i="1"/>
  <c r="M405" i="1"/>
  <c r="B231" i="1"/>
  <c r="M231" i="1"/>
  <c r="B189" i="1"/>
  <c r="M189" i="1"/>
  <c r="B171" i="1"/>
  <c r="M171" i="1"/>
  <c r="B180" i="1"/>
  <c r="M180" i="1"/>
  <c r="B96" i="1"/>
  <c r="M96" i="1"/>
  <c r="B334" i="1"/>
  <c r="M334" i="1"/>
  <c r="B410" i="1"/>
  <c r="M410" i="1"/>
  <c r="B21" i="1"/>
  <c r="M21" i="1"/>
  <c r="B422" i="1"/>
  <c r="M422" i="1"/>
  <c r="B83" i="1"/>
  <c r="M83" i="1"/>
  <c r="B29" i="1"/>
  <c r="M29" i="1"/>
  <c r="B131" i="1"/>
  <c r="M131" i="1"/>
  <c r="B170" i="1"/>
  <c r="M170" i="1"/>
  <c r="B156" i="1"/>
  <c r="M156" i="1"/>
  <c r="B184" i="1"/>
  <c r="M184" i="1"/>
  <c r="B195" i="1"/>
  <c r="M195" i="1"/>
  <c r="B354" i="1"/>
  <c r="M354" i="1"/>
  <c r="B475" i="1"/>
  <c r="M475" i="1"/>
  <c r="B59" i="1"/>
  <c r="M59" i="1"/>
  <c r="B312" i="1"/>
  <c r="M312" i="1"/>
  <c r="B321" i="1"/>
  <c r="M321" i="1"/>
  <c r="B322" i="1"/>
  <c r="M322" i="1"/>
  <c r="B323" i="1"/>
  <c r="M323" i="1"/>
  <c r="B324" i="1"/>
  <c r="M324" i="1"/>
  <c r="B325" i="1"/>
  <c r="M325" i="1"/>
  <c r="B326" i="1"/>
  <c r="M326" i="1"/>
  <c r="B335" i="1"/>
  <c r="M335" i="1"/>
  <c r="B206" i="1"/>
  <c r="M206" i="1"/>
  <c r="B320" i="1"/>
  <c r="M320" i="1"/>
  <c r="B304" i="1"/>
  <c r="M304" i="1"/>
  <c r="B301" i="1"/>
  <c r="M301" i="1"/>
  <c r="B302" i="1"/>
  <c r="M302" i="1"/>
  <c r="B350" i="1"/>
  <c r="M350" i="1"/>
  <c r="B234" i="1"/>
  <c r="M234" i="1"/>
  <c r="B132" i="1"/>
  <c r="M132" i="1"/>
  <c r="B448" i="1"/>
  <c r="M448" i="1"/>
  <c r="B4" i="1"/>
  <c r="M4" i="1"/>
  <c r="B16" i="1"/>
  <c r="M16" i="1"/>
  <c r="B492" i="1"/>
  <c r="M492" i="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c r="L344" i="1"/>
  <c r="L262" i="1"/>
  <c r="L306" i="1"/>
  <c r="L378" i="1"/>
  <c r="J224" i="1"/>
  <c r="L224" i="1"/>
  <c r="J265" i="1"/>
  <c r="L265" i="1"/>
  <c r="L291" i="1"/>
  <c r="L300" i="1"/>
  <c r="J307" i="1"/>
  <c r="L307" i="1"/>
  <c r="J308" i="1"/>
  <c r="L308" i="1"/>
  <c r="B383" i="1"/>
  <c r="M383" i="1"/>
  <c r="L383" i="1"/>
  <c r="L269" i="1"/>
  <c r="L196" i="1"/>
  <c r="B37" i="1"/>
  <c r="M37" i="1"/>
  <c r="L37" i="1"/>
  <c r="L217" i="1"/>
  <c r="B239" i="1"/>
  <c r="M239" i="1"/>
  <c r="L239" i="1"/>
  <c r="J205" i="1"/>
  <c r="L205" i="1"/>
  <c r="J230" i="1"/>
  <c r="L230" i="1"/>
  <c r="L201" i="1"/>
  <c r="J399" i="1"/>
  <c r="L399" i="1"/>
  <c r="J385" i="1"/>
  <c r="L385" i="1"/>
  <c r="J283" i="1"/>
  <c r="L283" i="1"/>
  <c r="B442" i="1"/>
  <c r="M442" i="1"/>
  <c r="J442" i="1"/>
  <c r="L442" i="1"/>
  <c r="B504" i="1"/>
  <c r="M504" i="1"/>
  <c r="L504" i="1"/>
  <c r="J319" i="1"/>
  <c r="L319" i="1"/>
  <c r="B7" i="1"/>
  <c r="M7" i="1"/>
  <c r="L7" i="1"/>
  <c r="J328" i="1"/>
  <c r="L328" i="1"/>
  <c r="B376" i="1"/>
  <c r="M376" i="1"/>
  <c r="L376" i="1"/>
  <c r="J343" i="1"/>
  <c r="L343" i="1"/>
  <c r="B347" i="1"/>
  <c r="M347" i="1"/>
  <c r="L347" i="1"/>
  <c r="B388" i="1"/>
  <c r="M388" i="1"/>
  <c r="L388" i="1"/>
  <c r="B228" i="1"/>
  <c r="M228" i="1"/>
  <c r="J228" i="1"/>
  <c r="L228" i="1"/>
  <c r="B32" i="1"/>
  <c r="M32" i="1"/>
  <c r="J32" i="1"/>
  <c r="L32" i="1"/>
  <c r="B51" i="1"/>
  <c r="M51" i="1"/>
  <c r="J51" i="1"/>
  <c r="L51" i="1"/>
  <c r="L360" i="1"/>
  <c r="L299" i="1"/>
  <c r="L387" i="1"/>
  <c r="B220" i="1"/>
  <c r="M220" i="1"/>
  <c r="J220" i="1"/>
  <c r="L220" i="1"/>
  <c r="B238" i="1"/>
  <c r="M238" i="1"/>
  <c r="L238" i="1"/>
  <c r="B479" i="1"/>
  <c r="M479" i="1"/>
  <c r="J479" i="1"/>
  <c r="L479" i="1"/>
  <c r="B318" i="1"/>
  <c r="M318" i="1"/>
  <c r="J318" i="1"/>
  <c r="L318" i="1"/>
  <c r="L281" i="1"/>
  <c r="B143" i="1"/>
  <c r="M143" i="1"/>
  <c r="L143" i="1"/>
  <c r="J485" i="1"/>
  <c r="L485" i="1"/>
  <c r="L18" i="1"/>
  <c r="B503" i="1"/>
  <c r="M503" i="1"/>
  <c r="J503" i="1"/>
  <c r="L503" i="1"/>
  <c r="B359" i="1"/>
  <c r="M359" i="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c r="J310" i="1"/>
  <c r="L310" i="1"/>
  <c r="B280" i="1"/>
  <c r="M280" i="1"/>
  <c r="J280" i="1"/>
  <c r="L280" i="1"/>
  <c r="B357" i="1"/>
  <c r="M357" i="1"/>
  <c r="L357" i="1"/>
  <c r="J229" i="1"/>
  <c r="L229" i="1"/>
  <c r="J181" i="1"/>
  <c r="L181" i="1"/>
  <c r="B39" i="1"/>
  <c r="M39" i="1"/>
  <c r="L39" i="1"/>
  <c r="B150" i="1"/>
  <c r="M150" i="1"/>
  <c r="L150" i="1"/>
  <c r="B417" i="1"/>
  <c r="M417" i="1"/>
  <c r="J417" i="1"/>
  <c r="L417" i="1"/>
  <c r="B179" i="1"/>
  <c r="M179" i="1"/>
  <c r="J179" i="1"/>
  <c r="L179" i="1"/>
  <c r="J186" i="1"/>
  <c r="L186" i="1"/>
  <c r="J194" i="1"/>
  <c r="L194" i="1"/>
  <c r="J199" i="1"/>
  <c r="L199" i="1"/>
  <c r="J226" i="1"/>
  <c r="L226" i="1"/>
  <c r="B74" i="1"/>
  <c r="M74" i="1"/>
  <c r="L74" i="1"/>
  <c r="B178" i="1"/>
  <c r="M178" i="1"/>
  <c r="J178" i="1"/>
  <c r="L178" i="1"/>
  <c r="B85" i="1"/>
  <c r="M85" i="1"/>
  <c r="J85" i="1"/>
  <c r="L85" i="1"/>
  <c r="J374" i="1"/>
  <c r="L374" i="1"/>
  <c r="B78" i="1"/>
  <c r="M78" i="1"/>
  <c r="J78" i="1"/>
  <c r="L78" i="1"/>
  <c r="B491" i="1"/>
  <c r="M491" i="1"/>
  <c r="J491" i="1"/>
  <c r="L491" i="1"/>
  <c r="B427" i="1"/>
  <c r="M427" i="1"/>
  <c r="J427" i="1"/>
  <c r="L427" i="1"/>
  <c r="J394" i="1"/>
  <c r="L394" i="1"/>
  <c r="L364" i="1"/>
  <c r="B253" i="1"/>
  <c r="M253" i="1"/>
  <c r="L253" i="1"/>
  <c r="B81" i="1"/>
  <c r="M81" i="1"/>
  <c r="L81" i="1"/>
  <c r="B451" i="1"/>
  <c r="M451" i="1"/>
  <c r="L451" i="1"/>
  <c r="B261" i="1"/>
  <c r="M261" i="1"/>
  <c r="L261" i="1"/>
  <c r="L155" i="1"/>
  <c r="L5" i="1"/>
  <c r="J103" i="1"/>
  <c r="L103" i="1"/>
  <c r="J56" i="1"/>
  <c r="L56" i="1"/>
  <c r="L91" i="1"/>
  <c r="B44" i="1"/>
  <c r="M44" i="1"/>
  <c r="L44" i="1"/>
  <c r="B9" i="1"/>
  <c r="M9" i="1"/>
  <c r="L9" i="1"/>
  <c r="B277" i="1"/>
  <c r="M277" i="1"/>
  <c r="L277" i="1"/>
  <c r="B284" i="1"/>
  <c r="M284" i="1"/>
  <c r="L284" i="1"/>
  <c r="B46" i="1"/>
  <c r="M46" i="1"/>
  <c r="J46" i="1"/>
  <c r="L46" i="1"/>
  <c r="B48" i="1"/>
  <c r="M48" i="1"/>
  <c r="J48" i="1"/>
  <c r="L48" i="1"/>
  <c r="B137" i="1"/>
  <c r="M137" i="1"/>
  <c r="L137" i="1"/>
  <c r="B127" i="1"/>
  <c r="M127" i="1"/>
  <c r="J127" i="1"/>
  <c r="L127" i="1"/>
  <c r="B200" i="1"/>
  <c r="M200" i="1"/>
  <c r="J200" i="1"/>
  <c r="L200" i="1"/>
  <c r="J371" i="1"/>
  <c r="L371" i="1"/>
  <c r="B2" i="1"/>
  <c r="M2" i="1"/>
  <c r="L2" i="1"/>
  <c r="B202" i="1"/>
  <c r="M202" i="1"/>
  <c r="J202" i="1"/>
  <c r="L202" i="1"/>
  <c r="B60" i="1"/>
  <c r="M60" i="1"/>
  <c r="L60" i="1"/>
  <c r="J130" i="1"/>
  <c r="L130" i="1"/>
  <c r="J92" i="1"/>
  <c r="L92" i="1"/>
  <c r="J113" i="1"/>
  <c r="L113" i="1"/>
  <c r="B437" i="1"/>
  <c r="M437" i="1"/>
  <c r="J437" i="1"/>
  <c r="L437" i="1"/>
  <c r="B337" i="1"/>
  <c r="M337" i="1"/>
  <c r="J337" i="1"/>
  <c r="L337" i="1"/>
  <c r="J327" i="1"/>
  <c r="L327" i="1"/>
  <c r="L372" i="1"/>
  <c r="J333" i="1"/>
  <c r="L333" i="1"/>
  <c r="B338" i="1"/>
  <c r="M338" i="1"/>
  <c r="J338" i="1"/>
  <c r="L338" i="1"/>
  <c r="J398" i="1"/>
  <c r="L398" i="1"/>
  <c r="B309" i="1"/>
  <c r="M309" i="1"/>
  <c r="J309" i="1"/>
  <c r="L309" i="1"/>
  <c r="B377" i="1"/>
  <c r="M377" i="1"/>
  <c r="J377" i="1"/>
  <c r="L377" i="1"/>
  <c r="B30" i="1"/>
  <c r="M30" i="1"/>
  <c r="J30" i="1"/>
  <c r="L30" i="1"/>
  <c r="B276" i="1"/>
  <c r="M276" i="1"/>
  <c r="L276" i="1"/>
  <c r="B97" i="1"/>
  <c r="M97" i="1"/>
  <c r="L97" i="1"/>
  <c r="B221" i="1"/>
  <c r="M221" i="1"/>
  <c r="J221" i="1"/>
  <c r="L221" i="1"/>
  <c r="B240" i="1"/>
  <c r="M240" i="1"/>
  <c r="L240" i="1"/>
  <c r="B129" i="1"/>
  <c r="M129" i="1"/>
  <c r="L129" i="1"/>
  <c r="J355" i="1"/>
  <c r="L355" i="1"/>
  <c r="J369" i="1"/>
  <c r="L369" i="1"/>
  <c r="L28" i="1"/>
  <c r="J114" i="1"/>
  <c r="L114" i="1"/>
  <c r="J169" i="1"/>
  <c r="L169" i="1"/>
  <c r="J185" i="1"/>
  <c r="L185" i="1"/>
  <c r="J219" i="1"/>
  <c r="L219" i="1"/>
  <c r="L458" i="1"/>
  <c r="L315" i="1"/>
  <c r="B65" i="1"/>
  <c r="M65" i="1"/>
  <c r="L65" i="1"/>
  <c r="B70" i="1"/>
  <c r="M70" i="1"/>
  <c r="L70" i="1"/>
  <c r="B443" i="1"/>
  <c r="M443" i="1"/>
  <c r="L443" i="1"/>
  <c r="B506" i="1"/>
  <c r="M506" i="1"/>
  <c r="L506" i="1"/>
  <c r="B26" i="1"/>
  <c r="M26" i="1"/>
  <c r="L26" i="1"/>
  <c r="B10" i="1"/>
  <c r="M10" i="1"/>
  <c r="L10" i="1"/>
  <c r="B505" i="1"/>
  <c r="M505" i="1"/>
  <c r="L505" i="1"/>
  <c r="B247" i="1"/>
  <c r="M247" i="1"/>
  <c r="L247" i="1"/>
  <c r="B447" i="1"/>
  <c r="M447" i="1"/>
  <c r="L447" i="1"/>
  <c r="B467" i="1"/>
  <c r="M467" i="1"/>
  <c r="L467" i="1"/>
  <c r="B77" i="1"/>
  <c r="M77" i="1"/>
  <c r="L77" i="1"/>
  <c r="B165" i="1"/>
  <c r="M165" i="1"/>
  <c r="L165" i="1"/>
  <c r="B213" i="1"/>
  <c r="M213" i="1"/>
  <c r="L213" i="1"/>
  <c r="B168" i="1"/>
  <c r="M168" i="1"/>
  <c r="L168" i="1"/>
  <c r="B471" i="1"/>
  <c r="M471" i="1"/>
  <c r="L471" i="1"/>
  <c r="B478" i="1"/>
  <c r="M478" i="1"/>
  <c r="L478" i="1"/>
  <c r="B392" i="1"/>
  <c r="M392" i="1"/>
  <c r="L392" i="1"/>
  <c r="B66" i="1"/>
  <c r="M66" i="1"/>
  <c r="L66" i="1"/>
  <c r="B174" i="1"/>
  <c r="M174" i="1"/>
  <c r="J174" i="1"/>
  <c r="L174" i="1"/>
  <c r="B345" i="1"/>
  <c r="M345" i="1"/>
  <c r="J345" i="1"/>
  <c r="L345" i="1"/>
  <c r="J104" i="1"/>
  <c r="L104" i="1"/>
  <c r="L116" i="1"/>
  <c r="L117" i="1"/>
  <c r="B297" i="1"/>
  <c r="M297" i="1"/>
  <c r="L297" i="1"/>
  <c r="B187" i="1"/>
  <c r="M187" i="1"/>
  <c r="J187" i="1"/>
  <c r="L187" i="1"/>
  <c r="B204" i="1"/>
  <c r="M204" i="1"/>
  <c r="L204" i="1"/>
  <c r="J243" i="1"/>
  <c r="L243" i="1"/>
  <c r="J244" i="1"/>
  <c r="L244" i="1"/>
  <c r="J245" i="1"/>
  <c r="L245" i="1"/>
  <c r="J246" i="1"/>
  <c r="L246" i="1"/>
  <c r="J248" i="1"/>
  <c r="L248" i="1"/>
  <c r="J250" i="1"/>
  <c r="L250" i="1"/>
  <c r="J251" i="1"/>
  <c r="L251" i="1"/>
  <c r="J260" i="1"/>
  <c r="L260" i="1"/>
  <c r="B440" i="1"/>
  <c r="M440" i="1"/>
  <c r="L440" i="1"/>
  <c r="J102" i="1"/>
  <c r="L102" i="1"/>
  <c r="B400" i="1"/>
  <c r="M400" i="1"/>
  <c r="J400" i="1"/>
  <c r="L400" i="1"/>
  <c r="B402" i="1"/>
  <c r="M402" i="1"/>
  <c r="J402" i="1"/>
  <c r="L402" i="1"/>
  <c r="B33" i="1"/>
  <c r="M33" i="1"/>
  <c r="J33" i="1"/>
  <c r="L33" i="1"/>
  <c r="B157" i="1"/>
  <c r="M157" i="1"/>
  <c r="J157" i="1"/>
  <c r="L157" i="1"/>
  <c r="L332" i="1"/>
  <c r="B161" i="1"/>
  <c r="M161" i="1"/>
  <c r="J161" i="1"/>
  <c r="L161" i="1"/>
  <c r="B403" i="1"/>
  <c r="M403" i="1"/>
  <c r="J403" i="1"/>
  <c r="L403" i="1"/>
  <c r="B162" i="1"/>
  <c r="M162" i="1"/>
  <c r="J162" i="1"/>
  <c r="L162" i="1"/>
  <c r="B163" i="1"/>
  <c r="M163" i="1"/>
  <c r="J163" i="1"/>
  <c r="L163" i="1"/>
  <c r="L106" i="1"/>
  <c r="J439" i="1"/>
  <c r="L439" i="1"/>
  <c r="J405" i="1"/>
  <c r="L405" i="1"/>
  <c r="L20" i="1"/>
  <c r="J231" i="1"/>
  <c r="L231" i="1"/>
  <c r="J189" i="1"/>
  <c r="L189" i="1"/>
  <c r="L499" i="1"/>
  <c r="J223" i="1"/>
  <c r="L223" i="1"/>
  <c r="B167" i="1"/>
  <c r="M167" i="1"/>
  <c r="J167" i="1"/>
  <c r="L167" i="1"/>
  <c r="J171" i="1"/>
  <c r="L171" i="1"/>
  <c r="L112" i="1"/>
  <c r="B264" i="1"/>
  <c r="M264" i="1"/>
  <c r="L264" i="1"/>
  <c r="B287" i="1"/>
  <c r="M287" i="1"/>
  <c r="L287" i="1"/>
  <c r="J180" i="1"/>
  <c r="L180" i="1"/>
  <c r="J96" i="1"/>
  <c r="L96" i="1"/>
  <c r="L334" i="1"/>
  <c r="B286" i="1"/>
  <c r="M286" i="1"/>
  <c r="L286" i="1"/>
  <c r="B340" i="1"/>
  <c r="M340" i="1"/>
  <c r="J340" i="1"/>
  <c r="L340" i="1"/>
  <c r="B408" i="1"/>
  <c r="M408" i="1"/>
  <c r="J408" i="1"/>
  <c r="L408" i="1"/>
  <c r="B341" i="1"/>
  <c r="M341" i="1"/>
  <c r="J341" i="1"/>
  <c r="L341" i="1"/>
  <c r="B342" i="1"/>
  <c r="M342" i="1"/>
  <c r="L342" i="1"/>
  <c r="J410" i="1"/>
  <c r="L410" i="1"/>
  <c r="B346" i="1"/>
  <c r="M346" i="1"/>
  <c r="L346" i="1"/>
  <c r="J21" i="1"/>
  <c r="L21" i="1"/>
  <c r="J422" i="1"/>
  <c r="L422" i="1"/>
  <c r="L83" i="1"/>
  <c r="B361" i="1"/>
  <c r="M361" i="1"/>
  <c r="L361" i="1"/>
  <c r="L285" i="1"/>
  <c r="B391" i="1"/>
  <c r="M391" i="1"/>
  <c r="L391" i="1"/>
  <c r="J29" i="1"/>
  <c r="L29" i="1"/>
  <c r="B406" i="1"/>
  <c r="M406" i="1"/>
  <c r="L406" i="1"/>
  <c r="B413" i="1"/>
  <c r="M413" i="1"/>
  <c r="L413" i="1"/>
  <c r="B409" i="1"/>
  <c r="M409" i="1"/>
  <c r="J409" i="1"/>
  <c r="L409" i="1"/>
  <c r="B419" i="1"/>
  <c r="M419" i="1"/>
  <c r="J419" i="1"/>
  <c r="L419" i="1"/>
  <c r="B425" i="1"/>
  <c r="M425" i="1"/>
  <c r="J425" i="1"/>
  <c r="L425" i="1"/>
  <c r="B71" i="1"/>
  <c r="M71" i="1"/>
  <c r="L71" i="1"/>
  <c r="B82" i="1"/>
  <c r="M82" i="1"/>
  <c r="L82" i="1"/>
  <c r="B411" i="1"/>
  <c r="M411" i="1"/>
  <c r="J411" i="1"/>
  <c r="L411" i="1"/>
  <c r="B453" i="1"/>
  <c r="M453" i="1"/>
  <c r="L453" i="1"/>
  <c r="J131" i="1"/>
  <c r="L131" i="1"/>
  <c r="B438" i="1"/>
  <c r="M438" i="1"/>
  <c r="J438" i="1"/>
  <c r="L438" i="1"/>
  <c r="J170" i="1"/>
  <c r="L170" i="1"/>
  <c r="B22" i="1"/>
  <c r="M22" i="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c r="L14" i="1"/>
  <c r="L492" i="1"/>
  <c r="B54" i="1"/>
  <c r="M54" i="1"/>
  <c r="J54" i="1"/>
  <c r="L54" i="1"/>
  <c r="B435" i="1"/>
  <c r="M435" i="1"/>
  <c r="L435" i="1"/>
  <c r="B366" i="1"/>
  <c r="M366" i="1"/>
  <c r="L366" i="1"/>
  <c r="B500" i="1"/>
  <c r="M500" i="1"/>
  <c r="L500" i="1"/>
  <c r="B501" i="1"/>
  <c r="M501" i="1"/>
  <c r="L501" i="1"/>
  <c r="B502" i="1"/>
  <c r="M502" i="1"/>
  <c r="L502" i="1"/>
  <c r="B270" i="1"/>
  <c r="M270" i="1"/>
  <c r="L270" i="1"/>
  <c r="B69" i="1"/>
  <c r="M69" i="1"/>
  <c r="L69" i="1"/>
  <c r="B203" i="1"/>
  <c r="M203" i="1"/>
  <c r="L203" i="1"/>
  <c r="B61" i="1"/>
  <c r="M61" i="1"/>
  <c r="L61" i="1"/>
  <c r="B463" i="1"/>
  <c r="M463" i="1"/>
  <c r="L463" i="1"/>
  <c r="B470" i="1"/>
  <c r="M470" i="1"/>
  <c r="L470" i="1"/>
  <c r="B164" i="1"/>
  <c r="M164" i="1"/>
  <c r="L164" i="1"/>
  <c r="B166" i="1"/>
  <c r="M166" i="1"/>
  <c r="L166" i="1"/>
  <c r="B212" i="1"/>
  <c r="M212" i="1"/>
  <c r="L212" i="1"/>
  <c r="B173" i="1"/>
  <c r="M173" i="1"/>
  <c r="L173" i="1"/>
  <c r="B477" i="1"/>
  <c r="M477" i="1"/>
  <c r="L477" i="1"/>
  <c r="B497" i="1"/>
  <c r="M497" i="1"/>
  <c r="L497" i="1"/>
  <c r="B428" i="1"/>
  <c r="M428" i="1"/>
  <c r="L428" i="1"/>
  <c r="B67" i="1"/>
  <c r="M67" i="1"/>
  <c r="L67" i="1"/>
  <c r="B278" i="1"/>
  <c r="M278" i="1"/>
  <c r="L278" i="1"/>
  <c r="B27" i="1"/>
  <c r="M27" i="1"/>
  <c r="L27" i="1"/>
  <c r="B107" i="1"/>
  <c r="M107" i="1"/>
  <c r="L107" i="1"/>
  <c r="B271" i="1"/>
  <c r="M271" i="1"/>
  <c r="L271" i="1"/>
  <c r="B272" i="1"/>
  <c r="M272" i="1"/>
  <c r="L272" i="1"/>
  <c r="B375" i="1"/>
  <c r="M375" i="1"/>
  <c r="L375" i="1"/>
  <c r="B390" i="1"/>
  <c r="M390" i="1"/>
  <c r="L390" i="1"/>
  <c r="B441" i="1"/>
  <c r="M441" i="1"/>
  <c r="L441" i="1"/>
  <c r="B494" i="1"/>
  <c r="M494" i="1"/>
  <c r="L494" i="1"/>
  <c r="L123" i="1"/>
  <c r="B31" i="1"/>
  <c r="M31" i="1"/>
  <c r="L31" i="1"/>
  <c r="B227" i="1"/>
  <c r="M227" i="1"/>
  <c r="L227" i="1"/>
  <c r="B232" i="1"/>
  <c r="M232" i="1"/>
  <c r="L232" i="1"/>
  <c r="B274" i="1"/>
  <c r="M274" i="1"/>
  <c r="L274" i="1"/>
  <c r="B279" i="1"/>
  <c r="M279" i="1"/>
  <c r="L279" i="1"/>
  <c r="B311" i="1"/>
  <c r="M311" i="1"/>
  <c r="L311" i="1"/>
  <c r="B330" i="1"/>
  <c r="M330" i="1"/>
  <c r="L330" i="1"/>
  <c r="B362" i="1"/>
  <c r="M362" i="1"/>
  <c r="L362" i="1"/>
  <c r="B380" i="1"/>
  <c r="M380" i="1"/>
  <c r="L380" i="1"/>
  <c r="B404" i="1"/>
  <c r="M404" i="1"/>
  <c r="L404" i="1"/>
  <c r="B421" i="1"/>
  <c r="M421" i="1"/>
  <c r="L421" i="1"/>
  <c r="B426" i="1"/>
  <c r="M426" i="1"/>
  <c r="L426" i="1"/>
  <c r="B49" i="1"/>
  <c r="M49" i="1"/>
  <c r="L49" i="1"/>
  <c r="B68" i="1"/>
  <c r="M68" i="1"/>
  <c r="L68" i="1"/>
  <c r="B214" i="1"/>
  <c r="M214" i="1"/>
  <c r="L214" i="1"/>
  <c r="B460" i="1"/>
  <c r="M460" i="1"/>
  <c r="L460" i="1"/>
  <c r="B90" i="1"/>
  <c r="M90" i="1"/>
  <c r="L90" i="1"/>
  <c r="B149" i="1"/>
  <c r="M149" i="1"/>
  <c r="L149" i="1"/>
  <c r="B121" i="1"/>
  <c r="M121" i="1"/>
  <c r="L121" i="1"/>
  <c r="L370" i="1"/>
  <c r="B305" i="1"/>
  <c r="M305" i="1"/>
  <c r="L305" i="1"/>
  <c r="B303" i="1"/>
  <c r="M303" i="1"/>
  <c r="L303" i="1"/>
  <c r="B119" i="1"/>
  <c r="M119" i="1"/>
  <c r="L119" i="1"/>
  <c r="B382" i="1"/>
  <c r="M382" i="1"/>
  <c r="L382" i="1"/>
  <c r="B235" i="1"/>
  <c r="M235" i="1"/>
  <c r="L235" i="1"/>
  <c r="B151" i="1"/>
  <c r="M151" i="1"/>
  <c r="L151" i="1"/>
  <c r="B177" i="1"/>
  <c r="M177" i="1"/>
  <c r="L177" i="1"/>
  <c r="L317" i="1"/>
  <c r="B290" i="1"/>
  <c r="M290" i="1"/>
  <c r="L290" i="1"/>
  <c r="B111" i="1"/>
  <c r="M111" i="1"/>
  <c r="L111" i="1"/>
  <c r="L110" i="1"/>
  <c r="L101" i="1"/>
  <c r="B193" i="1"/>
  <c r="M193" i="1"/>
  <c r="L193" i="1"/>
  <c r="B420" i="1"/>
  <c r="M420" i="1"/>
  <c r="L420" i="1"/>
  <c r="B191" i="1"/>
  <c r="M191" i="1"/>
  <c r="L191" i="1"/>
  <c r="B192" i="1"/>
  <c r="M192" i="1"/>
  <c r="L192" i="1"/>
  <c r="B356" i="1"/>
  <c r="M356" i="1"/>
  <c r="L356" i="1"/>
  <c r="B241" i="1"/>
  <c r="M241" i="1"/>
  <c r="L241" i="1"/>
  <c r="B397" i="1"/>
  <c r="M397" i="1"/>
  <c r="L397" i="1"/>
  <c r="B481" i="1"/>
  <c r="M481" i="1"/>
  <c r="L481" i="1"/>
  <c r="B133" i="1"/>
  <c r="M133" i="1"/>
  <c r="L133" i="1"/>
  <c r="B183" i="1"/>
  <c r="M183" i="1"/>
  <c r="L183" i="1"/>
  <c r="B43" i="1"/>
  <c r="M43" i="1"/>
  <c r="L43" i="1"/>
  <c r="B73" i="1"/>
  <c r="M73" i="1"/>
  <c r="L73" i="1"/>
  <c r="B488" i="1"/>
  <c r="M488" i="1"/>
  <c r="L488" i="1"/>
  <c r="B209" i="1"/>
  <c r="M209" i="1"/>
  <c r="L209" i="1"/>
  <c r="B145" i="1"/>
  <c r="M145" i="1"/>
  <c r="L145" i="1"/>
  <c r="B415" i="1"/>
  <c r="M415" i="1"/>
  <c r="L415" i="1"/>
  <c r="B148" i="1"/>
  <c r="M148" i="1"/>
  <c r="L148" i="1"/>
  <c r="B208" i="1"/>
  <c r="M208" i="1"/>
  <c r="L208" i="1"/>
  <c r="B218" i="1"/>
  <c r="M218" i="1"/>
  <c r="L218" i="1"/>
  <c r="B379" i="1"/>
  <c r="M379" i="1"/>
  <c r="L379" i="1"/>
  <c r="B424" i="1"/>
  <c r="M424" i="1"/>
  <c r="L424" i="1"/>
  <c r="B436" i="1"/>
  <c r="M436" i="1"/>
  <c r="L436" i="1"/>
  <c r="L266" i="1"/>
  <c r="B94" i="1"/>
  <c r="M94" i="1"/>
  <c r="L94" i="1"/>
  <c r="B348" i="1"/>
  <c r="M348" i="1"/>
  <c r="L348" i="1"/>
  <c r="B11" i="1"/>
  <c r="M11" i="1"/>
  <c r="L11" i="1"/>
  <c r="B122" i="1"/>
  <c r="M122" i="1"/>
  <c r="L122" i="1"/>
  <c r="B429" i="1"/>
  <c r="M429" i="1"/>
  <c r="L429" i="1"/>
  <c r="B430" i="1"/>
  <c r="M430" i="1"/>
  <c r="L430" i="1"/>
  <c r="B431" i="1"/>
  <c r="M431" i="1"/>
  <c r="L431" i="1"/>
  <c r="B432" i="1"/>
  <c r="M432" i="1"/>
  <c r="L432" i="1"/>
  <c r="B64" i="1"/>
  <c r="M64" i="1"/>
  <c r="L64" i="1"/>
  <c r="B86" i="1"/>
  <c r="M86" i="1"/>
  <c r="L86" i="1"/>
  <c r="B396" i="1"/>
  <c r="M396" i="1"/>
  <c r="L396" i="1"/>
  <c r="B108" i="1"/>
  <c r="M108" i="1"/>
  <c r="L108" i="1"/>
  <c r="L225" i="1"/>
  <c r="B12" i="1"/>
  <c r="M12" i="1"/>
  <c r="L12" i="1"/>
  <c r="B128" i="1"/>
  <c r="M128" i="1"/>
  <c r="L128" i="1"/>
  <c r="B146" i="1"/>
  <c r="M146" i="1"/>
  <c r="L146" i="1"/>
  <c r="B136" i="1"/>
  <c r="M136" i="1"/>
  <c r="L136" i="1"/>
  <c r="B152" i="1"/>
  <c r="M152" i="1"/>
  <c r="L152" i="1"/>
  <c r="B389" i="1"/>
  <c r="M389" i="1"/>
  <c r="L389" i="1"/>
  <c r="B495" i="1"/>
  <c r="M495" i="1"/>
  <c r="L495" i="1"/>
  <c r="B293" i="1"/>
  <c r="M293" i="1"/>
  <c r="L293" i="1"/>
  <c r="B115" i="1"/>
  <c r="M115" i="1"/>
  <c r="L115" i="1"/>
  <c r="B144" i="1"/>
  <c r="M144" i="1"/>
  <c r="L144" i="1"/>
  <c r="B314" i="1"/>
  <c r="M314" i="1"/>
  <c r="L314" i="1"/>
  <c r="B454" i="1"/>
  <c r="M454" i="1"/>
  <c r="L454" i="1"/>
  <c r="B252" i="1"/>
  <c r="M252" i="1"/>
  <c r="L252" i="1"/>
  <c r="B118" i="1"/>
  <c r="M118" i="1"/>
  <c r="L118" i="1"/>
  <c r="B386" i="1"/>
  <c r="M386" i="1"/>
  <c r="L386" i="1"/>
  <c r="B412" i="1"/>
  <c r="M412" i="1"/>
  <c r="L412" i="1"/>
  <c r="B381" i="1"/>
  <c r="M381" i="1"/>
  <c r="L381" i="1"/>
  <c r="B175" i="1"/>
  <c r="M175" i="1"/>
  <c r="L175" i="1"/>
  <c r="B182" i="1"/>
  <c r="M182" i="1"/>
  <c r="L182" i="1"/>
  <c r="B352" i="1"/>
  <c r="M352" i="1"/>
  <c r="L352" i="1"/>
  <c r="B351" i="1"/>
  <c r="M351" i="1"/>
  <c r="L351" i="1"/>
  <c r="B414" i="1"/>
  <c r="M414" i="1"/>
  <c r="L414" i="1"/>
  <c r="B482" i="1"/>
  <c r="M482" i="1"/>
  <c r="L482" i="1"/>
  <c r="B58" i="1"/>
  <c r="M58" i="1"/>
  <c r="L58" i="1"/>
  <c r="B52" i="1"/>
  <c r="M52" i="1"/>
  <c r="L52" i="1"/>
  <c r="B142" i="1"/>
  <c r="M142" i="1"/>
  <c r="L142" i="1"/>
  <c r="B55" i="1"/>
  <c r="M55" i="1"/>
  <c r="L55" i="1"/>
  <c r="B258" i="1"/>
  <c r="M258" i="1"/>
  <c r="L258" i="1"/>
  <c r="B53" i="1"/>
  <c r="M53" i="1"/>
  <c r="L53" i="1"/>
  <c r="B6" i="1"/>
  <c r="M6" i="1"/>
  <c r="L6" i="1"/>
  <c r="B50" i="1"/>
  <c r="M50" i="1"/>
  <c r="L50" i="1"/>
  <c r="B57" i="1"/>
  <c r="M57" i="1"/>
  <c r="L57" i="1"/>
  <c r="B62" i="1"/>
  <c r="M62" i="1"/>
  <c r="L62" i="1"/>
  <c r="B41" i="1"/>
  <c r="M41" i="1"/>
  <c r="L41" i="1"/>
  <c r="B296" i="1"/>
  <c r="M296" i="1"/>
  <c r="L296" i="1"/>
  <c r="B188" i="1"/>
  <c r="M188" i="1"/>
  <c r="L188" i="1"/>
  <c r="N188" i="1"/>
  <c r="B275" i="1"/>
  <c r="M275" i="1"/>
  <c r="L275" i="1"/>
  <c r="B216" i="1"/>
  <c r="M216" i="1"/>
  <c r="L216" i="1"/>
  <c r="B215" i="1"/>
  <c r="M215" i="1"/>
  <c r="L215" i="1"/>
  <c r="B222" i="1"/>
  <c r="M222" i="1"/>
  <c r="L222" i="1"/>
  <c r="B233" i="1"/>
  <c r="M233" i="1"/>
  <c r="L233" i="1"/>
  <c r="B176" i="1"/>
  <c r="M176" i="1"/>
  <c r="L176" i="1"/>
  <c r="B34" i="1"/>
  <c r="M34" i="1"/>
  <c r="L34" i="1"/>
  <c r="B242" i="1"/>
  <c r="M242" i="1"/>
  <c r="L242" i="1"/>
  <c r="B267" i="1"/>
  <c r="M267" i="1"/>
  <c r="L267" i="1"/>
  <c r="B292" i="1"/>
  <c r="M292" i="1"/>
  <c r="L292" i="1"/>
  <c r="B401" i="1"/>
  <c r="M401" i="1"/>
  <c r="L401" i="1"/>
  <c r="B433" i="1"/>
  <c r="M433" i="1"/>
  <c r="L433" i="1"/>
  <c r="B36" i="1"/>
  <c r="M36" i="1"/>
  <c r="L36" i="1"/>
  <c r="B98" i="1"/>
  <c r="M98" i="1"/>
  <c r="L98" i="1"/>
  <c r="B140" i="1"/>
  <c r="M140" i="1"/>
  <c r="L140" i="1"/>
  <c r="B313" i="1"/>
  <c r="M313" i="1"/>
  <c r="L313" i="1"/>
  <c r="B316" i="1"/>
  <c r="M316" i="1"/>
  <c r="L316" i="1"/>
  <c r="B393" i="1"/>
  <c r="M393" i="1"/>
  <c r="L393" i="1"/>
  <c r="B3" i="1"/>
  <c r="M3" i="1"/>
  <c r="L3" i="1"/>
  <c r="B8" i="1"/>
  <c r="M8" i="1"/>
  <c r="L8" i="1"/>
  <c r="B15" i="1"/>
  <c r="M15" i="1"/>
  <c r="L15" i="1"/>
  <c r="B17" i="1"/>
  <c r="M17" i="1"/>
  <c r="L17" i="1"/>
  <c r="B40" i="1"/>
  <c r="M40" i="1"/>
  <c r="L40" i="1"/>
  <c r="B75" i="1"/>
  <c r="M75" i="1"/>
  <c r="L75" i="1"/>
  <c r="B79" i="1"/>
  <c r="M79" i="1"/>
  <c r="L79" i="1"/>
  <c r="B93" i="1"/>
  <c r="M93" i="1"/>
  <c r="L93" i="1"/>
  <c r="B459" i="1"/>
  <c r="M459" i="1"/>
  <c r="L459" i="1"/>
  <c r="B474" i="1"/>
  <c r="M474" i="1"/>
  <c r="L474" i="1"/>
  <c r="B484" i="1"/>
  <c r="M484" i="1"/>
  <c r="L484" i="1"/>
  <c r="B490" i="1"/>
  <c r="M490" i="1"/>
  <c r="L490" i="1"/>
  <c r="N490" i="1"/>
  <c r="B461" i="1"/>
  <c r="M461" i="1"/>
  <c r="L461" i="1"/>
  <c r="L141" i="1"/>
  <c r="B236" i="1"/>
  <c r="M236" i="1"/>
  <c r="L236" i="1"/>
  <c r="B100" i="1"/>
  <c r="M100" i="1"/>
  <c r="L100" i="1"/>
  <c r="L125" i="1"/>
  <c r="B126" i="1"/>
  <c r="M126" i="1"/>
  <c r="L126" i="1"/>
  <c r="B147" i="1"/>
  <c r="M147" i="1"/>
  <c r="L147" i="1"/>
  <c r="B153" i="1"/>
  <c r="M153" i="1"/>
  <c r="L153" i="1"/>
  <c r="B154" i="1"/>
  <c r="M154" i="1"/>
  <c r="L154" i="1"/>
  <c r="L407" i="1"/>
  <c r="B363" i="1"/>
  <c r="M363" i="1"/>
  <c r="L363" i="1"/>
  <c r="B72" i="1"/>
  <c r="M72" i="1"/>
  <c r="L72" i="1"/>
  <c r="B99" i="1"/>
  <c r="M99" i="1"/>
  <c r="L99" i="1"/>
  <c r="B120" i="1"/>
  <c r="M120" i="1"/>
  <c r="L120" i="1"/>
  <c r="B139" i="1"/>
  <c r="M139" i="1"/>
  <c r="L139" i="1"/>
  <c r="B257" i="1"/>
  <c r="M257" i="1"/>
  <c r="L257" i="1"/>
  <c r="B259" i="1"/>
  <c r="M259" i="1"/>
  <c r="L259" i="1"/>
  <c r="B282" i="1"/>
  <c r="M282" i="1"/>
  <c r="L282" i="1"/>
  <c r="B445" i="1"/>
  <c r="M445" i="1"/>
  <c r="L445" i="1"/>
  <c r="B449" i="1"/>
  <c r="M449" i="1"/>
  <c r="L449" i="1"/>
  <c r="B450" i="1"/>
  <c r="M450" i="1"/>
  <c r="L450" i="1"/>
  <c r="B462" i="1"/>
  <c r="M462" i="1"/>
  <c r="L462" i="1"/>
  <c r="B464" i="1"/>
  <c r="M464" i="1"/>
  <c r="L464" i="1"/>
  <c r="B466" i="1"/>
  <c r="M466" i="1"/>
  <c r="L466" i="1"/>
  <c r="B294" i="1"/>
  <c r="M294" i="1"/>
  <c r="L294" i="1"/>
  <c r="B480" i="1"/>
  <c r="M480" i="1"/>
  <c r="L480" i="1"/>
  <c r="N480" i="1"/>
  <c r="B89" i="1"/>
  <c r="M89" i="1"/>
  <c r="L89" i="1"/>
  <c r="B19" i="1"/>
  <c r="M19" i="1"/>
  <c r="L19" i="1"/>
  <c r="B35" i="1"/>
  <c r="M35" i="1"/>
  <c r="L35" i="1"/>
  <c r="B42" i="1"/>
  <c r="M42" i="1"/>
  <c r="L42" i="1"/>
  <c r="B45" i="1"/>
  <c r="M45" i="1"/>
  <c r="L45" i="1"/>
  <c r="B84" i="1"/>
  <c r="M84" i="1"/>
  <c r="L84" i="1"/>
  <c r="B87" i="1"/>
  <c r="M87" i="1"/>
  <c r="L87" i="1"/>
  <c r="B88" i="1"/>
  <c r="M88" i="1"/>
  <c r="L88" i="1"/>
  <c r="B134" i="1"/>
  <c r="M134" i="1"/>
  <c r="L134" i="1"/>
  <c r="B249" i="1"/>
  <c r="M249" i="1"/>
  <c r="L249" i="1"/>
  <c r="B255" i="1"/>
  <c r="M255" i="1"/>
  <c r="L255" i="1"/>
  <c r="B256" i="1"/>
  <c r="M256" i="1"/>
  <c r="L256" i="1"/>
  <c r="N256" i="1"/>
  <c r="B373" i="1"/>
  <c r="M373" i="1"/>
  <c r="L373" i="1"/>
  <c r="B384" i="1"/>
  <c r="M384" i="1"/>
  <c r="L384" i="1"/>
  <c r="B444" i="1"/>
  <c r="M444" i="1"/>
  <c r="L444" i="1"/>
  <c r="B446" i="1"/>
  <c r="M446" i="1"/>
  <c r="L446" i="1"/>
  <c r="B452" i="1"/>
  <c r="M452" i="1"/>
  <c r="L452" i="1"/>
  <c r="B455" i="1"/>
  <c r="M455" i="1"/>
  <c r="L455" i="1"/>
  <c r="B456" i="1"/>
  <c r="M456" i="1"/>
  <c r="L456" i="1"/>
  <c r="B457" i="1"/>
  <c r="M457" i="1"/>
  <c r="L457" i="1"/>
  <c r="B465" i="1"/>
  <c r="M465" i="1"/>
  <c r="L465" i="1"/>
  <c r="B468" i="1"/>
  <c r="M468" i="1"/>
  <c r="L468" i="1"/>
  <c r="B469" i="1"/>
  <c r="M469" i="1"/>
  <c r="L469" i="1"/>
  <c r="B476" i="1"/>
  <c r="M476" i="1"/>
  <c r="L476" i="1"/>
  <c r="N476" i="1"/>
  <c r="B367" i="1"/>
  <c r="M367" i="1"/>
  <c r="L367" i="1"/>
  <c r="B368" i="1"/>
  <c r="M368" i="1"/>
  <c r="L368" i="1"/>
  <c r="B507" i="1"/>
  <c r="M507" i="1"/>
  <c r="L507" i="1"/>
  <c r="B508" i="1"/>
  <c r="M508" i="1"/>
  <c r="L508" i="1"/>
  <c r="B509" i="1"/>
  <c r="M509" i="1"/>
  <c r="L509" i="1"/>
  <c r="B510" i="1"/>
  <c r="M510" i="1"/>
  <c r="L510" i="1"/>
  <c r="N510" i="1"/>
  <c r="B511" i="1"/>
  <c r="M511" i="1"/>
  <c r="L511" i="1"/>
  <c r="B512" i="1"/>
  <c r="M512" i="1"/>
  <c r="L512" i="1"/>
  <c r="B513" i="1"/>
  <c r="M513" i="1"/>
  <c r="L513" i="1"/>
  <c r="B514" i="1"/>
  <c r="M514" i="1"/>
  <c r="L514" i="1"/>
  <c r="B515" i="1"/>
  <c r="M515" i="1"/>
  <c r="L515" i="1"/>
  <c r="B516" i="1"/>
  <c r="M516" i="1"/>
  <c r="L516" i="1"/>
  <c r="N516" i="1"/>
  <c r="B517" i="1"/>
  <c r="M517" i="1"/>
  <c r="L517" i="1"/>
  <c r="B518" i="1"/>
  <c r="M518" i="1"/>
  <c r="L518" i="1"/>
  <c r="B519" i="1"/>
  <c r="M519" i="1"/>
  <c r="L519" i="1"/>
  <c r="B520" i="1"/>
  <c r="M520" i="1"/>
  <c r="L520" i="1"/>
  <c r="B521" i="1"/>
  <c r="M521" i="1"/>
  <c r="L521" i="1"/>
  <c r="N521" i="1"/>
  <c r="B522" i="1"/>
  <c r="M522" i="1"/>
  <c r="L522" i="1"/>
  <c r="N522" i="1"/>
  <c r="B523" i="1"/>
  <c r="M523" i="1"/>
  <c r="L523" i="1"/>
  <c r="N523" i="1"/>
  <c r="B524" i="1"/>
  <c r="M524" i="1"/>
  <c r="L524" i="1"/>
  <c r="B525" i="1"/>
  <c r="M525" i="1"/>
  <c r="L525" i="1"/>
  <c r="B526" i="1"/>
  <c r="M526" i="1"/>
  <c r="L526" i="1"/>
  <c r="B527" i="1"/>
  <c r="M527" i="1"/>
  <c r="L527" i="1"/>
  <c r="B528" i="1"/>
  <c r="M528" i="1"/>
  <c r="L528" i="1"/>
  <c r="B529" i="1"/>
  <c r="M529" i="1"/>
  <c r="L529" i="1"/>
  <c r="B530" i="1"/>
  <c r="M530" i="1"/>
  <c r="L530" i="1"/>
  <c r="B531" i="1"/>
  <c r="M531" i="1"/>
  <c r="L531" i="1"/>
  <c r="B532" i="1"/>
  <c r="M532" i="1"/>
  <c r="L532" i="1"/>
  <c r="B533" i="1"/>
  <c r="M533" i="1"/>
  <c r="L533" i="1"/>
  <c r="N533" i="1"/>
  <c r="B534" i="1"/>
  <c r="M534" i="1"/>
  <c r="L534" i="1"/>
  <c r="N534" i="1"/>
  <c r="B535" i="1"/>
  <c r="M535" i="1"/>
  <c r="L535" i="1"/>
  <c r="B536" i="1"/>
  <c r="M536" i="1"/>
  <c r="L536" i="1"/>
  <c r="B537" i="1"/>
  <c r="M537" i="1"/>
  <c r="L537" i="1"/>
  <c r="B538" i="1"/>
  <c r="M538" i="1"/>
  <c r="L538" i="1"/>
  <c r="B539" i="1"/>
  <c r="M539" i="1"/>
  <c r="L539" i="1"/>
  <c r="B540" i="1"/>
  <c r="M540" i="1"/>
  <c r="L540" i="1"/>
  <c r="B541" i="1"/>
  <c r="M541" i="1"/>
  <c r="L541" i="1"/>
  <c r="B542" i="1"/>
  <c r="M542" i="1"/>
  <c r="L542" i="1"/>
  <c r="B543" i="1"/>
  <c r="M543" i="1"/>
  <c r="L543" i="1"/>
  <c r="B544" i="1"/>
  <c r="M544" i="1"/>
  <c r="L544" i="1"/>
  <c r="B545" i="1"/>
  <c r="M545" i="1"/>
  <c r="L545" i="1"/>
  <c r="N545" i="1"/>
  <c r="B546" i="1"/>
  <c r="M546" i="1"/>
  <c r="L546" i="1"/>
  <c r="N546" i="1"/>
  <c r="B547" i="1"/>
  <c r="M547" i="1"/>
  <c r="L547" i="1"/>
  <c r="B548" i="1"/>
  <c r="M548" i="1"/>
  <c r="L548" i="1"/>
  <c r="B549" i="1"/>
  <c r="M549" i="1"/>
  <c r="L549" i="1"/>
  <c r="B550" i="1"/>
  <c r="M550" i="1"/>
  <c r="L550" i="1"/>
  <c r="N550" i="1"/>
  <c r="B551" i="1"/>
  <c r="M551" i="1"/>
  <c r="L551" i="1"/>
  <c r="B552" i="1"/>
  <c r="M552" i="1"/>
  <c r="L552" i="1"/>
  <c r="B553" i="1"/>
  <c r="M553" i="1"/>
  <c r="L553" i="1"/>
  <c r="B554" i="1"/>
  <c r="M554" i="1"/>
  <c r="L554" i="1"/>
  <c r="B555" i="1"/>
  <c r="M555" i="1"/>
  <c r="L555" i="1"/>
  <c r="B556" i="1"/>
  <c r="M556" i="1"/>
  <c r="L556" i="1"/>
  <c r="B557" i="1"/>
  <c r="M557" i="1"/>
  <c r="L557" i="1"/>
  <c r="N557" i="1"/>
  <c r="B558" i="1"/>
  <c r="M558" i="1"/>
  <c r="L558" i="1"/>
  <c r="N558" i="1"/>
  <c r="B559" i="1"/>
  <c r="M559" i="1"/>
  <c r="L559" i="1"/>
  <c r="B560" i="1"/>
  <c r="M560" i="1"/>
  <c r="L560" i="1"/>
  <c r="B561" i="1"/>
  <c r="M561" i="1"/>
  <c r="L561" i="1"/>
  <c r="B562" i="1"/>
  <c r="M562" i="1"/>
  <c r="L562" i="1"/>
  <c r="B563" i="1"/>
  <c r="M563" i="1"/>
  <c r="L563" i="1"/>
  <c r="B564" i="1"/>
  <c r="M564" i="1"/>
  <c r="L564" i="1"/>
  <c r="B565" i="1"/>
  <c r="M565" i="1"/>
  <c r="L565" i="1"/>
  <c r="N565" i="1"/>
  <c r="B566" i="1"/>
  <c r="M566" i="1"/>
  <c r="L566" i="1"/>
  <c r="N566" i="1"/>
  <c r="B567" i="1"/>
  <c r="M567" i="1"/>
  <c r="L567" i="1"/>
  <c r="B568" i="1"/>
  <c r="M568" i="1"/>
  <c r="L568" i="1"/>
  <c r="B569" i="1"/>
  <c r="M569" i="1"/>
  <c r="L569" i="1"/>
  <c r="N569" i="1"/>
  <c r="B570" i="1"/>
  <c r="M570" i="1"/>
  <c r="L570" i="1"/>
  <c r="N570" i="1"/>
  <c r="B571" i="1"/>
  <c r="M571" i="1"/>
  <c r="L571" i="1"/>
  <c r="B572" i="1"/>
  <c r="M572" i="1"/>
  <c r="L572" i="1"/>
  <c r="B573" i="1"/>
  <c r="M573" i="1"/>
  <c r="L573" i="1"/>
  <c r="B574" i="1"/>
  <c r="M574" i="1"/>
  <c r="L574" i="1"/>
  <c r="B575" i="1"/>
  <c r="M575" i="1"/>
  <c r="L575" i="1"/>
  <c r="B576" i="1"/>
  <c r="M576" i="1"/>
  <c r="L576" i="1"/>
  <c r="B577" i="1"/>
  <c r="M577" i="1"/>
  <c r="L577" i="1"/>
  <c r="B578" i="1"/>
  <c r="M578" i="1"/>
  <c r="L578" i="1"/>
  <c r="B579" i="1"/>
  <c r="M579" i="1"/>
  <c r="L579" i="1"/>
  <c r="B580" i="1"/>
  <c r="M580" i="1"/>
  <c r="L580" i="1"/>
  <c r="B581" i="1"/>
  <c r="M581" i="1"/>
  <c r="L581" i="1"/>
  <c r="N581" i="1"/>
  <c r="B582" i="1"/>
  <c r="M582" i="1"/>
  <c r="L582" i="1"/>
  <c r="N582" i="1"/>
  <c r="B583" i="1"/>
  <c r="M583" i="1"/>
  <c r="L583" i="1"/>
  <c r="B584" i="1"/>
  <c r="M584" i="1"/>
  <c r="L584" i="1"/>
  <c r="B585" i="1"/>
  <c r="M585" i="1"/>
  <c r="L585" i="1"/>
  <c r="B586" i="1"/>
  <c r="M586" i="1"/>
  <c r="L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N593" i="1"/>
  <c r="B594" i="1"/>
  <c r="M594" i="1"/>
  <c r="L594" i="1"/>
  <c r="N594" i="1"/>
  <c r="B595" i="1"/>
  <c r="M595" i="1"/>
  <c r="L595" i="1"/>
  <c r="N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I3" i="9"/>
  <c r="B1" i="4"/>
  <c r="B3" i="4" s="1"/>
  <c r="C23" i="4" s="1"/>
  <c r="B3" i="6"/>
  <c r="B4" i="6"/>
  <c r="H2" i="7"/>
  <c r="N250" i="1"/>
  <c r="B101" i="1"/>
  <c r="M101" i="1"/>
  <c r="B407" i="1"/>
  <c r="M407" i="1"/>
  <c r="B5" i="6"/>
  <c r="B399" i="1"/>
  <c r="M399" i="1"/>
  <c r="B266" i="1"/>
  <c r="M266" i="1"/>
  <c r="B106" i="1"/>
  <c r="M106" i="1"/>
  <c r="B243" i="1"/>
  <c r="M243" i="1"/>
  <c r="B328" i="1"/>
  <c r="M328" i="1"/>
  <c r="B250" i="1"/>
  <c r="M250" i="1"/>
  <c r="B260" i="1"/>
  <c r="M260" i="1"/>
  <c r="B155" i="1"/>
  <c r="M155" i="1"/>
  <c r="I24" i="9"/>
  <c r="I30" i="9"/>
  <c r="I25" i="9"/>
  <c r="I32" i="9"/>
  <c r="I18" i="9"/>
  <c r="I31" i="9"/>
  <c r="I20" i="9"/>
  <c r="I19" i="9"/>
  <c r="I23" i="9"/>
  <c r="C12" i="9"/>
  <c r="C10" i="9"/>
  <c r="C10" i="6" s="1"/>
  <c r="A37" i="4"/>
  <c r="K37" i="4" s="1"/>
  <c r="C86" i="4"/>
  <c r="C80" i="4"/>
  <c r="F76" i="4"/>
  <c r="K128" i="9" s="1"/>
  <c r="M128" i="9" s="1"/>
  <c r="C58" i="4"/>
  <c r="F90" i="4"/>
  <c r="A11" i="4"/>
  <c r="K11" i="4" s="1"/>
  <c r="F5" i="4"/>
  <c r="K57" i="9" s="1"/>
  <c r="J52" i="4"/>
  <c r="H72" i="4"/>
  <c r="B124" i="9" s="1"/>
  <c r="D33" i="4"/>
  <c r="A85" i="9" s="1"/>
  <c r="L85" i="9" s="1"/>
  <c r="M85" i="9" s="1"/>
  <c r="J45" i="4"/>
  <c r="D43" i="4"/>
  <c r="A95" i="9" s="1"/>
  <c r="D8" i="4"/>
  <c r="A60" i="9"/>
  <c r="D13" i="4"/>
  <c r="A65" i="9"/>
  <c r="C65" i="9" s="1"/>
  <c r="A25" i="4"/>
  <c r="K25" i="4" s="1"/>
  <c r="J25" i="4"/>
  <c r="D66" i="4"/>
  <c r="A130" i="9" s="1"/>
  <c r="F64" i="4"/>
  <c r="K116" i="9" s="1"/>
  <c r="I47" i="4"/>
  <c r="H38" i="4"/>
  <c r="B90" i="9" s="1"/>
  <c r="F7" i="4"/>
  <c r="K59" i="9"/>
  <c r="A80" i="4"/>
  <c r="M81" i="4" s="1"/>
  <c r="F55" i="4"/>
  <c r="K107" i="9" s="1"/>
  <c r="J57" i="4"/>
  <c r="H2" i="4"/>
  <c r="B54" i="9" s="1"/>
  <c r="A16" i="4"/>
  <c r="K16" i="4"/>
  <c r="J16" i="4"/>
  <c r="C62" i="4"/>
  <c r="H15" i="4"/>
  <c r="B67" i="9" s="1"/>
  <c r="F34" i="4"/>
  <c r="K86" i="9" s="1"/>
  <c r="F15" i="4"/>
  <c r="K67" i="9" s="1"/>
  <c r="I57" i="4"/>
  <c r="I62" i="4"/>
  <c r="C31" i="4"/>
  <c r="D42" i="4"/>
  <c r="A94" i="9" s="1"/>
  <c r="D74" i="4"/>
  <c r="A126" i="9" s="1"/>
  <c r="D52" i="4"/>
  <c r="A104" i="9" s="1"/>
  <c r="D104" i="9"/>
  <c r="J104" i="9" s="1"/>
  <c r="F36" i="4"/>
  <c r="K88" i="9" s="1"/>
  <c r="C61" i="4"/>
  <c r="J75" i="4"/>
  <c r="F72" i="4"/>
  <c r="K124" i="9" s="1"/>
  <c r="F25" i="4"/>
  <c r="K77" i="9"/>
  <c r="C27" i="4"/>
  <c r="J58" i="4"/>
  <c r="A36" i="4"/>
  <c r="K36" i="4" s="1"/>
  <c r="F4" i="4"/>
  <c r="K56" i="9" s="1"/>
  <c r="I60" i="4"/>
  <c r="A56" i="4"/>
  <c r="M57" i="4" s="1"/>
  <c r="F78" i="4"/>
  <c r="D86" i="4"/>
  <c r="D39" i="4"/>
  <c r="A91" i="9" s="1"/>
  <c r="D72" i="4"/>
  <c r="A124" i="9" s="1"/>
  <c r="C124" i="9" s="1"/>
  <c r="A43" i="4"/>
  <c r="K43" i="4" s="1"/>
  <c r="C68" i="4"/>
  <c r="H81" i="4"/>
  <c r="C14" i="4"/>
  <c r="A62" i="4"/>
  <c r="K62" i="4" s="1"/>
  <c r="C40" i="4"/>
  <c r="H32" i="4"/>
  <c r="B84" i="9" s="1"/>
  <c r="J74" i="4"/>
  <c r="F31" i="4"/>
  <c r="K83" i="9" s="1"/>
  <c r="F35" i="4"/>
  <c r="K87" i="9"/>
  <c r="C38" i="4"/>
  <c r="C13" i="4"/>
  <c r="F85" i="4"/>
  <c r="I89" i="4"/>
  <c r="I42" i="4"/>
  <c r="F77" i="4"/>
  <c r="K129" i="9"/>
  <c r="M129" i="9" s="1"/>
  <c r="F57" i="4"/>
  <c r="K109" i="9" s="1"/>
  <c r="I52" i="4"/>
  <c r="I53" i="4"/>
  <c r="A31" i="4"/>
  <c r="K31" i="4"/>
  <c r="A91" i="4"/>
  <c r="K91" i="4" s="1"/>
  <c r="H19" i="4"/>
  <c r="B71" i="9" s="1"/>
  <c r="A59" i="4"/>
  <c r="K59" i="4" s="1"/>
  <c r="D40" i="4"/>
  <c r="A92" i="9"/>
  <c r="H29" i="4"/>
  <c r="B81" i="9" s="1"/>
  <c r="J60" i="4"/>
  <c r="A24" i="4"/>
  <c r="K24" i="4"/>
  <c r="D69" i="4"/>
  <c r="A121" i="9" s="1"/>
  <c r="C121" i="9" s="1"/>
  <c r="C57" i="4"/>
  <c r="C4" i="4"/>
  <c r="D24" i="4"/>
  <c r="A76" i="9" s="1"/>
  <c r="F19" i="4"/>
  <c r="K71" i="9" s="1"/>
  <c r="A78" i="4"/>
  <c r="K78" i="4" s="1"/>
  <c r="M79" i="4"/>
  <c r="F93" i="4"/>
  <c r="J35" i="4"/>
  <c r="D88" i="4"/>
  <c r="I93" i="4"/>
  <c r="C21" i="4"/>
  <c r="A72" i="4"/>
  <c r="M73" i="4" s="1"/>
  <c r="F95" i="4"/>
  <c r="D35" i="4"/>
  <c r="A87" i="9"/>
  <c r="I59" i="4"/>
  <c r="A74" i="4"/>
  <c r="K74" i="4" s="1"/>
  <c r="D41" i="4"/>
  <c r="A93" i="9" s="1"/>
  <c r="A40" i="4"/>
  <c r="K40" i="4" s="1"/>
  <c r="M41" i="4"/>
  <c r="H78" i="4"/>
  <c r="F13" i="4"/>
  <c r="K65" i="9"/>
  <c r="H90" i="4"/>
  <c r="D32" i="4"/>
  <c r="A84" i="9" s="1"/>
  <c r="F84" i="9" s="1"/>
  <c r="F50" i="4"/>
  <c r="K102" i="9" s="1"/>
  <c r="I67" i="4"/>
  <c r="A69" i="4"/>
  <c r="K69" i="4"/>
  <c r="D46" i="4"/>
  <c r="A98" i="9"/>
  <c r="F98" i="9" s="1"/>
  <c r="J63" i="4"/>
  <c r="F75" i="4"/>
  <c r="K127" i="9"/>
  <c r="A7" i="4"/>
  <c r="K7" i="4" s="1"/>
  <c r="J7" i="4"/>
  <c r="H68" i="4"/>
  <c r="B120" i="9"/>
  <c r="A32" i="4"/>
  <c r="K32" i="4" s="1"/>
  <c r="D37" i="4"/>
  <c r="A89" i="9"/>
  <c r="J29" i="4"/>
  <c r="I84" i="4"/>
  <c r="J37" i="4"/>
  <c r="D2" i="4"/>
  <c r="A54" i="9"/>
  <c r="I36" i="4"/>
  <c r="C64" i="4"/>
  <c r="H51" i="4"/>
  <c r="B103" i="9" s="1"/>
  <c r="J87" i="4"/>
  <c r="A86" i="4"/>
  <c r="K86" i="4" s="1"/>
  <c r="I66" i="4"/>
  <c r="F33" i="4"/>
  <c r="K85" i="9"/>
  <c r="I45" i="4"/>
  <c r="A90" i="4"/>
  <c r="M91" i="4" s="1"/>
  <c r="H6" i="4"/>
  <c r="B58" i="9" s="1"/>
  <c r="I41" i="4"/>
  <c r="C72" i="4"/>
  <c r="D82" i="4"/>
  <c r="C8" i="4"/>
  <c r="C74" i="4"/>
  <c r="A21" i="4"/>
  <c r="K21" i="4" s="1"/>
  <c r="J21" i="4"/>
  <c r="C30" i="4"/>
  <c r="C6" i="4"/>
  <c r="I88" i="4"/>
  <c r="H79" i="4"/>
  <c r="J9" i="4"/>
  <c r="I22" i="4"/>
  <c r="A73" i="4"/>
  <c r="K73" i="4"/>
  <c r="C18" i="4"/>
  <c r="I54" i="4"/>
  <c r="C94" i="4"/>
  <c r="C59" i="4"/>
  <c r="H84" i="4"/>
  <c r="A20" i="4"/>
  <c r="K20" i="4" s="1"/>
  <c r="M21" i="4"/>
  <c r="H45" i="4"/>
  <c r="B97" i="9" s="1"/>
  <c r="F59" i="4"/>
  <c r="K111" i="9"/>
  <c r="H83" i="4"/>
  <c r="D76" i="4"/>
  <c r="A128" i="9" s="1"/>
  <c r="I128" i="9" s="1"/>
  <c r="F128" i="9"/>
  <c r="J64" i="4"/>
  <c r="D50" i="4"/>
  <c r="A102" i="9" s="1"/>
  <c r="H30" i="4"/>
  <c r="B82" i="9"/>
  <c r="F71" i="4"/>
  <c r="K123" i="9"/>
  <c r="F32" i="4"/>
  <c r="K84" i="9"/>
  <c r="D58" i="4"/>
  <c r="A110" i="9"/>
  <c r="E110" i="9" s="1"/>
  <c r="C85" i="4"/>
  <c r="H41" i="4"/>
  <c r="B93" i="9" s="1"/>
  <c r="C92" i="4"/>
  <c r="I64" i="4"/>
  <c r="D27" i="4"/>
  <c r="A79" i="9" s="1"/>
  <c r="C28" i="4"/>
  <c r="C93" i="4"/>
  <c r="C91" i="4"/>
  <c r="I49" i="4"/>
  <c r="F39" i="4"/>
  <c r="K91" i="9"/>
  <c r="H49" i="4"/>
  <c r="B101" i="9" s="1"/>
  <c r="H20" i="4"/>
  <c r="B72" i="9" s="1"/>
  <c r="D34" i="4"/>
  <c r="A86" i="9" s="1"/>
  <c r="C53" i="4"/>
  <c r="I94" i="4"/>
  <c r="H14" i="4"/>
  <c r="B66" i="9" s="1"/>
  <c r="H66" i="4"/>
  <c r="B118" i="9"/>
  <c r="D61" i="4"/>
  <c r="A113" i="9" s="1"/>
  <c r="I113" i="9" s="1"/>
  <c r="J85" i="4"/>
  <c r="D75" i="4"/>
  <c r="A127" i="9"/>
  <c r="L127" i="9" s="1"/>
  <c r="D15" i="4"/>
  <c r="A67" i="9"/>
  <c r="I86" i="4"/>
  <c r="H24" i="4"/>
  <c r="B76" i="9" s="1"/>
  <c r="A64" i="4"/>
  <c r="M65" i="4" s="1"/>
  <c r="A93" i="4"/>
  <c r="K93" i="4" s="1"/>
  <c r="D73" i="4"/>
  <c r="A125" i="9" s="1"/>
  <c r="A75" i="4"/>
  <c r="K75" i="4" s="1"/>
  <c r="J56" i="4"/>
  <c r="F53" i="4"/>
  <c r="K105" i="9"/>
  <c r="I83" i="4"/>
  <c r="J23" i="4"/>
  <c r="C20" i="4"/>
  <c r="A66" i="4"/>
  <c r="K66" i="4" s="1"/>
  <c r="J86" i="4"/>
  <c r="F66" i="4"/>
  <c r="K118" i="9" s="1"/>
  <c r="J32" i="4"/>
  <c r="D68" i="4"/>
  <c r="A120" i="9"/>
  <c r="E120" i="9" s="1"/>
  <c r="D56" i="4"/>
  <c r="A108" i="9" s="1"/>
  <c r="D28" i="4"/>
  <c r="A80" i="9" s="1"/>
  <c r="F80" i="9" s="1"/>
  <c r="H36" i="4"/>
  <c r="B88" i="9"/>
  <c r="C65" i="4"/>
  <c r="F28" i="4"/>
  <c r="K80" i="9" s="1"/>
  <c r="M80" i="9" s="1"/>
  <c r="H5" i="4"/>
  <c r="B57" i="9" s="1"/>
  <c r="H12" i="4"/>
  <c r="B64" i="9"/>
  <c r="I18" i="4"/>
  <c r="F91" i="4"/>
  <c r="J12" i="4"/>
  <c r="M17" i="4"/>
  <c r="L121" i="9"/>
  <c r="E121" i="9"/>
  <c r="M75" i="4"/>
  <c r="I3" i="4"/>
  <c r="F87" i="9"/>
  <c r="D87" i="9"/>
  <c r="F124" i="9"/>
  <c r="L124" i="9"/>
  <c r="M124" i="9" s="1"/>
  <c r="M33" i="4"/>
  <c r="D124" i="9"/>
  <c r="J124" i="9" s="1"/>
  <c r="I124" i="9"/>
  <c r="J14" i="4"/>
  <c r="D84" i="9"/>
  <c r="J84" i="9" s="1"/>
  <c r="C84" i="9"/>
  <c r="I13" i="4"/>
  <c r="J36" i="4"/>
  <c r="L84" i="9"/>
  <c r="M84" i="9"/>
  <c r="I6" i="4"/>
  <c r="I9" i="4"/>
  <c r="I8" i="4"/>
  <c r="M25" i="4"/>
  <c r="L102" i="9"/>
  <c r="D54" i="9"/>
  <c r="M127" i="9"/>
  <c r="L98" i="9"/>
  <c r="D98" i="9"/>
  <c r="F54" i="9"/>
  <c r="C54" i="9"/>
  <c r="I98" i="9"/>
  <c r="E98" i="9"/>
  <c r="C104" i="9"/>
  <c r="E104" i="9"/>
  <c r="I104" i="9"/>
  <c r="J8" i="4"/>
  <c r="F60" i="9"/>
  <c r="L89" i="9"/>
  <c r="C89" i="9"/>
  <c r="L128" i="9"/>
  <c r="K72" i="4"/>
  <c r="M87" i="4"/>
  <c r="J34" i="4"/>
  <c r="A118" i="9"/>
  <c r="F118" i="9" s="1"/>
  <c r="F89" i="9"/>
  <c r="K80" i="4"/>
  <c r="F110" i="9"/>
  <c r="C127" i="9"/>
  <c r="D110" i="9"/>
  <c r="J110" i="9" s="1"/>
  <c r="C110" i="9"/>
  <c r="C102" i="9"/>
  <c r="D102" i="9"/>
  <c r="J102" i="9" s="1"/>
  <c r="E102" i="9"/>
  <c r="L113" i="9"/>
  <c r="E113" i="9"/>
  <c r="C113" i="9"/>
  <c r="D113" i="9"/>
  <c r="J113" i="9" s="1"/>
  <c r="F113" i="9"/>
  <c r="I120" i="9"/>
  <c r="F120" i="9"/>
  <c r="L120" i="9"/>
  <c r="D80" i="9"/>
  <c r="E80" i="9"/>
  <c r="L80" i="9"/>
  <c r="F125" i="9"/>
  <c r="D125" i="9"/>
  <c r="J125" i="9" s="1"/>
  <c r="I125" i="9"/>
  <c r="C125" i="9"/>
  <c r="E125" i="9"/>
  <c r="L125" i="9"/>
  <c r="K64" i="4"/>
  <c r="F127" i="9"/>
  <c r="E127" i="9"/>
  <c r="I127" i="9"/>
  <c r="D127" i="9"/>
  <c r="J127" i="9" s="1"/>
  <c r="E84" i="9"/>
  <c r="D92" i="9"/>
  <c r="E92" i="9"/>
  <c r="E87" i="9"/>
  <c r="D60" i="9"/>
  <c r="E54" i="9"/>
  <c r="E60" i="9"/>
  <c r="I80" i="9"/>
  <c r="I85" i="9"/>
  <c r="I89" i="9"/>
  <c r="I84" i="9"/>
  <c r="I87" i="9"/>
  <c r="I60" i="9"/>
  <c r="I92" i="9"/>
  <c r="J54" i="9" l="1"/>
  <c r="F108" i="9"/>
  <c r="I108" i="9"/>
  <c r="L108" i="9"/>
  <c r="E108" i="9"/>
  <c r="D108" i="9"/>
  <c r="C108" i="9"/>
  <c r="M86" i="9"/>
  <c r="C79" i="9"/>
  <c r="E79" i="9"/>
  <c r="I79" i="9"/>
  <c r="F79" i="9"/>
  <c r="L79" i="9"/>
  <c r="D79" i="9"/>
  <c r="L76" i="9"/>
  <c r="D76" i="9"/>
  <c r="F76" i="9"/>
  <c r="C76" i="9"/>
  <c r="I76" i="9"/>
  <c r="E76" i="9"/>
  <c r="F93" i="9"/>
  <c r="I93" i="9"/>
  <c r="C93" i="9"/>
  <c r="D93" i="9"/>
  <c r="E93" i="9"/>
  <c r="L93" i="9"/>
  <c r="F91" i="9"/>
  <c r="E91" i="9"/>
  <c r="D91" i="9"/>
  <c r="L91" i="9"/>
  <c r="I91" i="9"/>
  <c r="C91" i="9"/>
  <c r="I86" i="9"/>
  <c r="C86" i="9"/>
  <c r="E86" i="9"/>
  <c r="L86" i="9"/>
  <c r="F86" i="9"/>
  <c r="D86" i="9"/>
  <c r="C126" i="9"/>
  <c r="I126" i="9"/>
  <c r="L126" i="9"/>
  <c r="D126" i="9"/>
  <c r="F126" i="9"/>
  <c r="E126" i="9"/>
  <c r="L94" i="9"/>
  <c r="E94" i="9"/>
  <c r="F94" i="9"/>
  <c r="I94" i="9"/>
  <c r="D94" i="9"/>
  <c r="C94" i="9"/>
  <c r="C118" i="9"/>
  <c r="C80" i="9"/>
  <c r="J80" i="9" s="1"/>
  <c r="I118" i="9"/>
  <c r="D128" i="9"/>
  <c r="J128" i="9" s="1"/>
  <c r="K90" i="4"/>
  <c r="C98" i="9"/>
  <c r="F85" i="9"/>
  <c r="C85" i="9"/>
  <c r="D85" i="9"/>
  <c r="J85" i="9" s="1"/>
  <c r="E85" i="9"/>
  <c r="C120" i="9"/>
  <c r="D120" i="9"/>
  <c r="L118" i="9"/>
  <c r="M118" i="9" s="1"/>
  <c r="E124" i="9"/>
  <c r="E118" i="9"/>
  <c r="D118" i="9"/>
  <c r="J118" i="9" s="1"/>
  <c r="M67" i="4"/>
  <c r="C128" i="9"/>
  <c r="D89" i="9"/>
  <c r="J89" i="9" s="1"/>
  <c r="E89" i="9"/>
  <c r="C87" i="9"/>
  <c r="J87" i="9" s="1"/>
  <c r="L87" i="9"/>
  <c r="M87" i="9" s="1"/>
  <c r="I65" i="9"/>
  <c r="E128" i="9"/>
  <c r="F67" i="9"/>
  <c r="I67" i="9"/>
  <c r="D67" i="9"/>
  <c r="J67" i="9" s="1"/>
  <c r="C67" i="9"/>
  <c r="E67" i="9"/>
  <c r="F102" i="9"/>
  <c r="I102" i="9"/>
  <c r="M102" i="9"/>
  <c r="K56" i="4"/>
  <c r="L65" i="9"/>
  <c r="M65" i="9" s="1"/>
  <c r="D121" i="9"/>
  <c r="J121" i="9" s="1"/>
  <c r="F121" i="9"/>
  <c r="I121" i="9"/>
  <c r="M91" i="9"/>
  <c r="F104" i="9"/>
  <c r="L104" i="9"/>
  <c r="C60" i="9"/>
  <c r="J60" i="9" s="1"/>
  <c r="L60" i="9"/>
  <c r="L67" i="9"/>
  <c r="M67" i="9" s="1"/>
  <c r="J98" i="9"/>
  <c r="M63" i="4"/>
  <c r="D65" i="9"/>
  <c r="J65" i="9" s="1"/>
  <c r="F65" i="9"/>
  <c r="E65" i="9"/>
  <c r="I110" i="9"/>
  <c r="L110" i="9"/>
  <c r="M37" i="4"/>
  <c r="L54" i="9"/>
  <c r="I54" i="9"/>
  <c r="L92" i="9"/>
  <c r="C92" i="9"/>
  <c r="J92" i="9" s="1"/>
  <c r="F92" i="9"/>
  <c r="D95" i="9"/>
  <c r="C95" i="9"/>
  <c r="F95" i="9"/>
  <c r="I95" i="9"/>
  <c r="L95" i="9"/>
  <c r="E95" i="9"/>
  <c r="I5" i="4"/>
  <c r="J18" i="4"/>
  <c r="H69" i="4"/>
  <c r="B121" i="9" s="1"/>
  <c r="D18" i="4"/>
  <c r="A70" i="9" s="1"/>
  <c r="H35" i="4"/>
  <c r="B87" i="9" s="1"/>
  <c r="J55" i="4"/>
  <c r="F8" i="4"/>
  <c r="K60" i="9" s="1"/>
  <c r="M60" i="9" s="1"/>
  <c r="C55" i="4"/>
  <c r="C45" i="4"/>
  <c r="C29" i="4"/>
  <c r="C90" i="4"/>
  <c r="J77" i="4"/>
  <c r="J33" i="4"/>
  <c r="I72" i="4"/>
  <c r="J15" i="4"/>
  <c r="I61" i="4"/>
  <c r="J27" i="4"/>
  <c r="I46" i="4"/>
  <c r="A44" i="4"/>
  <c r="C70" i="4"/>
  <c r="F60" i="4"/>
  <c r="K112" i="9" s="1"/>
  <c r="A12" i="4"/>
  <c r="J40" i="4"/>
  <c r="J2" i="4"/>
  <c r="H71" i="4"/>
  <c r="B123" i="9" s="1"/>
  <c r="C77" i="4"/>
  <c r="D30" i="4"/>
  <c r="A82" i="9" s="1"/>
  <c r="F45" i="4"/>
  <c r="K97" i="9" s="1"/>
  <c r="J93" i="4"/>
  <c r="D5" i="4"/>
  <c r="A57" i="9" s="1"/>
  <c r="A70" i="4"/>
  <c r="I80" i="4"/>
  <c r="J61" i="4"/>
  <c r="C34" i="4"/>
  <c r="C7" i="4"/>
  <c r="J42" i="4"/>
  <c r="I56" i="4"/>
  <c r="F29" i="4"/>
  <c r="K81" i="9" s="1"/>
  <c r="J10" i="4"/>
  <c r="J3" i="4"/>
  <c r="H42" i="4"/>
  <c r="B94" i="9" s="1"/>
  <c r="H9" i="4"/>
  <c r="B61" i="9" s="1"/>
  <c r="H4" i="4"/>
  <c r="B56" i="9" s="1"/>
  <c r="C63" i="4"/>
  <c r="I90" i="4"/>
  <c r="F61" i="4"/>
  <c r="K113" i="9" s="1"/>
  <c r="M113" i="9" s="1"/>
  <c r="J20" i="4"/>
  <c r="I10" i="4"/>
  <c r="J4" i="4"/>
  <c r="I21" i="4"/>
  <c r="D57" i="4"/>
  <c r="A109" i="9" s="1"/>
  <c r="D84" i="4"/>
  <c r="C88" i="4"/>
  <c r="A55" i="4"/>
  <c r="K55" i="4" s="1"/>
  <c r="D62" i="4"/>
  <c r="A114" i="9" s="1"/>
  <c r="I48" i="4"/>
  <c r="I16" i="4"/>
  <c r="A33" i="4"/>
  <c r="K33" i="4" s="1"/>
  <c r="J83" i="4"/>
  <c r="A15" i="4"/>
  <c r="K15" i="4" s="1"/>
  <c r="I71" i="4"/>
  <c r="A27" i="4"/>
  <c r="K27" i="4" s="1"/>
  <c r="H92" i="4"/>
  <c r="I82" i="4"/>
  <c r="J49" i="4"/>
  <c r="C87" i="4"/>
  <c r="A17" i="4"/>
  <c r="K17" i="4" s="1"/>
  <c r="J38" i="4"/>
  <c r="I34" i="4"/>
  <c r="J22" i="4"/>
  <c r="A2" i="4"/>
  <c r="H13" i="4"/>
  <c r="B65" i="9" s="1"/>
  <c r="F67" i="4"/>
  <c r="K119" i="9" s="1"/>
  <c r="H57" i="4"/>
  <c r="B109" i="9" s="1"/>
  <c r="I37" i="4"/>
  <c r="D91" i="4"/>
  <c r="J30" i="4"/>
  <c r="F26" i="4"/>
  <c r="K78" i="9" s="1"/>
  <c r="A42" i="4"/>
  <c r="D54" i="4"/>
  <c r="A106" i="9" s="1"/>
  <c r="D31" i="4"/>
  <c r="A83" i="9" s="1"/>
  <c r="J70" i="4"/>
  <c r="I79" i="4"/>
  <c r="A10" i="4"/>
  <c r="A3" i="4"/>
  <c r="K3" i="4" s="1"/>
  <c r="I77" i="4"/>
  <c r="J6" i="4"/>
  <c r="A76" i="4"/>
  <c r="H8" i="4"/>
  <c r="B60" i="9" s="1"/>
  <c r="A46" i="4"/>
  <c r="D11" i="4"/>
  <c r="A63" i="9" s="1"/>
  <c r="F54" i="4"/>
  <c r="K106" i="9" s="1"/>
  <c r="A57" i="4"/>
  <c r="K57" i="4" s="1"/>
  <c r="A48" i="4"/>
  <c r="C26" i="4"/>
  <c r="A87" i="4"/>
  <c r="K87" i="4" s="1"/>
  <c r="C82" i="4"/>
  <c r="D16" i="4"/>
  <c r="A68" i="9" s="1"/>
  <c r="D78" i="4"/>
  <c r="F52" i="4"/>
  <c r="K104" i="9" s="1"/>
  <c r="M104" i="9" s="1"/>
  <c r="H17" i="4"/>
  <c r="B69" i="9" s="1"/>
  <c r="I68" i="4"/>
  <c r="D64" i="4"/>
  <c r="A116" i="9" s="1"/>
  <c r="H22" i="4"/>
  <c r="B74" i="9" s="1"/>
  <c r="F10" i="4"/>
  <c r="K62" i="9" s="1"/>
  <c r="J91" i="4"/>
  <c r="J31" i="4"/>
  <c r="I75" i="4"/>
  <c r="J24" i="4"/>
  <c r="H58" i="4"/>
  <c r="B110" i="9" s="1"/>
  <c r="I65" i="4"/>
  <c r="F44" i="4"/>
  <c r="K96" i="9" s="1"/>
  <c r="C50" i="4"/>
  <c r="J59" i="4"/>
  <c r="H86" i="4"/>
  <c r="H47" i="4"/>
  <c r="B99" i="9" s="1"/>
  <c r="H25" i="4"/>
  <c r="B77" i="9" s="1"/>
  <c r="D49" i="4"/>
  <c r="A101" i="9" s="1"/>
  <c r="F43" i="4"/>
  <c r="K95" i="9" s="1"/>
  <c r="M95" i="9" s="1"/>
  <c r="H52" i="4"/>
  <c r="B104" i="9" s="1"/>
  <c r="A8" i="4"/>
  <c r="D23" i="4"/>
  <c r="A75" i="9" s="1"/>
  <c r="C42" i="4"/>
  <c r="H54" i="4"/>
  <c r="B106" i="9" s="1"/>
  <c r="H26" i="4"/>
  <c r="B78" i="9" s="1"/>
  <c r="H61" i="4"/>
  <c r="B113" i="9" s="1"/>
  <c r="F30" i="4"/>
  <c r="K82" i="9" s="1"/>
  <c r="C33" i="4"/>
  <c r="H46" i="4"/>
  <c r="B98" i="9" s="1"/>
  <c r="J43" i="4"/>
  <c r="D81" i="4"/>
  <c r="C16" i="4"/>
  <c r="F41" i="4"/>
  <c r="K93" i="9" s="1"/>
  <c r="M93" i="9" s="1"/>
  <c r="I23" i="4"/>
  <c r="I38" i="4"/>
  <c r="J26" i="4"/>
  <c r="F69" i="4"/>
  <c r="K121" i="9" s="1"/>
  <c r="M121" i="9" s="1"/>
  <c r="H60" i="4"/>
  <c r="B112" i="9" s="1"/>
  <c r="A18" i="4"/>
  <c r="D87" i="4"/>
  <c r="I85" i="4"/>
  <c r="D19" i="4"/>
  <c r="A71" i="9" s="1"/>
  <c r="C56" i="4"/>
  <c r="H75" i="4"/>
  <c r="B127" i="9" s="1"/>
  <c r="A50" i="4"/>
  <c r="J11" i="4"/>
  <c r="J80" i="4"/>
  <c r="A19" i="4"/>
  <c r="K19" i="4" s="1"/>
  <c r="F3" i="4"/>
  <c r="K55" i="9" s="1"/>
  <c r="C71" i="4"/>
  <c r="I92" i="4"/>
  <c r="I29" i="4"/>
  <c r="D89" i="4"/>
  <c r="A35" i="4"/>
  <c r="K35" i="4" s="1"/>
  <c r="C24" i="4"/>
  <c r="A39" i="4"/>
  <c r="K39" i="4" s="1"/>
  <c r="D17" i="4"/>
  <c r="A69" i="9" s="1"/>
  <c r="F94" i="4"/>
  <c r="J48" i="4"/>
  <c r="C17" i="4"/>
  <c r="D44" i="4"/>
  <c r="A96" i="9" s="1"/>
  <c r="I27" i="4"/>
  <c r="A9" i="4"/>
  <c r="K9" i="4" s="1"/>
  <c r="C73" i="4"/>
  <c r="H31" i="4"/>
  <c r="B83" i="9" s="1"/>
  <c r="D21" i="4"/>
  <c r="A73" i="9" s="1"/>
  <c r="C19" i="4"/>
  <c r="D20" i="4"/>
  <c r="A72" i="9" s="1"/>
  <c r="A26" i="4"/>
  <c r="I74" i="4"/>
  <c r="A51" i="4"/>
  <c r="K51" i="4" s="1"/>
  <c r="C11" i="4"/>
  <c r="A47" i="4"/>
  <c r="K47" i="4" s="1"/>
  <c r="J94" i="4"/>
  <c r="C51" i="4"/>
  <c r="H64" i="4"/>
  <c r="B116" i="9" s="1"/>
  <c r="H18" i="4"/>
  <c r="B70" i="9" s="1"/>
  <c r="A79" i="4"/>
  <c r="K79" i="4" s="1"/>
  <c r="H33" i="4"/>
  <c r="B85" i="9" s="1"/>
  <c r="H34" i="4"/>
  <c r="B86" i="9" s="1"/>
  <c r="J66" i="4"/>
  <c r="H21" i="4"/>
  <c r="B73" i="9" s="1"/>
  <c r="J53" i="4"/>
  <c r="D48" i="4"/>
  <c r="A100" i="9" s="1"/>
  <c r="A41" i="4"/>
  <c r="K41" i="4" s="1"/>
  <c r="H82" i="4"/>
  <c r="F56" i="4"/>
  <c r="K108" i="9" s="1"/>
  <c r="M108" i="9" s="1"/>
  <c r="C15" i="4"/>
  <c r="D63" i="4"/>
  <c r="A115" i="9" s="1"/>
  <c r="F16" i="4"/>
  <c r="K68" i="9" s="1"/>
  <c r="A30" i="4"/>
  <c r="C9" i="4"/>
  <c r="H40" i="4"/>
  <c r="B92" i="9" s="1"/>
  <c r="C79" i="4"/>
  <c r="D55" i="4"/>
  <c r="A107" i="9" s="1"/>
  <c r="C10" i="4"/>
  <c r="A4" i="4"/>
  <c r="A68" i="4"/>
  <c r="C5" i="4"/>
  <c r="H63" i="4"/>
  <c r="B115" i="9" s="1"/>
  <c r="H23" i="4"/>
  <c r="B75" i="9" s="1"/>
  <c r="D47" i="4"/>
  <c r="A99" i="9" s="1"/>
  <c r="H56" i="4"/>
  <c r="B108" i="9" s="1"/>
  <c r="A34" i="4"/>
  <c r="C84" i="4"/>
  <c r="C25" i="4"/>
  <c r="F40" i="4"/>
  <c r="K92" i="9" s="1"/>
  <c r="M92" i="9" s="1"/>
  <c r="J88" i="4"/>
  <c r="I15" i="4"/>
  <c r="J76" i="4"/>
  <c r="C78" i="4"/>
  <c r="A49" i="4"/>
  <c r="K49" i="4" s="1"/>
  <c r="F62" i="4"/>
  <c r="K114" i="9" s="1"/>
  <c r="F2" i="4"/>
  <c r="K54" i="9" s="1"/>
  <c r="M54" i="9" s="1"/>
  <c r="I24" i="4"/>
  <c r="I11" i="4"/>
  <c r="F58" i="4"/>
  <c r="K110" i="9" s="1"/>
  <c r="M110" i="9" s="1"/>
  <c r="I78" i="4"/>
  <c r="D90" i="4"/>
  <c r="A71" i="4"/>
  <c r="K71" i="4" s="1"/>
  <c r="F22" i="4"/>
  <c r="K74" i="9" s="1"/>
  <c r="A54" i="4"/>
  <c r="A45" i="4"/>
  <c r="K45" i="4" s="1"/>
  <c r="J44" i="4"/>
  <c r="H7" i="4"/>
  <c r="B59" i="9" s="1"/>
  <c r="D3" i="4"/>
  <c r="A55" i="9" s="1"/>
  <c r="D22" i="4"/>
  <c r="A74" i="9" s="1"/>
  <c r="D92" i="4"/>
  <c r="I43" i="4"/>
  <c r="F14" i="4"/>
  <c r="K66" i="9" s="1"/>
  <c r="A65" i="4"/>
  <c r="K65" i="4" s="1"/>
  <c r="J41" i="4"/>
  <c r="A83" i="4"/>
  <c r="K83" i="4" s="1"/>
  <c r="A77" i="4"/>
  <c r="K77" i="4" s="1"/>
  <c r="I63" i="4"/>
  <c r="I4" i="4"/>
  <c r="D14" i="4"/>
  <c r="A66" i="9" s="1"/>
  <c r="I51" i="4"/>
  <c r="I50" i="4"/>
  <c r="H76" i="4"/>
  <c r="B128" i="9" s="1"/>
  <c r="J19" i="4"/>
  <c r="H28" i="4"/>
  <c r="B80" i="9" s="1"/>
  <c r="F37" i="4"/>
  <c r="K89" i="9" s="1"/>
  <c r="M89" i="9" s="1"/>
  <c r="D93" i="4"/>
  <c r="J81" i="4"/>
  <c r="I17" i="4"/>
  <c r="I32" i="4"/>
  <c r="J39" i="4"/>
  <c r="D80" i="4"/>
  <c r="I55" i="4"/>
  <c r="I26" i="4"/>
  <c r="F46" i="4"/>
  <c r="K98" i="9" s="1"/>
  <c r="M98" i="9" s="1"/>
  <c r="I58" i="4"/>
  <c r="C43" i="4"/>
  <c r="F49" i="4"/>
  <c r="K101" i="9" s="1"/>
  <c r="A92" i="4"/>
  <c r="F17" i="4"/>
  <c r="K69" i="9" s="1"/>
  <c r="F38" i="4"/>
  <c r="K90" i="9" s="1"/>
  <c r="C46" i="4"/>
  <c r="H10" i="4"/>
  <c r="B62" i="9" s="1"/>
  <c r="I69" i="4"/>
  <c r="F51" i="4"/>
  <c r="K103" i="9" s="1"/>
  <c r="H85" i="4"/>
  <c r="H11" i="4"/>
  <c r="B63" i="9" s="1"/>
  <c r="F9" i="4"/>
  <c r="K61" i="9" s="1"/>
  <c r="H87" i="4"/>
  <c r="D71" i="4"/>
  <c r="A123" i="9" s="1"/>
  <c r="C36" i="4"/>
  <c r="F27" i="4"/>
  <c r="K79" i="9" s="1"/>
  <c r="M79" i="9" s="1"/>
  <c r="H77" i="4"/>
  <c r="A13" i="4"/>
  <c r="K13" i="4" s="1"/>
  <c r="H73" i="4"/>
  <c r="B125" i="9" s="1"/>
  <c r="I76" i="4"/>
  <c r="D65" i="4"/>
  <c r="A117" i="9" s="1"/>
  <c r="D6" i="4"/>
  <c r="A58" i="9" s="1"/>
  <c r="C52" i="4"/>
  <c r="A88" i="4"/>
  <c r="J92" i="4"/>
  <c r="H48" i="4"/>
  <c r="B100" i="9" s="1"/>
  <c r="J71" i="4"/>
  <c r="I70" i="4"/>
  <c r="J79" i="4"/>
  <c r="H91" i="4"/>
  <c r="J50" i="4"/>
  <c r="J46" i="4"/>
  <c r="D12" i="4"/>
  <c r="A64" i="9" s="1"/>
  <c r="H88" i="4"/>
  <c r="A67" i="4"/>
  <c r="K67" i="4" s="1"/>
  <c r="D94" i="4"/>
  <c r="F20" i="4"/>
  <c r="K72" i="9" s="1"/>
  <c r="J17" i="4"/>
  <c r="J54" i="4"/>
  <c r="I40" i="4"/>
  <c r="I39" i="4"/>
  <c r="J82" i="4"/>
  <c r="F68" i="4"/>
  <c r="K120" i="9" s="1"/>
  <c r="M120" i="9" s="1"/>
  <c r="C83" i="4"/>
  <c r="H65" i="4"/>
  <c r="B117" i="9" s="1"/>
  <c r="D29" i="4"/>
  <c r="A81" i="9" s="1"/>
  <c r="F84" i="4"/>
  <c r="F70" i="4"/>
  <c r="K122" i="9" s="1"/>
  <c r="A14" i="4"/>
  <c r="H70" i="4"/>
  <c r="B122" i="9" s="1"/>
  <c r="F81" i="4"/>
  <c r="A28" i="4"/>
  <c r="H50" i="4"/>
  <c r="B102" i="9" s="1"/>
  <c r="C37" i="4"/>
  <c r="C49" i="4"/>
  <c r="A52" i="4"/>
  <c r="H80" i="4"/>
  <c r="F80" i="4"/>
  <c r="A22" i="4"/>
  <c r="H59" i="4"/>
  <c r="B111" i="9" s="1"/>
  <c r="D77" i="4"/>
  <c r="H43" i="4"/>
  <c r="B95" i="9" s="1"/>
  <c r="C39" i="4"/>
  <c r="D79" i="4"/>
  <c r="J89" i="4"/>
  <c r="J84" i="4"/>
  <c r="A60" i="4"/>
  <c r="F42" i="4"/>
  <c r="K94" i="9" s="1"/>
  <c r="M94" i="9" s="1"/>
  <c r="C12" i="4"/>
  <c r="A5" i="4"/>
  <c r="K5" i="4" s="1"/>
  <c r="C35" i="4"/>
  <c r="A58" i="4"/>
  <c r="D45" i="4"/>
  <c r="A97" i="9" s="1"/>
  <c r="C2" i="4"/>
  <c r="C32" i="4"/>
  <c r="F11" i="4"/>
  <c r="K63" i="9" s="1"/>
  <c r="C54" i="4"/>
  <c r="H37" i="4"/>
  <c r="B89" i="9" s="1"/>
  <c r="I30" i="4"/>
  <c r="C41" i="4"/>
  <c r="H3" i="4"/>
  <c r="B55" i="9" s="1"/>
  <c r="I28" i="4"/>
  <c r="F87" i="4"/>
  <c r="I81" i="4"/>
  <c r="F48" i="4"/>
  <c r="K100" i="9" s="1"/>
  <c r="I91" i="4"/>
  <c r="A6" i="4"/>
  <c r="C60" i="4"/>
  <c r="D7" i="4"/>
  <c r="A59" i="9" s="1"/>
  <c r="H55" i="4"/>
  <c r="B107" i="9" s="1"/>
  <c r="I14" i="4"/>
  <c r="F24" i="4"/>
  <c r="K76" i="9" s="1"/>
  <c r="M76" i="9" s="1"/>
  <c r="F92" i="4"/>
  <c r="C47" i="4"/>
  <c r="F83" i="4"/>
  <c r="J68" i="4"/>
  <c r="H53" i="4"/>
  <c r="B105" i="9" s="1"/>
  <c r="H16" i="4"/>
  <c r="B68" i="9" s="1"/>
  <c r="C67" i="4"/>
  <c r="C22" i="4"/>
  <c r="A94" i="4"/>
  <c r="D85" i="4"/>
  <c r="A61" i="4"/>
  <c r="K61" i="4" s="1"/>
  <c r="H74" i="4"/>
  <c r="B126" i="9" s="1"/>
  <c r="H62" i="4"/>
  <c r="B114" i="9" s="1"/>
  <c r="J13" i="4"/>
  <c r="I73" i="4"/>
  <c r="D26" i="4"/>
  <c r="A78" i="9" s="1"/>
  <c r="I44" i="4"/>
  <c r="C48" i="4"/>
  <c r="H39" i="4"/>
  <c r="B91" i="9" s="1"/>
  <c r="F73" i="4"/>
  <c r="K125" i="9" s="1"/>
  <c r="M125" i="9" s="1"/>
  <c r="J90" i="4"/>
  <c r="D25" i="4"/>
  <c r="A77" i="9" s="1"/>
  <c r="D70" i="4"/>
  <c r="A122" i="9" s="1"/>
  <c r="J72" i="4"/>
  <c r="F86" i="4"/>
  <c r="F82" i="4"/>
  <c r="F74" i="4"/>
  <c r="K126" i="9" s="1"/>
  <c r="M126" i="9" s="1"/>
  <c r="D60" i="4"/>
  <c r="A112" i="9" s="1"/>
  <c r="D9" i="4"/>
  <c r="A61" i="9" s="1"/>
  <c r="I20" i="4"/>
  <c r="I7" i="4"/>
  <c r="D67" i="4"/>
  <c r="A119" i="9" s="1"/>
  <c r="H89" i="4"/>
  <c r="F79" i="4"/>
  <c r="F89" i="4"/>
  <c r="D51" i="4"/>
  <c r="A103" i="9" s="1"/>
  <c r="F23" i="4"/>
  <c r="K75" i="9" s="1"/>
  <c r="D38" i="4"/>
  <c r="A90" i="9" s="1"/>
  <c r="J47" i="4"/>
  <c r="C66" i="4"/>
  <c r="J69" i="4"/>
  <c r="J51" i="4"/>
  <c r="J28" i="4"/>
  <c r="C69" i="4"/>
  <c r="F47" i="4"/>
  <c r="K99" i="9" s="1"/>
  <c r="H44" i="4"/>
  <c r="B96" i="9" s="1"/>
  <c r="F6" i="4"/>
  <c r="K58" i="9" s="1"/>
  <c r="A63" i="4"/>
  <c r="K63" i="4" s="1"/>
  <c r="A53" i="4"/>
  <c r="K53" i="4" s="1"/>
  <c r="F12" i="4"/>
  <c r="K64" i="9" s="1"/>
  <c r="I25" i="4"/>
  <c r="F21" i="4"/>
  <c r="K73" i="9" s="1"/>
  <c r="C75" i="4"/>
  <c r="F65" i="4"/>
  <c r="K117" i="9" s="1"/>
  <c r="D10" i="4"/>
  <c r="A62" i="9" s="1"/>
  <c r="J67" i="4"/>
  <c r="F18" i="4"/>
  <c r="K70" i="9" s="1"/>
  <c r="J73" i="4"/>
  <c r="A85" i="4"/>
  <c r="K85" i="4" s="1"/>
  <c r="I87" i="4"/>
  <c r="J65" i="4"/>
  <c r="J5" i="4"/>
  <c r="H94" i="4"/>
  <c r="J62" i="4"/>
  <c r="H27" i="4"/>
  <c r="B79" i="9" s="1"/>
  <c r="A84" i="4"/>
  <c r="F88" i="4"/>
  <c r="D83" i="4"/>
  <c r="A23" i="4"/>
  <c r="K23" i="4" s="1"/>
  <c r="A89" i="4"/>
  <c r="K89" i="4" s="1"/>
  <c r="I19" i="4"/>
  <c r="I35" i="4"/>
  <c r="I33" i="4"/>
  <c r="I2" i="4"/>
  <c r="I31" i="4"/>
  <c r="I12" i="4"/>
  <c r="C89" i="4"/>
  <c r="H67" i="4"/>
  <c r="B119" i="9" s="1"/>
  <c r="A81" i="4"/>
  <c r="K81" i="4" s="1"/>
  <c r="C81" i="4"/>
  <c r="D59" i="4"/>
  <c r="A111" i="9" s="1"/>
  <c r="C44" i="4"/>
  <c r="A38" i="4"/>
  <c r="F63" i="4"/>
  <c r="K115" i="9" s="1"/>
  <c r="C3" i="4"/>
  <c r="D53" i="4"/>
  <c r="A105" i="9" s="1"/>
  <c r="D4" i="4"/>
  <c r="A56" i="9" s="1"/>
  <c r="A29" i="4"/>
  <c r="K29" i="4" s="1"/>
  <c r="C76" i="4"/>
  <c r="H93" i="4"/>
  <c r="D36" i="4"/>
  <c r="A88" i="9" s="1"/>
  <c r="A82" i="4"/>
  <c r="J78" i="4"/>
  <c r="A1" i="11"/>
  <c r="I21" i="9"/>
  <c r="C11" i="9"/>
  <c r="I29" i="9"/>
  <c r="C14" i="9"/>
  <c r="I27" i="9"/>
  <c r="C18" i="10"/>
  <c r="L38" i="9"/>
  <c r="I26" i="9"/>
  <c r="I33" i="9"/>
  <c r="L39" i="9"/>
  <c r="I28" i="9"/>
  <c r="C13" i="9"/>
  <c r="I34" i="9"/>
  <c r="I17" i="9"/>
  <c r="B2" i="4"/>
  <c r="F1" i="4" s="1"/>
  <c r="K53" i="9" s="1"/>
  <c r="I22" i="9"/>
  <c r="K28" i="4" l="1"/>
  <c r="M29" i="4"/>
  <c r="L55" i="9"/>
  <c r="C55" i="9"/>
  <c r="I55" i="9"/>
  <c r="F55" i="9"/>
  <c r="D55" i="9"/>
  <c r="E55" i="9"/>
  <c r="C107" i="9"/>
  <c r="E107" i="9"/>
  <c r="D107" i="9"/>
  <c r="J107" i="9" s="1"/>
  <c r="L107" i="9"/>
  <c r="M107" i="9" s="1"/>
  <c r="I107" i="9"/>
  <c r="F107" i="9"/>
  <c r="L70" i="9"/>
  <c r="I70" i="9"/>
  <c r="C70" i="9"/>
  <c r="D70" i="9"/>
  <c r="J70" i="9" s="1"/>
  <c r="E70" i="9"/>
  <c r="F70" i="9"/>
  <c r="L56" i="9"/>
  <c r="M56" i="9" s="1"/>
  <c r="F56" i="9"/>
  <c r="E56" i="9"/>
  <c r="C56" i="9"/>
  <c r="D56" i="9"/>
  <c r="J56" i="9" s="1"/>
  <c r="I56" i="9"/>
  <c r="F62" i="9"/>
  <c r="I62" i="9"/>
  <c r="D62" i="9"/>
  <c r="J62" i="9" s="1"/>
  <c r="E62" i="9"/>
  <c r="L62" i="9"/>
  <c r="C62" i="9"/>
  <c r="D122" i="9"/>
  <c r="L122" i="9"/>
  <c r="F122" i="9"/>
  <c r="E122" i="9"/>
  <c r="I122" i="9"/>
  <c r="C122" i="9"/>
  <c r="K60" i="4"/>
  <c r="M61" i="4"/>
  <c r="K92" i="4"/>
  <c r="M93" i="4"/>
  <c r="C68" i="9"/>
  <c r="E68" i="9"/>
  <c r="D68" i="9"/>
  <c r="F68" i="9"/>
  <c r="I68" i="9"/>
  <c r="L68" i="9"/>
  <c r="L109" i="9"/>
  <c r="M109" i="9" s="1"/>
  <c r="C109" i="9"/>
  <c r="I109" i="9"/>
  <c r="D109" i="9"/>
  <c r="E109" i="9"/>
  <c r="F109" i="9"/>
  <c r="K44" i="4"/>
  <c r="M45" i="4"/>
  <c r="D105" i="9"/>
  <c r="J105" i="9" s="1"/>
  <c r="C105" i="9"/>
  <c r="E105" i="9"/>
  <c r="F105" i="9"/>
  <c r="I105" i="9"/>
  <c r="L105" i="9"/>
  <c r="M105" i="9" s="1"/>
  <c r="L90" i="9"/>
  <c r="C90" i="9"/>
  <c r="F90" i="9"/>
  <c r="D90" i="9"/>
  <c r="I90" i="9"/>
  <c r="E90" i="9"/>
  <c r="L77" i="9"/>
  <c r="M77" i="9" s="1"/>
  <c r="F77" i="9"/>
  <c r="C77" i="9"/>
  <c r="D77" i="9"/>
  <c r="J77" i="9" s="1"/>
  <c r="I77" i="9"/>
  <c r="E77" i="9"/>
  <c r="F96" i="9"/>
  <c r="I96" i="9"/>
  <c r="E96" i="9"/>
  <c r="L96" i="9"/>
  <c r="D96" i="9"/>
  <c r="C96" i="9"/>
  <c r="M51" i="4"/>
  <c r="K50" i="4"/>
  <c r="F83" i="9"/>
  <c r="I83" i="9"/>
  <c r="C83" i="9"/>
  <c r="D83" i="9"/>
  <c r="E83" i="9"/>
  <c r="L83" i="9"/>
  <c r="M83" i="9" s="1"/>
  <c r="K45" i="9"/>
  <c r="B43" i="9" s="1"/>
  <c r="K40" i="9"/>
  <c r="L41" i="9"/>
  <c r="L43" i="9"/>
  <c r="L46" i="9" s="1"/>
  <c r="M15" i="4"/>
  <c r="K14" i="4"/>
  <c r="L64" i="9"/>
  <c r="D64" i="9"/>
  <c r="C64" i="9"/>
  <c r="F64" i="9"/>
  <c r="I64" i="9"/>
  <c r="E64" i="9"/>
  <c r="M96" i="9"/>
  <c r="I106" i="9"/>
  <c r="C106" i="9"/>
  <c r="L106" i="9"/>
  <c r="M106" i="9" s="1"/>
  <c r="D106" i="9"/>
  <c r="J106" i="9" s="1"/>
  <c r="F106" i="9"/>
  <c r="E106" i="9"/>
  <c r="F103" i="9"/>
  <c r="L103" i="9"/>
  <c r="I103" i="9"/>
  <c r="D103" i="9"/>
  <c r="E103" i="9"/>
  <c r="C103" i="9"/>
  <c r="M122" i="9"/>
  <c r="K54" i="4"/>
  <c r="M55" i="4"/>
  <c r="M31" i="4"/>
  <c r="K30" i="4"/>
  <c r="M43" i="4"/>
  <c r="K42" i="4"/>
  <c r="M39" i="4"/>
  <c r="K38" i="4"/>
  <c r="C66" i="9"/>
  <c r="I66" i="9"/>
  <c r="E66" i="9"/>
  <c r="F66" i="9"/>
  <c r="D66" i="9"/>
  <c r="J66" i="9" s="1"/>
  <c r="L66" i="9"/>
  <c r="M68" i="9"/>
  <c r="F71" i="9"/>
  <c r="L71" i="9"/>
  <c r="M71" i="9" s="1"/>
  <c r="E71" i="9"/>
  <c r="I71" i="9"/>
  <c r="D71" i="9"/>
  <c r="J71" i="9" s="1"/>
  <c r="C71" i="9"/>
  <c r="K48" i="4"/>
  <c r="M49" i="4"/>
  <c r="M71" i="4"/>
  <c r="K70" i="4"/>
  <c r="J91" i="9"/>
  <c r="C14" i="6"/>
  <c r="K84" i="4"/>
  <c r="M85" i="4"/>
  <c r="M64" i="9"/>
  <c r="L81" i="9"/>
  <c r="F81" i="9"/>
  <c r="E81" i="9"/>
  <c r="C81" i="9"/>
  <c r="I81" i="9"/>
  <c r="D81" i="9"/>
  <c r="J81" i="9" s="1"/>
  <c r="D123" i="9"/>
  <c r="J123" i="9" s="1"/>
  <c r="F123" i="9"/>
  <c r="I123" i="9"/>
  <c r="E123" i="9"/>
  <c r="C123" i="9"/>
  <c r="L123" i="9"/>
  <c r="M123" i="9" s="1"/>
  <c r="I115" i="9"/>
  <c r="D115" i="9"/>
  <c r="J115" i="9" s="1"/>
  <c r="C115" i="9"/>
  <c r="F115" i="9"/>
  <c r="L115" i="9"/>
  <c r="M115" i="9" s="1"/>
  <c r="E115" i="9"/>
  <c r="F69" i="9"/>
  <c r="D69" i="9"/>
  <c r="I69" i="9"/>
  <c r="L69" i="9"/>
  <c r="M69" i="9" s="1"/>
  <c r="E69" i="9"/>
  <c r="C69" i="9"/>
  <c r="L57" i="9"/>
  <c r="M57" i="9" s="1"/>
  <c r="D57" i="9"/>
  <c r="I57" i="9"/>
  <c r="F57" i="9"/>
  <c r="E57" i="9"/>
  <c r="C57" i="9"/>
  <c r="D111" i="9"/>
  <c r="J111" i="9" s="1"/>
  <c r="I111" i="9"/>
  <c r="C111" i="9"/>
  <c r="L111" i="9"/>
  <c r="M111" i="9" s="1"/>
  <c r="F111" i="9"/>
  <c r="E111" i="9"/>
  <c r="M35" i="4"/>
  <c r="K34" i="4"/>
  <c r="C11" i="6"/>
  <c r="F119" i="9"/>
  <c r="D119" i="9"/>
  <c r="C119" i="9"/>
  <c r="I119" i="9"/>
  <c r="L119" i="9"/>
  <c r="E119" i="9"/>
  <c r="C78" i="9"/>
  <c r="D78" i="9"/>
  <c r="E78" i="9"/>
  <c r="L78" i="9"/>
  <c r="M78" i="9" s="1"/>
  <c r="F78" i="9"/>
  <c r="I78" i="9"/>
  <c r="K18" i="4"/>
  <c r="M19" i="4"/>
  <c r="C63" i="9"/>
  <c r="D63" i="9"/>
  <c r="E63" i="9"/>
  <c r="L63" i="9"/>
  <c r="M63" i="9" s="1"/>
  <c r="F63" i="9"/>
  <c r="I63" i="9"/>
  <c r="J126" i="9"/>
  <c r="J76" i="9"/>
  <c r="M23" i="4"/>
  <c r="K22" i="4"/>
  <c r="I99" i="9"/>
  <c r="E99" i="9"/>
  <c r="C99" i="9"/>
  <c r="F99" i="9"/>
  <c r="L99" i="9"/>
  <c r="M99" i="9" s="1"/>
  <c r="D99" i="9"/>
  <c r="E75" i="9"/>
  <c r="C75" i="9"/>
  <c r="D75" i="9"/>
  <c r="J75" i="9" s="1"/>
  <c r="L75" i="9"/>
  <c r="M75" i="9" s="1"/>
  <c r="F75" i="9"/>
  <c r="I75" i="9"/>
  <c r="K46" i="4"/>
  <c r="M47" i="4"/>
  <c r="E82" i="9"/>
  <c r="C82" i="9"/>
  <c r="L82" i="9"/>
  <c r="M82" i="9" s="1"/>
  <c r="F82" i="9"/>
  <c r="D82" i="9"/>
  <c r="I82" i="9"/>
  <c r="J95" i="9"/>
  <c r="M27" i="4"/>
  <c r="K26" i="4"/>
  <c r="M9" i="4"/>
  <c r="K8" i="4"/>
  <c r="M62" i="9"/>
  <c r="A1" i="4"/>
  <c r="H1" i="4"/>
  <c r="B53" i="9" s="1"/>
  <c r="C1" i="4"/>
  <c r="C61" i="9"/>
  <c r="L61" i="9"/>
  <c r="M61" i="9" s="1"/>
  <c r="E61" i="9"/>
  <c r="D61" i="9"/>
  <c r="J61" i="9" s="1"/>
  <c r="I61" i="9"/>
  <c r="F61" i="9"/>
  <c r="C59" i="9"/>
  <c r="F59" i="9"/>
  <c r="D59" i="9"/>
  <c r="J59" i="9" s="1"/>
  <c r="L59" i="9"/>
  <c r="M59" i="9" s="1"/>
  <c r="E59" i="9"/>
  <c r="I59" i="9"/>
  <c r="D97" i="9"/>
  <c r="I97" i="9"/>
  <c r="E97" i="9"/>
  <c r="F97" i="9"/>
  <c r="L97" i="9"/>
  <c r="M97" i="9" s="1"/>
  <c r="C97" i="9"/>
  <c r="M103" i="9"/>
  <c r="D100" i="9"/>
  <c r="J100" i="9" s="1"/>
  <c r="C100" i="9"/>
  <c r="L100" i="9"/>
  <c r="E100" i="9"/>
  <c r="F100" i="9"/>
  <c r="I100" i="9"/>
  <c r="F72" i="9"/>
  <c r="E72" i="9"/>
  <c r="I72" i="9"/>
  <c r="D72" i="9"/>
  <c r="J72" i="9" s="1"/>
  <c r="C72" i="9"/>
  <c r="L72" i="9"/>
  <c r="K76" i="4"/>
  <c r="M77" i="4"/>
  <c r="M119" i="9"/>
  <c r="J108" i="9"/>
  <c r="K82" i="4"/>
  <c r="M83" i="4"/>
  <c r="D112" i="9"/>
  <c r="J112" i="9" s="1"/>
  <c r="I112" i="9"/>
  <c r="L112" i="9"/>
  <c r="F112" i="9"/>
  <c r="C112" i="9"/>
  <c r="E112" i="9"/>
  <c r="M59" i="4"/>
  <c r="K58" i="4"/>
  <c r="M53" i="4"/>
  <c r="K52" i="4"/>
  <c r="M89" i="4"/>
  <c r="K88" i="4"/>
  <c r="M66" i="9"/>
  <c r="L116" i="9"/>
  <c r="M116" i="9" s="1"/>
  <c r="E116" i="9"/>
  <c r="I116" i="9"/>
  <c r="F116" i="9"/>
  <c r="C116" i="9"/>
  <c r="D116" i="9"/>
  <c r="J116" i="9" s="1"/>
  <c r="J86" i="9"/>
  <c r="J79" i="9"/>
  <c r="I88" i="9"/>
  <c r="C88" i="9"/>
  <c r="L88" i="9"/>
  <c r="M88" i="9" s="1"/>
  <c r="F88" i="9"/>
  <c r="D88" i="9"/>
  <c r="E88" i="9"/>
  <c r="K6" i="4"/>
  <c r="M7" i="4"/>
  <c r="M69" i="4"/>
  <c r="K68" i="4"/>
  <c r="D73" i="9"/>
  <c r="F73" i="9"/>
  <c r="E73" i="9"/>
  <c r="L73" i="9"/>
  <c r="M73" i="9" s="1"/>
  <c r="C73" i="9"/>
  <c r="I73" i="9"/>
  <c r="L101" i="9"/>
  <c r="M101" i="9" s="1"/>
  <c r="I101" i="9"/>
  <c r="F101" i="9"/>
  <c r="E101" i="9"/>
  <c r="C101" i="9"/>
  <c r="D101" i="9"/>
  <c r="K2" i="4"/>
  <c r="M3" i="4"/>
  <c r="F114" i="9"/>
  <c r="D114" i="9"/>
  <c r="J114" i="9" s="1"/>
  <c r="C114" i="9"/>
  <c r="I114" i="9"/>
  <c r="E114" i="9"/>
  <c r="L114" i="9"/>
  <c r="M114" i="9" s="1"/>
  <c r="C13" i="6"/>
  <c r="L58" i="9"/>
  <c r="M58" i="9" s="1"/>
  <c r="D58" i="9"/>
  <c r="I58" i="9"/>
  <c r="C58" i="9"/>
  <c r="E58" i="9"/>
  <c r="F58" i="9"/>
  <c r="D1" i="4"/>
  <c r="A53" i="9" s="1"/>
  <c r="K4" i="4"/>
  <c r="M5" i="4"/>
  <c r="M55" i="9"/>
  <c r="M81" i="9"/>
  <c r="M13" i="4"/>
  <c r="K12" i="4"/>
  <c r="M70" i="9"/>
  <c r="K94" i="4"/>
  <c r="M95" i="4"/>
  <c r="M100" i="9"/>
  <c r="M72" i="9"/>
  <c r="C117" i="9"/>
  <c r="E117" i="9"/>
  <c r="I117" i="9"/>
  <c r="F117" i="9"/>
  <c r="D117" i="9"/>
  <c r="L117" i="9"/>
  <c r="M117" i="9" s="1"/>
  <c r="M90" i="9"/>
  <c r="E74" i="9"/>
  <c r="L74" i="9"/>
  <c r="M74" i="9" s="1"/>
  <c r="C74" i="9"/>
  <c r="D74" i="9"/>
  <c r="I74" i="9"/>
  <c r="F74" i="9"/>
  <c r="K10" i="4"/>
  <c r="M11" i="4"/>
  <c r="M112" i="9"/>
  <c r="J120" i="9"/>
  <c r="J94" i="9"/>
  <c r="J93" i="9"/>
  <c r="K1" i="4" l="1"/>
  <c r="J1" i="4" s="1"/>
  <c r="F53" i="9" s="1"/>
  <c r="F130" i="9" s="1"/>
  <c r="I1" i="4"/>
  <c r="J82" i="9"/>
  <c r="J63" i="9"/>
  <c r="J101" i="9"/>
  <c r="J119" i="9"/>
  <c r="C15" i="6"/>
  <c r="J96" i="9"/>
  <c r="C45" i="9"/>
  <c r="R46" i="9"/>
  <c r="L47" i="9"/>
  <c r="N46" i="9"/>
  <c r="T46" i="9"/>
  <c r="L13" i="9"/>
  <c r="P46" i="9"/>
  <c r="L53" i="9"/>
  <c r="M53" i="9" s="1"/>
  <c r="C53" i="9"/>
  <c r="C130" i="9" s="1"/>
  <c r="J74" i="9"/>
  <c r="J58" i="9"/>
  <c r="J88" i="9"/>
  <c r="J57" i="9"/>
  <c r="R41" i="9"/>
  <c r="T41" i="9"/>
  <c r="L42" i="9"/>
  <c r="C40" i="9"/>
  <c r="L11" i="9"/>
  <c r="N41" i="9"/>
  <c r="P41" i="9"/>
  <c r="B38" i="9"/>
  <c r="H40" i="9"/>
  <c r="I39" i="9"/>
  <c r="H39" i="9"/>
  <c r="J90" i="9"/>
  <c r="J109" i="9"/>
  <c r="J55" i="9"/>
  <c r="H45" i="9"/>
  <c r="I44" i="9"/>
  <c r="J40" i="9"/>
  <c r="H44" i="9"/>
  <c r="J103" i="9"/>
  <c r="J78" i="9"/>
  <c r="J83" i="9"/>
  <c r="J122" i="9"/>
  <c r="J117" i="9"/>
  <c r="J73" i="9"/>
  <c r="J69" i="9"/>
  <c r="J68" i="9"/>
  <c r="J97" i="9"/>
  <c r="J99" i="9"/>
  <c r="D53" i="9" l="1"/>
  <c r="J53" i="9" s="1"/>
  <c r="G58" i="9"/>
  <c r="G57" i="9"/>
  <c r="G64" i="9"/>
  <c r="G84" i="9"/>
  <c r="G101" i="9"/>
  <c r="G81" i="9"/>
  <c r="G124" i="9"/>
  <c r="G118" i="9"/>
  <c r="G82" i="9"/>
  <c r="G103" i="9"/>
  <c r="G67" i="9"/>
  <c r="G88" i="9"/>
  <c r="G90" i="9"/>
  <c r="G93" i="9"/>
  <c r="G76" i="9"/>
  <c r="G54" i="9"/>
  <c r="G71" i="9"/>
  <c r="G97" i="9"/>
  <c r="G72" i="9"/>
  <c r="G66" i="9"/>
  <c r="G120" i="9"/>
  <c r="G85" i="9"/>
  <c r="G113" i="9"/>
  <c r="G87" i="9"/>
  <c r="G68" i="9"/>
  <c r="G91" i="9"/>
  <c r="G110" i="9"/>
  <c r="G112" i="9"/>
  <c r="G73" i="9"/>
  <c r="G83" i="9"/>
  <c r="G122" i="9"/>
  <c r="G119" i="9"/>
  <c r="G65" i="9"/>
  <c r="G126" i="9"/>
  <c r="G80" i="9"/>
  <c r="G96" i="9"/>
  <c r="G77" i="9"/>
  <c r="G69" i="9"/>
  <c r="G100" i="9"/>
  <c r="G74" i="9"/>
  <c r="G128" i="9"/>
  <c r="G79" i="9"/>
  <c r="G107" i="9"/>
  <c r="G104" i="9"/>
  <c r="G92" i="9"/>
  <c r="G117" i="9"/>
  <c r="G70" i="9"/>
  <c r="G116" i="9"/>
  <c r="G75" i="9"/>
  <c r="G127" i="9"/>
  <c r="G78" i="9"/>
  <c r="G115" i="9"/>
  <c r="G106" i="9"/>
  <c r="G102" i="9"/>
  <c r="G111" i="9"/>
  <c r="G114" i="9"/>
  <c r="G94" i="9"/>
  <c r="G63" i="9"/>
  <c r="G56" i="9"/>
  <c r="G123" i="9"/>
  <c r="G86" i="9"/>
  <c r="G99" i="9"/>
  <c r="G125" i="9"/>
  <c r="G108" i="9"/>
  <c r="G105" i="9"/>
  <c r="G60" i="9"/>
  <c r="G121" i="9"/>
  <c r="G55" i="9"/>
  <c r="G89" i="9"/>
  <c r="G109" i="9"/>
  <c r="G62" i="9"/>
  <c r="G59" i="9"/>
  <c r="G95" i="9"/>
  <c r="G61" i="9"/>
  <c r="G98" i="9"/>
  <c r="C42" i="9"/>
  <c r="F44" i="9"/>
  <c r="E44" i="9"/>
  <c r="G44" i="9"/>
  <c r="D44" i="9"/>
  <c r="C44" i="9"/>
  <c r="C46" i="9" s="1"/>
  <c r="D45" i="9"/>
  <c r="D47" i="9" s="1"/>
  <c r="G45" i="9"/>
  <c r="N42" i="9"/>
  <c r="D40" i="9" s="1"/>
  <c r="P42" i="9"/>
  <c r="E40" i="9" s="1"/>
  <c r="E42" i="9" s="1"/>
  <c r="L12" i="9"/>
  <c r="R42" i="9"/>
  <c r="T42" i="9"/>
  <c r="R47" i="9"/>
  <c r="P47" i="9"/>
  <c r="E45" i="9" s="1"/>
  <c r="E47" i="9" s="1"/>
  <c r="N47" i="9"/>
  <c r="L14" i="9"/>
  <c r="T47" i="9"/>
  <c r="F40" i="9"/>
  <c r="F45" i="9"/>
  <c r="C47" i="9"/>
  <c r="H42" i="9"/>
  <c r="H41" i="9"/>
  <c r="C39" i="9"/>
  <c r="C41" i="9" s="1"/>
  <c r="F39" i="9"/>
  <c r="G39" i="9"/>
  <c r="E39" i="9"/>
  <c r="D39" i="9"/>
  <c r="G40" i="9"/>
  <c r="H46" i="9"/>
  <c r="H47" i="9"/>
  <c r="E53" i="9" l="1"/>
  <c r="E130" i="9" s="1"/>
  <c r="G53" i="9"/>
  <c r="D130" i="9"/>
  <c r="J130" i="9" s="1"/>
  <c r="D42" i="9"/>
  <c r="I40" i="9"/>
  <c r="F41" i="9"/>
  <c r="F42" i="9"/>
  <c r="G42" i="9"/>
  <c r="G41" i="9"/>
  <c r="I45" i="9"/>
  <c r="D46" i="9"/>
  <c r="G46" i="9"/>
  <c r="G47" i="9"/>
  <c r="I47" i="9" s="1"/>
  <c r="E46" i="9"/>
  <c r="F47" i="9"/>
  <c r="F46" i="9"/>
  <c r="D41" i="9"/>
  <c r="E41" i="9"/>
  <c r="I53" i="9" l="1"/>
  <c r="I130" i="9" s="1"/>
  <c r="G130" i="9"/>
  <c r="I42" i="9"/>
  <c r="K42" i="9" s="1"/>
  <c r="K47" i="9"/>
  <c r="J42" i="9" s="1"/>
  <c r="I46" i="9"/>
  <c r="K46" i="9" s="1"/>
  <c r="J41" i="9" s="1"/>
  <c r="I41" i="9" l="1"/>
  <c r="K41" i="9" s="1"/>
  <c r="E11" i="9"/>
  <c r="D11" i="9" s="1"/>
  <c r="E13" i="9"/>
  <c r="D13" i="9" s="1"/>
  <c r="E14" i="9"/>
  <c r="D14" i="9" s="1"/>
  <c r="E10" i="9"/>
  <c r="D10" i="9" s="1"/>
  <c r="E12" i="9"/>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<sst xmlns="http://schemas.openxmlformats.org/spreadsheetml/2006/main" count="6577" uniqueCount="3028">
  <si>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</si>
  <si>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</si>
  <si>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</si>
  <si>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</si>
  <si>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</si>
  <si>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</si>
  <si>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</si>
  <si>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</si>
  <si>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</si>
  <si>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</si>
  <si>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</si>
  <si>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</si>
  <si>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</si>
  <si>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</si>
  <si>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</si>
  <si>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</si>
  <si>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</si>
  <si>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</si>
  <si>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</si>
  <si>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</si>
  <si>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</si>
  <si>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</si>
  <si>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</si>
  <si>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</si>
  <si>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</si>
  <si>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</si>
  <si>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</si>
  <si>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</si>
  <si>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</si>
  <si>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</si>
  <si>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</si>
  <si>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</si>
  <si>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</si>
  <si>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</si>
  <si>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</si>
  <si>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</si>
  <si>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</si>
  <si>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</si>
  <si>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</si>
  <si>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</si>
  <si>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</si>
  <si>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</si>
  <si>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</si>
  <si>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</si>
  <si>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</si>
  <si>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</si>
  <si>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</si>
  <si>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</si>
  <si>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</si>
  <si>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</si>
  <si>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</si>
  <si>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</si>
  <si>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</si>
  <si>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</si>
  <si>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</si>
  <si>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</si>
  <si>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</si>
  <si>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</si>
  <si>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</si>
  <si>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</si>
  <si>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</si>
  <si>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</si>
  <si>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</si>
  <si>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</si>
  <si>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</si>
  <si>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</si>
  <si>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</si>
  <si>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</si>
  <si>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</si>
  <si>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</si>
  <si>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</si>
  <si>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</si>
  <si>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</si>
  <si>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</si>
  <si>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</si>
  <si>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</si>
  <si>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</si>
  <si>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</si>
  <si>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</si>
  <si>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</si>
  <si>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</si>
  <si>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</si>
  <si>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</si>
  <si>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</si>
  <si>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</si>
  <si>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</si>
  <si>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</si>
  <si>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</si>
  <si>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</si>
  <si>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</si>
  <si>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</si>
  <si>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</si>
  <si>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</si>
  <si>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</si>
  <si>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</si>
  <si>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</si>
  <si>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</si>
  <si>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</si>
  <si>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</si>
  <si>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</si>
  <si>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</si>
  <si>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</si>
  <si>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</si>
  <si>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</si>
  <si>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</si>
  <si>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</si>
  <si>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</si>
  <si>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</si>
  <si>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</si>
  <si>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</si>
  <si>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</si>
  <si>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</si>
  <si>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</si>
  <si>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</si>
  <si>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</si>
  <si>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</si>
  <si>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</si>
  <si>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</si>
  <si>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</si>
  <si>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</si>
  <si>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</si>
  <si>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</si>
  <si>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</si>
  <si>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</si>
  <si>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</si>
  <si>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</si>
  <si>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</si>
  <si>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</si>
  <si>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</si>
  <si>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</si>
  <si>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</si>
  <si>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</si>
  <si>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</si>
  <si>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</si>
  <si>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</si>
  <si>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</si>
  <si>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</si>
  <si>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</si>
  <si>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</si>
  <si>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</si>
  <si>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</si>
  <si>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</si>
  <si>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</si>
  <si>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</si>
  <si>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</si>
  <si>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</si>
  <si>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</si>
  <si>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</si>
  <si>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</si>
  <si>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</si>
  <si>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</si>
  <si>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</si>
  <si>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</si>
  <si>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</si>
  <si>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</si>
  <si>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</si>
  <si>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</si>
  <si>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</si>
  <si>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</si>
  <si>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</si>
  <si>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</si>
  <si>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</si>
  <si>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</si>
  <si>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</si>
  <si>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</si>
  <si>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</si>
  <si>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</si>
  <si>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</si>
  <si>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</si>
  <si>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</si>
  <si>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</si>
  <si>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</si>
  <si>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</si>
  <si>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</si>
  <si>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</si>
  <si>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</si>
  <si>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</si>
  <si>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</si>
  <si>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</si>
  <si>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</si>
  <si>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</si>
  <si>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</si>
  <si>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</si>
  <si>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</si>
  <si>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</si>
  <si>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</si>
  <si>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</si>
  <si>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</si>
  <si>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</si>
  <si>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</si>
  <si>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</si>
  <si>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</si>
  <si>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</si>
  <si>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</si>
  <si>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</si>
  <si>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</si>
  <si>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</si>
  <si>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</si>
  <si>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</si>
  <si>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</si>
  <si>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</si>
  <si>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</si>
  <si>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</si>
  <si>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</si>
  <si>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</si>
  <si>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</si>
  <si>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</si>
  <si>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</si>
  <si>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</si>
  <si>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</si>
  <si>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</si>
  <si>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</si>
  <si>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</si>
  <si>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</si>
  <si>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</si>
  <si>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</si>
  <si>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</si>
  <si>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</si>
  <si>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</si>
  <si>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</si>
  <si>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</si>
  <si>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</si>
  <si>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</si>
  <si>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</si>
  <si>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</si>
  <si>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</si>
  <si>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</si>
  <si>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</si>
  <si>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</si>
  <si>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</si>
  <si>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</si>
  <si>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</si>
  <si>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</si>
  <si>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</si>
  <si>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</si>
  <si>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</si>
  <si>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</si>
  <si>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</si>
  <si>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</si>
  <si>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</si>
  <si>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</si>
  <si>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</si>
  <si>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</si>
  <si>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</si>
  <si>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</si>
  <si>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</si>
  <si>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</si>
  <si>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</si>
  <si>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</si>
  <si>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</si>
  <si>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</si>
  <si>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</si>
  <si>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</si>
  <si>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</si>
  <si>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</si>
  <si>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</si>
  <si>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</si>
  <si>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</si>
  <si>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</si>
  <si>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</si>
  <si>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</si>
  <si>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</si>
  <si>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</si>
  <si>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</si>
  <si>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</si>
  <si>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</si>
  <si>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</si>
  <si>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</si>
  <si>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</si>
  <si>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</si>
  <si>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</si>
  <si>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</si>
  <si>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</si>
  <si>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</si>
  <si>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</si>
  <si>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</si>
  <si>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</si>
  <si>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</si>
  <si>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</si>
  <si>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</si>
  <si>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</si>
  <si>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</si>
  <si>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</si>
  <si>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</si>
  <si>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</si>
  <si>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</si>
  <si>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</si>
  <si>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</si>
  <si>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</si>
  <si>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</si>
  <si>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</si>
  <si>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</si>
  <si>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</si>
  <si>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</si>
  <si>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</si>
  <si>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</si>
  <si>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</si>
  <si>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</si>
  <si>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</si>
  <si>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</si>
  <si>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</si>
  <si>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</si>
  <si>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</si>
  <si>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</si>
  <si>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</si>
  <si>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</si>
  <si>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</si>
  <si>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</si>
  <si>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</si>
  <si>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</si>
  <si>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</si>
  <si>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</si>
  <si>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</si>
  <si>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</si>
  <si>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</si>
  <si>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</si>
  <si>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</si>
  <si>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</si>
  <si>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</si>
  <si>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</si>
  <si>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</si>
  <si>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</si>
  <si>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</si>
  <si>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</si>
  <si>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</si>
  <si>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</si>
  <si>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</si>
  <si>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</si>
  <si>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</si>
  <si>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</si>
  <si>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</si>
  <si>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</si>
  <si>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</si>
  <si>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</si>
  <si>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</si>
  <si>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</si>
  <si>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</si>
  <si>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</si>
  <si>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</si>
  <si>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</si>
  <si>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</si>
  <si>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</si>
  <si>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</si>
  <si>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</si>
  <si>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</si>
  <si>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</si>
  <si>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</si>
  <si>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</si>
  <si>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</si>
  <si>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</si>
  <si>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</si>
  <si>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</si>
  <si>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</si>
  <si>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</si>
  <si>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</si>
  <si>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</si>
  <si>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</si>
  <si>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</si>
  <si>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</si>
  <si>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</si>
  <si>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</si>
  <si>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</si>
  <si>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</si>
  <si>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</si>
  <si>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</si>
  <si>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</si>
  <si>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</si>
  <si>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</si>
  <si>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</si>
  <si>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</si>
  <si>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</si>
  <si>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</si>
  <si>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</si>
  <si>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</si>
  <si>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</si>
  <si>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</si>
  <si>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</si>
  <si>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</si>
  <si>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</si>
  <si>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</si>
  <si>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</si>
  <si>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</si>
  <si>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</si>
  <si>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</si>
  <si>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</si>
  <si>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</si>
  <si>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</si>
  <si>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</si>
  <si>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</si>
  <si>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</si>
  <si>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</si>
  <si>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</si>
  <si>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</si>
  <si>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</si>
  <si>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</si>
  <si>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</si>
  <si>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</si>
  <si>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</si>
  <si>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</si>
  <si>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</si>
  <si>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</si>
  <si>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</si>
  <si>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</si>
  <si>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</si>
  <si>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</si>
  <si>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</si>
  <si>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</si>
  <si>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</si>
  <si>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</si>
  <si>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</si>
  <si>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</si>
  <si>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</si>
  <si>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</si>
  <si>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</si>
  <si>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</si>
  <si>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</si>
  <si>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</si>
  <si>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</si>
  <si>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</si>
  <si>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</si>
  <si>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</si>
  <si>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</si>
  <si>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</si>
  <si>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</si>
  <si>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</si>
  <si>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</si>
  <si>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</si>
  <si>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</si>
  <si>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</si>
  <si>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</si>
  <si>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</si>
  <si>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</si>
  <si>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</si>
  <si>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</si>
  <si>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</si>
  <si>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</si>
  <si>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</si>
  <si>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</si>
  <si>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</si>
  <si>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</si>
  <si>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</si>
  <si>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</si>
  <si>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</si>
  <si>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</si>
  <si>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</si>
  <si>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</si>
  <si>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</si>
  <si>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</si>
  <si>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</si>
  <si>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</si>
  <si>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</si>
  <si>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</si>
  <si>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</si>
  <si>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</si>
  <si>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</si>
  <si>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</si>
  <si>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</si>
  <si>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</si>
  <si>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</si>
  <si>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</si>
  <si>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</si>
  <si>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</si>
  <si>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</si>
  <si>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</si>
  <si>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</si>
  <si>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</si>
  <si>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</si>
  <si>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</si>
  <si>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</si>
  <si>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</si>
  <si>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</si>
  <si>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</si>
  <si>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</si>
  <si>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</si>
  <si>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</si>
  <si>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</si>
  <si>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</si>
  <si>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</si>
  <si>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</si>
  <si>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</si>
  <si>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</si>
  <si>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</si>
  <si>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</si>
  <si>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</si>
  <si>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</si>
  <si>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</si>
  <si>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</si>
  <si>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</si>
  <si>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</si>
  <si>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</si>
  <si>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</si>
  <si>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</si>
  <si>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</si>
  <si>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</si>
  <si>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</si>
  <si>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</si>
  <si>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</si>
  <si>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</si>
  <si>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</si>
  <si>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</si>
  <si>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</si>
  <si>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</si>
  <si>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</si>
  <si>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</si>
  <si>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</si>
  <si>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</si>
  <si>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</si>
  <si>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</si>
  <si>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</si>
  <si>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</si>
  <si>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</si>
  <si>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</si>
  <si>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</si>
  <si>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</si>
  <si>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</si>
  <si>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</si>
  <si>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</si>
  <si>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</si>
  <si>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</si>
  <si>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</si>
  <si>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</si>
  <si>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</si>
  <si>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</si>
  <si>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</si>
  <si>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</si>
  <si>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</si>
  <si>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</si>
  <si>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</si>
  <si>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</si>
  <si>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</si>
  <si>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</si>
  <si>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</si>
  <si>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</si>
  <si>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</si>
  <si>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</si>
  <si>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</si>
  <si>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</si>
  <si>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</si>
  <si>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</si>
  <si>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</si>
  <si>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</si>
  <si>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</si>
  <si>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</si>
  <si>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</si>
  <si>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</si>
  <si>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</si>
  <si>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</si>
  <si>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</si>
  <si>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</si>
  <si>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</si>
  <si>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</si>
  <si>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</si>
  <si>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</si>
  <si>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</si>
  <si>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</si>
  <si>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</si>
  <si>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</si>
  <si>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</si>
  <si>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</si>
  <si>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</si>
  <si>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</si>
  <si>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</si>
  <si>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</si>
  <si>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</si>
  <si>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</si>
  <si>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</si>
  <si>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</si>
  <si>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</si>
  <si>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</si>
  <si>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</si>
  <si>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</si>
  <si>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</si>
  <si>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</si>
  <si>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</si>
  <si>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</si>
  <si>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</si>
  <si>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</si>
  <si>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</si>
  <si>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</si>
  <si>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</si>
  <si>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</si>
  <si>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</si>
  <si>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</si>
  <si>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</si>
  <si>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</si>
  <si>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</si>
  <si>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</si>
  <si>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</si>
  <si>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</si>
  <si>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</si>
  <si>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</si>
  <si>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</si>
  <si>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</si>
  <si>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</si>
  <si>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</si>
  <si>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</si>
  <si>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</si>
  <si>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</si>
  <si>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</si>
  <si>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</si>
  <si>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</si>
  <si>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</si>
  <si>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</si>
  <si>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</si>
  <si>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</si>
  <si>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</si>
  <si>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</si>
  <si>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</si>
  <si>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</si>
  <si>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</si>
  <si>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</si>
  <si>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</si>
  <si>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</si>
  <si>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</si>
  <si>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</si>
  <si>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</si>
  <si>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</si>
  <si>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</si>
  <si>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</si>
  <si>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</si>
  <si>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</si>
  <si>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</si>
  <si>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</si>
  <si>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</si>
  <si>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</si>
  <si>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</si>
  <si>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</si>
  <si>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</si>
  <si>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</si>
  <si>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</si>
  <si>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</si>
  <si>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</si>
  <si>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</si>
  <si>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</si>
  <si>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</si>
  <si>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</si>
  <si>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</si>
  <si>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</si>
  <si>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</si>
  <si>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</si>
  <si>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</si>
  <si>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</si>
  <si>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</si>
  <si>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</si>
  <si>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</si>
  <si>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</si>
  <si>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</si>
  <si>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</si>
  <si>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</si>
  <si>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</si>
  <si>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</si>
  <si>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</si>
  <si>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</si>
  <si>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</si>
  <si>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</si>
  <si>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</si>
  <si>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</si>
  <si>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</si>
  <si>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</si>
  <si>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</si>
  <si>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</si>
  <si>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</si>
  <si>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</si>
  <si>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</si>
  <si>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</si>
  <si>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</si>
  <si>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</si>
  <si>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</si>
  <si>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</si>
  <si>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</si>
  <si>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</si>
  <si>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</si>
  <si>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</si>
  <si>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</si>
  <si>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</si>
  <si>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</si>
  <si>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</si>
  <si>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</si>
  <si>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</si>
  <si>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</si>
  <si>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</si>
  <si>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</si>
  <si>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</si>
  <si>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</si>
  <si>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</si>
  <si>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</si>
  <si>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</si>
  <si>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</si>
  <si>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</si>
  <si>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</si>
  <si>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</si>
  <si>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</si>
  <si>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</si>
  <si>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</si>
  <si>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</si>
  <si>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</si>
  <si>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</si>
  <si>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</si>
  <si>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</si>
  <si>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</si>
  <si>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</si>
  <si>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</si>
  <si>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</si>
  <si>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</si>
  <si>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</si>
  <si>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</si>
  <si>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</si>
  <si>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</si>
  <si>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</si>
  <si>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</si>
  <si>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</si>
  <si>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</si>
  <si>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</si>
  <si>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</si>
  <si>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</si>
  <si>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</si>
  <si>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</si>
  <si>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</si>
  <si>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</si>
  <si>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</si>
  <si>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</si>
  <si>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</si>
  <si>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</si>
  <si>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</si>
  <si>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</si>
  <si>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</si>
  <si>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</si>
  <si>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</si>
  <si>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</si>
  <si>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</si>
  <si>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</si>
  <si>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</si>
  <si>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</si>
  <si>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</si>
  <si>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</si>
  <si>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</si>
  <si>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</si>
  <si>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</si>
  <si>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</si>
  <si>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</si>
  <si>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</si>
  <si>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</si>
  <si>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</si>
  <si>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</si>
  <si>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</si>
  <si>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</si>
  <si>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</si>
  <si>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</si>
  <si>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</si>
  <si>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</si>
  <si>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</si>
  <si>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</si>
  <si>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</si>
  <si>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</si>
  <si>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</si>
  <si>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</si>
  <si>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</si>
  <si>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</si>
  <si>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</si>
  <si>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</si>
  <si>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</si>
  <si>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</si>
  <si>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</si>
  <si>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</si>
  <si>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</si>
  <si>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</si>
  <si>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</si>
  <si>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</si>
  <si>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</si>
  <si>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</si>
  <si>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</si>
  <si>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</si>
  <si>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</si>
  <si>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</si>
  <si>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</si>
  <si>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</si>
  <si>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</si>
  <si>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</si>
  <si>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</si>
  <si>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</si>
  <si>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</si>
  <si>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</si>
  <si>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</si>
  <si>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</si>
  <si>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</si>
  <si>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</si>
  <si>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</si>
  <si>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</si>
  <si>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</si>
  <si>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</si>
  <si>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</si>
  <si>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</si>
  <si>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</si>
  <si>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</si>
  <si>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</si>
  <si>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</si>
  <si>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</si>
  <si>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</si>
  <si>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</si>
  <si>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</si>
  <si>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</si>
  <si>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</si>
  <si>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</si>
  <si>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</si>
  <si>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</si>
  <si>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</si>
  <si>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</si>
  <si>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</si>
  <si>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</si>
  <si>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</si>
  <si>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</si>
  <si>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</si>
  <si>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</si>
  <si>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</si>
  <si>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</si>
  <si>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</si>
  <si>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</si>
  <si>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</si>
  <si>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</si>
  <si>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</si>
  <si>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</si>
  <si>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</si>
  <si>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</si>
  <si>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</si>
  <si>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</si>
  <si>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</si>
  <si>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</si>
  <si>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</si>
  <si>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</si>
  <si>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</si>
  <si>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</si>
  <si>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</si>
  <si>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</si>
  <si>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</si>
  <si>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</si>
  <si>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</si>
  <si>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</si>
  <si>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</si>
  <si>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</si>
  <si>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</si>
  <si>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</si>
  <si>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</si>
  <si>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</si>
  <si>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</si>
  <si>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</si>
  <si>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</si>
  <si>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</si>
  <si>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</si>
  <si>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</si>
  <si>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</si>
  <si>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</si>
  <si>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</si>
  <si>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</si>
  <si>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</si>
  <si>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</si>
  <si>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</si>
  <si>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</si>
  <si>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</si>
  <si>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</si>
  <si>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</si>
  <si>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</si>
  <si>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</si>
  <si>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</si>
  <si>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</si>
  <si>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</si>
  <si>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</si>
  <si>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</si>
  <si>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</si>
  <si>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</si>
  <si>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</si>
  <si>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</si>
  <si>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</si>
  <si>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</si>
  <si>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</si>
  <si>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</si>
  <si>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</si>
  <si>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</si>
  <si>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</si>
  <si>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</si>
  <si>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</si>
  <si>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</si>
  <si>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</si>
  <si>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</si>
  <si>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</si>
  <si>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</si>
  <si>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</si>
  <si>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</si>
  <si>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</si>
  <si>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</si>
  <si>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</si>
  <si>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</si>
  <si>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</si>
  <si>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</si>
  <si>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</si>
  <si>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</si>
  <si>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</si>
  <si>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</si>
  <si>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</si>
  <si>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</si>
  <si>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</si>
  <si>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</si>
  <si>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</si>
  <si>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</si>
  <si>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</si>
  <si>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</si>
  <si>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</si>
  <si>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</si>
  <si>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</si>
  <si>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</si>
  <si>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</si>
  <si>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</si>
  <si>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</si>
  <si>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</si>
  <si>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</si>
  <si>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</si>
  <si>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</si>
  <si>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</si>
  <si>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</si>
  <si>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</si>
  <si>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</si>
  <si>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</si>
  <si>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</si>
  <si>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</si>
  <si>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</si>
  <si>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</si>
  <si>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</si>
  <si>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</si>
  <si>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</si>
  <si>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</si>
  <si>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</si>
  <si>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</si>
  <si>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</si>
  <si>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</si>
  <si>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</si>
  <si>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</si>
  <si>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</si>
  <si>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</si>
  <si>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</si>
  <si>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</si>
  <si>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</si>
  <si>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</si>
  <si>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</si>
  <si>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</si>
  <si>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</si>
  <si>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</si>
  <si>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</si>
  <si>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</si>
  <si>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</si>
  <si>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</si>
  <si>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</si>
  <si>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</si>
  <si>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</si>
  <si>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</si>
  <si>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</si>
  <si>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</si>
  <si>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</si>
  <si>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</si>
  <si>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</si>
  <si>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</si>
  <si>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</si>
  <si>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</si>
  <si>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</si>
  <si>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</si>
  <si>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</si>
  <si>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</si>
  <si>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</si>
  <si>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</si>
  <si>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</si>
  <si>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</si>
  <si>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</si>
  <si>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</si>
  <si>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</si>
  <si>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</si>
  <si>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</si>
  <si>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</si>
  <si>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</si>
  <si>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</si>
  <si>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</si>
  <si>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</si>
  <si>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</si>
  <si>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</si>
  <si>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</si>
  <si>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</si>
  <si>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</si>
  <si>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</si>
  <si>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</si>
  <si>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</si>
  <si>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</si>
  <si>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</si>
  <si>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</si>
  <si>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</si>
  <si>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</si>
  <si>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</si>
  <si>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</si>
  <si>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</si>
  <si>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</si>
  <si>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</si>
  <si>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</si>
  <si>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</si>
  <si>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</si>
  <si>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</si>
  <si>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</si>
  <si>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</si>
  <si>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</si>
  <si>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</si>
  <si>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</si>
  <si>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</si>
  <si>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</si>
  <si>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</si>
  <si>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</si>
  <si>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</si>
  <si>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</si>
  <si>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</si>
  <si>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</si>
  <si>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</si>
  <si>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</si>
  <si>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</si>
  <si>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</si>
  <si>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</si>
  <si>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</si>
  <si>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</si>
  <si>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</si>
  <si>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</si>
  <si>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</si>
  <si>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</si>
  <si>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</si>
  <si>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</si>
  <si>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</si>
  <si>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</si>
  <si>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</si>
  <si>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</si>
  <si>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</si>
  <si>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</si>
  <si>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</si>
  <si>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</si>
  <si>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</si>
  <si>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</si>
  <si>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</si>
  <si>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</si>
  <si>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</si>
  <si>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</si>
  <si>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</si>
  <si>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</si>
  <si>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</si>
  <si>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</si>
  <si>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</si>
  <si>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</si>
  <si>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</si>
  <si>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</si>
  <si>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</si>
  <si>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</si>
  <si>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</si>
  <si>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</si>
  <si>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</si>
  <si>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</si>
  <si>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</si>
  <si>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</si>
  <si>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</si>
  <si>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</si>
  <si>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</si>
  <si>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</si>
  <si>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</si>
  <si>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</si>
  <si>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</si>
  <si>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</si>
  <si>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</si>
  <si>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</si>
  <si>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</si>
  <si>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</si>
  <si>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</si>
  <si>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</si>
  <si>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</si>
  <si>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</si>
  <si>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</si>
  <si>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</si>
  <si>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</si>
  <si>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</si>
  <si>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</si>
  <si>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</si>
  <si>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</si>
  <si>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</si>
  <si>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</si>
  <si>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</si>
  <si>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</si>
  <si>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</si>
  <si>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</si>
  <si>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</si>
  <si>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</si>
  <si>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</si>
  <si>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</si>
  <si>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</si>
  <si>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</si>
  <si>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</si>
  <si>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</si>
  <si>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</si>
  <si>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</si>
  <si>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</si>
  <si>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</si>
  <si>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</si>
  <si>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</si>
  <si>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</si>
  <si>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</si>
  <si>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</si>
  <si>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</si>
  <si>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</si>
  <si>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</si>
  <si>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</si>
  <si>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</si>
  <si>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</si>
  <si>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</si>
  <si>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</si>
  <si>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</si>
  <si>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</si>
  <si>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</si>
  <si>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</si>
  <si>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</si>
  <si>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</si>
  <si>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</si>
  <si>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</si>
  <si>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</si>
  <si>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</si>
  <si>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</si>
  <si>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</si>
  <si>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</si>
  <si>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</si>
  <si>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</si>
  <si>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</si>
  <si>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</si>
  <si>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</si>
  <si>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</si>
  <si>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</si>
  <si>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</si>
  <si>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</si>
  <si>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</si>
  <si>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</si>
  <si>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</si>
  <si>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</si>
  <si>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</si>
  <si>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</si>
  <si>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</si>
  <si>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</si>
  <si>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</si>
  <si>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</si>
  <si>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</si>
  <si>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</si>
  <si>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</si>
  <si>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</si>
  <si>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</si>
  <si>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</si>
  <si>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</si>
  <si>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</si>
  <si>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</si>
  <si>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</si>
  <si>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</si>
  <si>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</si>
  <si>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</si>
  <si>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</si>
  <si>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</si>
  <si>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</si>
  <si>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</si>
  <si>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</si>
  <si>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</si>
  <si>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</si>
  <si>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</si>
  <si>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</si>
  <si>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</si>
  <si>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</si>
  <si>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</si>
  <si>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</si>
  <si>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</si>
  <si>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</si>
  <si>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</si>
  <si>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</si>
  <si>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</si>
  <si>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</si>
  <si>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</si>
  <si>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</si>
  <si>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</si>
  <si>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</si>
  <si>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</si>
  <si>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</si>
  <si>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</si>
  <si>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</si>
  <si>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</si>
  <si>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</si>
  <si>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</si>
  <si>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</si>
  <si>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</si>
  <si>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</si>
  <si>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</si>
  <si>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</si>
  <si>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</si>
  <si>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</si>
  <si>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</si>
  <si>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</si>
  <si>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</si>
  <si>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</si>
  <si>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</si>
  <si>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</si>
  <si>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</si>
  <si>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</si>
  <si>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</si>
  <si>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</si>
  <si>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</si>
  <si>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</si>
  <si>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</si>
  <si>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</si>
  <si>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</si>
  <si>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</si>
  <si>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</si>
  <si>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</si>
  <si>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</si>
  <si>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</si>
  <si>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</si>
  <si>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</si>
  <si>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</si>
  <si>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</si>
  <si>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</si>
  <si>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</si>
  <si>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</si>
  <si>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</si>
  <si>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</si>
  <si>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</si>
  <si>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</si>
  <si>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</si>
  <si>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</si>
  <si>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</si>
  <si>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</si>
  <si>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</si>
  <si>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</si>
  <si>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</si>
  <si>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</si>
  <si>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</si>
  <si>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</si>
  <si>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</si>
  <si>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</si>
  <si>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</si>
  <si>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</si>
  <si>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</si>
  <si>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</si>
  <si>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</si>
  <si>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</si>
  <si>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</si>
  <si>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</si>
  <si>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</si>
  <si>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</si>
  <si>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</si>
  <si>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</si>
  <si>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</si>
  <si>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</si>
  <si>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</si>
  <si>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</si>
  <si>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</si>
  <si>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</si>
  <si>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</si>
  <si>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</si>
  <si>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</si>
  <si>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</si>
  <si>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</si>
  <si>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</si>
  <si>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</si>
  <si>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</si>
  <si>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</si>
  <si>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</si>
  <si>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</si>
  <si>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</si>
  <si>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</si>
  <si>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</si>
  <si>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</si>
  <si>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</si>
  <si>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</si>
  <si>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</si>
  <si>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</si>
  <si>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</si>
  <si>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</si>
  <si>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</si>
  <si>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</si>
  <si>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</si>
  <si>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</si>
  <si>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</si>
  <si>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</si>
  <si>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</si>
  <si>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</si>
  <si>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</si>
  <si>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</si>
  <si>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</si>
  <si>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</si>
  <si>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</si>
  <si>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</si>
  <si>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</si>
  <si>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</si>
  <si>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</si>
  <si>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</si>
  <si>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</si>
  <si>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</si>
  <si>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</si>
  <si>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</si>
  <si>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</si>
  <si>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</si>
  <si>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</si>
  <si>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</si>
  <si>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</si>
  <si>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</si>
  <si>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</si>
  <si>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</si>
  <si>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</si>
  <si>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</si>
  <si>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</si>
  <si>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</si>
  <si>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</si>
  <si>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</si>
  <si>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</si>
  <si>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</si>
  <si>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</si>
  <si>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</si>
  <si>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</si>
  <si>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</si>
  <si>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</si>
  <si>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</si>
  <si>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</si>
  <si>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</si>
  <si>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</si>
  <si>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</si>
  <si>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</si>
  <si>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</si>
  <si>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</si>
  <si>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</si>
  <si>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</si>
  <si>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</si>
  <si>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</si>
  <si>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</si>
  <si>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</si>
  <si>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</si>
  <si>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</si>
  <si>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</si>
  <si>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</si>
  <si>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</si>
  <si>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</si>
  <si>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</si>
  <si>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</si>
  <si>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</si>
  <si>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</si>
  <si>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</si>
  <si>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</si>
  <si>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</si>
  <si>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</si>
  <si>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</si>
  <si>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</si>
  <si>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</si>
  <si>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</si>
  <si>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</si>
  <si>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</si>
  <si>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</si>
  <si>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</si>
  <si>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</si>
  <si>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</si>
  <si>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</si>
  <si>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</si>
  <si>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</si>
  <si>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</si>
  <si>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</si>
  <si>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</si>
  <si>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</si>
  <si>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</si>
  <si>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</si>
  <si>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</si>
  <si>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</si>
  <si>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</si>
  <si>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</si>
  <si>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</si>
  <si>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</si>
  <si>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</si>
  <si>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</si>
  <si>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</si>
  <si>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</si>
  <si>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</si>
  <si>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</si>
  <si>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</si>
  <si>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</si>
  <si>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</si>
  <si>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</si>
  <si>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</si>
  <si>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</si>
  <si>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</si>
  <si>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</si>
  <si>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</si>
  <si>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</si>
  <si>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</si>
  <si>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</si>
  <si>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</si>
  <si>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</si>
  <si>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</si>
  <si>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</si>
  <si>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</si>
  <si>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</si>
  <si>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</si>
  <si>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</si>
  <si>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</si>
  <si>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</si>
  <si>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</si>
  <si>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</si>
  <si>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</si>
  <si>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</si>
  <si>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</si>
  <si>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</si>
  <si>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</si>
  <si>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</si>
  <si>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</si>
  <si>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</si>
  <si>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</si>
  <si>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</si>
  <si>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</si>
  <si>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</si>
  <si>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</si>
  <si>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</si>
  <si>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</si>
  <si>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</si>
  <si>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</si>
  <si>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</si>
  <si>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</si>
  <si>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</si>
  <si>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</si>
  <si>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</si>
  <si>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</si>
  <si>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</si>
  <si>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</si>
  <si>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</si>
  <si>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</si>
  <si>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</si>
  <si>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</si>
  <si>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</si>
  <si>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</si>
  <si>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</si>
  <si>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</si>
  <si>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</si>
  <si>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</si>
  <si>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</si>
  <si>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</si>
  <si>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</si>
  <si>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</si>
  <si>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</si>
  <si>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</si>
  <si>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</si>
  <si>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</si>
  <si>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</si>
  <si>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</si>
  <si>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</si>
  <si>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</si>
  <si>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</si>
  <si>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</si>
  <si>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</si>
  <si>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</si>
  <si>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</si>
  <si>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</si>
  <si>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</si>
  <si>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</si>
  <si>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</si>
  <si>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</si>
  <si>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</si>
  <si>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</si>
  <si>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</si>
  <si>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</si>
  <si>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</si>
  <si>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</si>
  <si>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</si>
  <si>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</si>
  <si>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</si>
  <si>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</si>
  <si>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</si>
  <si>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</si>
  <si>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</si>
  <si>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</si>
  <si>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</si>
  <si>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</si>
  <si>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</si>
  <si>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</si>
  <si>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</si>
  <si>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</si>
  <si>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</si>
  <si>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</si>
  <si>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</si>
  <si>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</si>
  <si>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</si>
  <si>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</si>
  <si>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</si>
  <si>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</si>
  <si>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</si>
  <si>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</si>
  <si>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</si>
  <si>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</si>
  <si>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</si>
  <si>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</si>
  <si>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</si>
  <si>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</si>
  <si>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</si>
  <si>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</si>
  <si>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</si>
  <si>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</si>
  <si>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</si>
  <si>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</si>
  <si>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</si>
  <si>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</si>
  <si>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</si>
  <si>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</si>
  <si>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</si>
  <si>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</si>
  <si>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</si>
  <si>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</si>
  <si>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</si>
  <si>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</si>
  <si>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</si>
  <si>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</si>
  <si>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</si>
  <si>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</si>
  <si>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</si>
  <si>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</si>
  <si>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</si>
  <si>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</si>
  <si>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</si>
  <si>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</si>
  <si>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</si>
  <si>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</si>
  <si>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</si>
  <si>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</si>
  <si>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</si>
  <si>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</si>
  <si>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</si>
  <si>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</si>
  <si>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</si>
  <si>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</si>
  <si>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</si>
  <si>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</si>
  <si>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</si>
  <si>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</si>
  <si>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</si>
  <si>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</si>
  <si>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</si>
  <si>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</si>
  <si>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</si>
  <si>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</si>
  <si>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</si>
  <si>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</si>
  <si>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</si>
  <si>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</si>
  <si>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</si>
  <si>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</si>
  <si>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</si>
  <si>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</si>
  <si>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</si>
  <si>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</si>
  <si>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</si>
  <si>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</si>
  <si>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</si>
  <si>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</si>
  <si>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</si>
  <si>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</si>
  <si>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</si>
  <si>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</si>
  <si>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</si>
  <si>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</si>
  <si>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</si>
  <si>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</si>
  <si>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</si>
  <si>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</si>
  <si>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</si>
  <si>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</si>
  <si>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</si>
  <si>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</si>
  <si>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</si>
  <si>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</si>
  <si>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</si>
  <si>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</si>
  <si>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</si>
  <si>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</si>
  <si>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</si>
  <si>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</si>
  <si>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</si>
  <si>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</si>
  <si>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</si>
  <si>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</si>
  <si>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</si>
  <si>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</si>
  <si>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</si>
  <si>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</si>
  <si>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</si>
  <si>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</si>
  <si>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</si>
  <si>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</si>
  <si>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</si>
  <si>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</si>
  <si>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</si>
  <si>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</si>
  <si>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</si>
  <si>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</si>
  <si>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</si>
  <si>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</si>
  <si>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</si>
  <si>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</si>
  <si>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</si>
  <si>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</si>
  <si>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</si>
  <si>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</si>
  <si>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</si>
  <si>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</si>
  <si>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</si>
  <si>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</si>
  <si>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</si>
  <si>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</si>
  <si>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</si>
  <si>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</si>
  <si>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</si>
  <si>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</si>
  <si>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</si>
  <si>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</si>
  <si>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</si>
  <si>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</si>
  <si>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</si>
  <si>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</si>
  <si>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</si>
  <si>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</si>
  <si>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</si>
  <si>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</si>
  <si>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</si>
  <si>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</si>
  <si>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</si>
  <si>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</si>
  <si>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</si>
  <si>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</si>
  <si>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</si>
  <si>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</si>
  <si>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</si>
  <si>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</si>
  <si>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</si>
  <si>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</si>
  <si>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</si>
  <si>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</si>
  <si>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</si>
  <si>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</si>
  <si>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</si>
  <si>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</si>
  <si>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</si>
  <si>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</si>
  <si>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</si>
  <si>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</si>
  <si>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</si>
  <si>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</si>
  <si>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</si>
  <si>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</si>
  <si>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</si>
  <si>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</si>
  <si>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</si>
  <si>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</si>
  <si>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</si>
  <si>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</si>
  <si>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</si>
  <si>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</si>
  <si>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</si>
  <si>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</si>
  <si>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</si>
  <si>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</si>
  <si>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</si>
  <si>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</si>
  <si>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</si>
  <si>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</si>
  <si>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</si>
  <si>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</si>
  <si>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</si>
  <si>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</si>
  <si>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</si>
  <si>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</si>
  <si>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</si>
  <si>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</si>
  <si>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</si>
  <si>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</si>
  <si>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</si>
  <si>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</si>
  <si>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</si>
  <si>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</si>
  <si>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</si>
  <si>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</si>
  <si>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</si>
  <si>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</si>
  <si>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</si>
  <si>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</si>
  <si>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</si>
  <si>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</si>
  <si>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</si>
  <si>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</si>
  <si>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</si>
  <si>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</si>
  <si>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</si>
  <si>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</si>
  <si>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</si>
  <si>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</si>
  <si>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</si>
  <si>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</si>
  <si>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</si>
  <si>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</si>
  <si>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</si>
  <si>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</si>
  <si>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</si>
  <si>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</si>
  <si>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</si>
  <si>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</si>
  <si>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</si>
  <si>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</si>
  <si>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</si>
  <si>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</si>
  <si>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</si>
  <si>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</si>
  <si>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</si>
  <si>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</si>
  <si>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</si>
  <si>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</si>
  <si>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</si>
  <si>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</si>
  <si>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</si>
  <si>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</si>
  <si>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</si>
  <si>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</si>
  <si>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</si>
  <si>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</si>
  <si>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</si>
  <si>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</si>
  <si>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</si>
  <si>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</si>
  <si>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</si>
  <si>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</si>
  <si>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</si>
  <si>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</si>
  <si>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</si>
  <si>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</si>
  <si>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</si>
  <si>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</si>
  <si>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</si>
  <si>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</si>
  <si>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</si>
  <si>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</si>
  <si>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</si>
  <si>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</si>
  <si>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</si>
  <si>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</si>
  <si>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</si>
  <si>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</si>
  <si>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</si>
  <si>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</si>
  <si>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</si>
  <si>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</si>
  <si>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</si>
  <si>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</si>
  <si>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</si>
  <si>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</si>
  <si>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</si>
  <si>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</si>
  <si>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</si>
  <si>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</si>
  <si>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</si>
  <si>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</si>
  <si>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</si>
  <si>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</si>
  <si>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</si>
  <si>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</si>
  <si>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</si>
  <si>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</si>
  <si>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</si>
  <si>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</si>
  <si>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</si>
  <si>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</si>
  <si>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</si>
  <si>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</si>
  <si>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</si>
  <si>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</si>
  <si>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</si>
  <si>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</si>
  <si>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</si>
  <si>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</si>
  <si>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</si>
  <si>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</si>
  <si>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</si>
  <si>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</si>
  <si>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</si>
  <si>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</si>
  <si>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</si>
  <si>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</si>
  <si>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</si>
  <si>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</si>
  <si>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</si>
  <si>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</si>
  <si>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</si>
  <si>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</si>
  <si>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</si>
  <si>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</si>
  <si>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</si>
  <si>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</si>
  <si>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</si>
  <si>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</si>
  <si>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</si>
  <si>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</si>
  <si>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</si>
  <si>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</si>
  <si>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</si>
  <si>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</si>
  <si>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</si>
  <si>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</si>
  <si>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</si>
  <si>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</si>
  <si>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</si>
  <si>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</si>
  <si>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</si>
  <si>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</si>
  <si>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</si>
  <si>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</si>
  <si>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</si>
  <si>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</si>
  <si>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</si>
  <si>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</si>
  <si>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</si>
  <si>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</si>
  <si>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</si>
  <si>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</si>
  <si>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</si>
  <si>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</si>
  <si>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</si>
  <si>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</si>
  <si>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</si>
  <si>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</si>
  <si>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</si>
  <si>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</si>
  <si>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</si>
  <si>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</si>
  <si>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</si>
  <si>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</si>
  <si>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</si>
  <si>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</si>
  <si>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</si>
  <si>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</si>
  <si>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</si>
  <si>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</si>
  <si>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</si>
  <si>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</si>
  <si>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</si>
  <si>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</si>
  <si>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</si>
  <si>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</si>
  <si>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</si>
  <si>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</si>
  <si>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</si>
  <si>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</si>
  <si>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</si>
  <si>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</si>
  <si>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</si>
  <si>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</si>
  <si>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</si>
  <si>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</si>
  <si>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</si>
  <si>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</si>
  <si>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</si>
  <si>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</si>
  <si>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</si>
  <si>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</si>
  <si>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</si>
  <si>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</si>
  <si>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</si>
  <si>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</si>
  <si>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</si>
  <si>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</si>
  <si>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</si>
  <si>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</si>
  <si>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</si>
  <si>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</si>
  <si>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</si>
  <si>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</si>
  <si>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</si>
  <si>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</si>
  <si>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</si>
  <si>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</si>
  <si>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</si>
  <si>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</si>
  <si>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</si>
  <si>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</si>
  <si>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</si>
  <si>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</si>
  <si>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</si>
  <si>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</si>
  <si>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</si>
  <si>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</si>
  <si>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</si>
  <si>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</si>
  <si>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</si>
  <si>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</si>
  <si>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</si>
  <si>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</si>
  <si>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</si>
  <si>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</si>
  <si>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</si>
  <si>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</si>
  <si>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</si>
  <si>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</si>
  <si>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</si>
  <si>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</si>
  <si>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</si>
  <si>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</si>
  <si>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</si>
  <si>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</si>
  <si>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</si>
  <si>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</si>
  <si>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</si>
  <si>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</si>
  <si>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</si>
  <si>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</si>
  <si>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</si>
  <si>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</si>
  <si>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</si>
  <si>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</si>
  <si>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</si>
  <si>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</si>
  <si>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</si>
  <si>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</si>
  <si>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</si>
  <si>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</si>
  <si>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</si>
  <si>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</si>
  <si>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</si>
  <si>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</si>
  <si>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</si>
  <si>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</si>
  <si>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</si>
  <si>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</si>
  <si>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</si>
  <si>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</si>
  <si>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</si>
  <si>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</si>
  <si>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</si>
  <si>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</si>
  <si>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</si>
  <si>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</si>
  <si>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</si>
  <si>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</si>
  <si>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</si>
  <si>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</si>
  <si>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</si>
  <si>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</si>
  <si>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</si>
  <si>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</si>
  <si>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</si>
  <si>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</si>
  <si>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</si>
  <si>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</si>
  <si>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</si>
  <si>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</si>
  <si>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</si>
  <si>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</si>
  <si>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</si>
  <si>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</si>
  <si>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</si>
  <si>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</si>
  <si>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</si>
  <si>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</si>
  <si>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</si>
  <si>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</si>
  <si>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</si>
  <si>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</si>
  <si>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</si>
  <si>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</si>
  <si>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</si>
  <si>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</si>
  <si>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</si>
  <si>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</si>
  <si>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</si>
  <si>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</si>
  <si>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</si>
  <si>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</si>
  <si>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</si>
  <si>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</si>
  <si>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</si>
  <si>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</si>
  <si>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</si>
  <si>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</si>
  <si>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</si>
  <si>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</si>
  <si>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</si>
  <si>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</si>
  <si>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</si>
  <si>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</si>
  <si>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</si>
  <si>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</si>
  <si>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</si>
  <si>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</si>
  <si>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</si>
  <si>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</si>
  <si>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</si>
  <si>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</si>
  <si>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</si>
  <si>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</si>
  <si>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</si>
  <si>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</si>
  <si>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</si>
  <si>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</si>
  <si>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</si>
  <si>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</si>
  <si>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</si>
  <si>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</si>
  <si>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</si>
  <si>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</si>
  <si>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</si>
  <si>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</si>
  <si>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</si>
  <si>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</si>
  <si>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</si>
  <si>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</si>
  <si>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</si>
  <si>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</si>
  <si>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</si>
  <si>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</si>
  <si>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</si>
  <si>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</si>
  <si>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</si>
  <si>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</si>
  <si>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</si>
  <si>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</si>
  <si>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</si>
  <si>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</si>
  <si>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</si>
  <si>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</si>
  <si>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</si>
  <si>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</si>
  <si>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</si>
  <si>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</si>
  <si>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</si>
  <si>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</si>
  <si>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</si>
  <si>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</si>
  <si>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</si>
  <si>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</si>
  <si>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</si>
  <si>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</si>
  <si>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</si>
  <si>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</si>
  <si>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</si>
  <si>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</si>
  <si>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</si>
  <si>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</si>
  <si>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</si>
  <si>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</si>
  <si>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</si>
  <si>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</si>
  <si>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</si>
  <si>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</si>
  <si>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</si>
  <si>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</si>
  <si>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</si>
  <si>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</si>
  <si>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</si>
  <si>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</si>
  <si>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</si>
  <si>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</si>
  <si>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</si>
  <si>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</si>
  <si>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</si>
  <si>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</si>
  <si>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</si>
  <si>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</si>
  <si>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</si>
  <si>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</si>
  <si>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</si>
  <si>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</si>
  <si>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</si>
  <si>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</si>
  <si>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</si>
  <si>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</si>
  <si>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</si>
  <si>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</si>
  <si>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</si>
  <si>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</si>
  <si>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</si>
  <si>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</si>
  <si>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</si>
  <si>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</si>
  <si>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</si>
  <si>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</si>
  <si>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</si>
  <si>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</si>
  <si>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</si>
  <si>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</si>
  <si>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</si>
  <si>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</si>
  <si>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</si>
  <si>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</si>
  <si>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</si>
  <si>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</si>
  <si>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</si>
  <si>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</si>
  <si>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</si>
  <si>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</si>
  <si>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</si>
  <si>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</si>
  <si>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</si>
  <si>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</si>
  <si>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</si>
  <si>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</si>
  <si>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</si>
  <si>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</si>
  <si>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</si>
  <si>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</si>
  <si>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</si>
  <si>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</si>
  <si>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</si>
  <si>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</si>
  <si>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</si>
  <si>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</si>
  <si>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</si>
  <si>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</si>
  <si>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</si>
  <si>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</si>
  <si>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</si>
  <si>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</si>
  <si>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</si>
  <si>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</si>
  <si>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</si>
  <si>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</si>
  <si>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</si>
  <si>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</si>
  <si>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</si>
  <si>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</si>
  <si>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</si>
  <si>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</si>
  <si>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</si>
  <si>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</si>
  <si>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</si>
  <si>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</si>
  <si>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</si>
  <si>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</si>
  <si>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</si>
  <si>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</si>
  <si>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</si>
  <si>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</si>
  <si>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</si>
  <si>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</si>
  <si>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</si>
  <si>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</si>
  <si>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</si>
  <si>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</si>
  <si>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</si>
  <si>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</si>
  <si>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</si>
  <si>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</si>
  <si>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</si>
  <si>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</si>
  <si>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</si>
  <si>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</si>
  <si>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</si>
  <si>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</si>
  <si>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</si>
  <si>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</si>
  <si>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</si>
  <si>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</si>
  <si>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</si>
  <si>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</si>
  <si>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</si>
  <si>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</si>
  <si>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</si>
  <si>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</si>
  <si>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</si>
  <si>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</si>
  <si>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</si>
  <si>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</si>
  <si>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</si>
  <si>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</si>
  <si>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</si>
  <si>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</si>
  <si>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</si>
  <si>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</si>
  <si>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</si>
  <si>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</si>
  <si>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</si>
  <si>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</si>
  <si>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</si>
  <si>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</si>
  <si>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</si>
  <si>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</si>
  <si>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</si>
  <si>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</si>
  <si>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</si>
  <si>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</si>
  <si>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</si>
  <si>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</si>
  <si>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</si>
  <si>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</si>
  <si>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</si>
  <si>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</si>
  <si>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</si>
  <si>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</si>
  <si>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</si>
  <si>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</si>
  <si>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</si>
  <si>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</si>
  <si>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</si>
  <si>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</si>
  <si>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</si>
  <si>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</si>
  <si>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</si>
  <si>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</si>
  <si>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</si>
  <si>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</si>
  <si>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</si>
  <si>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</si>
  <si>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</si>
  <si>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</si>
  <si>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</si>
  <si>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</si>
  <si>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</si>
  <si>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</si>
  <si>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</si>
  <si>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</si>
  <si>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</si>
  <si>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</si>
  <si>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</si>
  <si>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</si>
  <si>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</si>
  <si>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</si>
  <si>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</si>
  <si>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</si>
  <si>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</si>
  <si>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</si>
  <si>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</si>
  <si>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</si>
  <si>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</si>
  <si>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</si>
  <si>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</si>
  <si>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</si>
  <si>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</si>
  <si>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</si>
  <si>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</si>
  <si>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</si>
  <si>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</si>
  <si>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</si>
  <si>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</si>
  <si>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</si>
  <si>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</si>
  <si>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</si>
  <si>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</si>
  <si>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</si>
  <si>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</si>
  <si>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</si>
  <si>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</si>
  <si>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</si>
  <si>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</si>
  <si>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</si>
  <si>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</si>
  <si>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</si>
  <si>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</si>
  <si>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</si>
  <si>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</si>
  <si>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</si>
  <si>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</si>
  <si>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</si>
  <si>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</si>
  <si>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</si>
  <si>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</si>
  <si>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</si>
  <si>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</si>
  <si>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</si>
  <si>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</si>
  <si>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</si>
  <si>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</si>
  <si>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</si>
  <si>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</si>
  <si>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</si>
  <si>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</si>
  <si>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</si>
  <si>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</si>
  <si>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</si>
  <si>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</si>
  <si>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</si>
  <si>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</si>
  <si>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</si>
  <si>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</si>
  <si>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</si>
  <si>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</si>
  <si>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</si>
  <si>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</si>
  <si>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</si>
  <si>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</si>
  <si>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</si>
  <si>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</si>
  <si>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</si>
  <si>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</si>
  <si>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</si>
  <si>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</si>
  <si>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</si>
  <si>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</si>
  <si>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</si>
  <si>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</si>
  <si>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</si>
  <si>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</si>
  <si>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</si>
  <si>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</si>
  <si>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</si>
  <si>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</si>
  <si>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</si>
  <si>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</si>
  <si>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</si>
  <si>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</si>
  <si>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</si>
  <si>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</si>
  <si>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</si>
  <si>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</si>
  <si>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</si>
  <si>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</si>
  <si>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</si>
  <si>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</si>
  <si>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</si>
  <si>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</si>
  <si>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</si>
  <si>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</si>
  <si>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</si>
  <si>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</si>
  <si>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</si>
  <si>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</si>
  <si>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</si>
  <si>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</si>
  <si>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</si>
  <si>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</si>
  <si>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</si>
  <si>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</si>
  <si>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</si>
  <si>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</si>
  <si>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</si>
  <si>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</si>
  <si>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</si>
  <si>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</si>
  <si>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</si>
  <si>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</si>
  <si>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</si>
  <si>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</si>
  <si>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</si>
  <si>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</si>
  <si>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</si>
  <si>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</si>
  <si>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</si>
  <si>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</si>
  <si>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</si>
  <si>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</si>
  <si>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</si>
  <si>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</si>
  <si>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</si>
  <si>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</si>
  <si>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</si>
  <si>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</si>
  <si>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</si>
  <si>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</si>
  <si>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</si>
  <si>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</si>
  <si>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</si>
  <si>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</si>
  <si>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</si>
  <si>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</si>
  <si>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</si>
  <si>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</si>
  <si>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</si>
  <si>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</si>
  <si>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</si>
  <si>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</si>
  <si>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</si>
  <si>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</si>
  <si>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</si>
  <si>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</si>
  <si>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</si>
  <si>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</si>
  <si>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</si>
  <si>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</si>
  <si>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</si>
  <si>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</si>
  <si>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</si>
  <si>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</si>
  <si>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</si>
  <si>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</si>
  <si>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</si>
  <si>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</si>
  <si>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</si>
  <si>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</si>
  <si>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</si>
  <si>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</si>
  <si>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</si>
  <si>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</si>
  <si>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</si>
  <si>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</si>
  <si>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</si>
  <si>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</si>
  <si>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</si>
  <si>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</si>
  <si>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</si>
  <si>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</si>
  <si>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</si>
  <si>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</si>
  <si>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</si>
  <si>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</si>
  <si>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</si>
  <si>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</si>
  <si>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</si>
  <si>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</si>
  <si>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</si>
  <si>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</si>
  <si>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</si>
  <si>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</si>
  <si>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</si>
  <si>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</si>
  <si>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</si>
  <si>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</si>
  <si>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</si>
  <si>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</si>
  <si>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</si>
  <si>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</si>
  <si>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</si>
  <si>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</si>
  <si>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</si>
  <si>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</si>
  <si>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</si>
  <si>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</si>
  <si>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</si>
  <si>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</si>
  <si>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</si>
  <si>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</si>
  <si>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</si>
  <si>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</si>
  <si>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</si>
  <si>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</si>
  <si>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</si>
  <si>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</si>
  <si>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</si>
  <si>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</si>
  <si>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</si>
  <si>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</si>
  <si>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</si>
  <si>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</si>
  <si>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</si>
  <si>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</si>
  <si>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</si>
  <si>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</si>
  <si>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</si>
  <si>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</si>
  <si>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</si>
  <si>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</si>
  <si>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</si>
  <si>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</si>
  <si>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</si>
  <si>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</si>
  <si>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</si>
  <si>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</si>
  <si>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</si>
  <si>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</si>
  <si>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</si>
  <si>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</si>
  <si>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</si>
  <si>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</si>
  <si>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</si>
  <si>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</si>
  <si>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</si>
  <si>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</si>
  <si>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</si>
  <si>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</si>
  <si>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</si>
  <si>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</si>
  <si>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</si>
  <si>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</si>
  <si>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</si>
  <si>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</si>
  <si>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</si>
  <si>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</si>
  <si>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</si>
  <si>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</si>
  <si>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</si>
  <si>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</si>
  <si>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</si>
  <si>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</si>
  <si>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</si>
  <si>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</si>
  <si>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</si>
  <si>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</si>
  <si>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</si>
  <si>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</si>
  <si>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</si>
  <si>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</si>
  <si>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</si>
  <si>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</si>
  <si>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</si>
  <si>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</si>
  <si>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</si>
  <si>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</si>
  <si>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</si>
  <si>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</si>
  <si>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</si>
  <si>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</si>
  <si>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</si>
  <si>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</si>
  <si>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</si>
  <si>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</si>
  <si>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</si>
  <si>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</si>
  <si>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</si>
  <si>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</si>
  <si>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</si>
  <si>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</si>
  <si>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</si>
  <si>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</si>
  <si>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</si>
  <si>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</si>
  <si>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</si>
  <si>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</si>
  <si>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</si>
  <si>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</si>
  <si>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</si>
  <si>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</si>
  <si>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</si>
  <si>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</si>
  <si>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</si>
  <si>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</si>
  <si>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</si>
  <si>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</si>
  <si>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</si>
  <si>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</si>
  <si>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</si>
  <si>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</si>
  <si>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</si>
  <si>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</si>
  <si>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</si>
  <si>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</si>
  <si>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</si>
  <si>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</si>
  <si>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</si>
  <si>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</si>
  <si>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</si>
  <si>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</si>
  <si>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</si>
  <si>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</si>
  <si>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</si>
  <si>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</si>
  <si>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</si>
  <si>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</si>
  <si>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</si>
  <si>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</si>
  <si>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</si>
  <si>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</si>
  <si>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</si>
  <si>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</si>
  <si>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</si>
  <si>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</si>
  <si>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</si>
  <si>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</si>
  <si>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</si>
  <si>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</si>
  <si>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</si>
  <si>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</si>
  <si>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</si>
  <si>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</si>
  <si>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</si>
  <si>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</si>
  <si>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</si>
  <si>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</si>
  <si>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</si>
  <si>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</si>
  <si>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</si>
  <si>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</si>
  <si>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</si>
  <si>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</si>
  <si>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</si>
  <si>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</si>
  <si>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</si>
  <si>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</si>
  <si>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</si>
  <si>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</si>
  <si>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</si>
  <si>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</si>
  <si>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</si>
  <si>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</si>
  <si>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</si>
  <si>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</si>
  <si>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</si>
  <si>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</si>
  <si>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</si>
  <si>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</si>
  <si>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</si>
  <si>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</si>
  <si>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</si>
  <si>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</si>
  <si>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</si>
  <si>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</si>
  <si>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</si>
  <si>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</si>
  <si>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</si>
  <si>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</si>
  <si>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</si>
  <si>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</si>
  <si>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</si>
  <si>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</si>
  <si>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</si>
  <si>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</si>
  <si>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</si>
  <si>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</si>
  <si>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</si>
  <si>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</si>
  <si>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</si>
  <si>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</si>
  <si>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</si>
  <si>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</si>
  <si>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</si>
  <si>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</si>
  <si>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</si>
  <si>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</si>
  <si>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</si>
  <si>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</si>
  <si>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</si>
  <si>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</si>
  <si>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</si>
  <si>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</si>
  <si>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</si>
  <si>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</si>
  <si>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</si>
  <si>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</si>
  <si>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</si>
  <si>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</si>
  <si>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</si>
  <si>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</si>
  <si>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</si>
  <si>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</si>
  <si>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</si>
  <si>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</si>
  <si>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</si>
  <si>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</si>
  <si>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</si>
  <si>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</si>
  <si>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</si>
  <si>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</si>
  <si>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</si>
  <si>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</si>
  <si>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</si>
  <si>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</si>
  <si>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</si>
  <si>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</si>
  <si>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</si>
  <si>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</si>
  <si>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</si>
  <si>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</si>
  <si>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</si>
  <si>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</si>
  <si>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</si>
  <si>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</si>
  <si>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</si>
  <si>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</si>
  <si>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</si>
  <si>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</si>
  <si>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</si>
  <si>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</si>
  <si>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</si>
  <si>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</si>
  <si>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</si>
  <si>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</si>
  <si>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</si>
  <si>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</si>
  <si>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</si>
  <si>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</si>
  <si>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</si>
  <si>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</si>
  <si>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</si>
  <si>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</si>
  <si>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</si>
  <si>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</si>
  <si>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</si>
  <si>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</si>
  <si>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</si>
  <si>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</si>
  <si>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</si>
  <si>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</si>
  <si>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</si>
  <si>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</si>
  <si>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</si>
  <si>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</si>
  <si>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</si>
  <si>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</si>
  <si>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</si>
  <si>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</si>
  <si>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</si>
  <si>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</si>
  <si>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</si>
  <si>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</si>
  <si>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</si>
  <si>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</si>
  <si>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</si>
  <si>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</si>
  <si>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</si>
  <si>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</si>
  <si>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</si>
  <si>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</si>
  <si>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</si>
  <si>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</si>
  <si>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</si>
  <si>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</si>
  <si>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</si>
  <si>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</si>
  <si>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</si>
  <si>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</si>
  <si>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</si>
  <si>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</si>
  <si>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</si>
  <si>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</si>
  <si>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</si>
  <si>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</si>
  <si>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</si>
  <si>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</si>
  <si>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</si>
  <si>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</si>
  <si>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</si>
  <si>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</si>
  <si>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</si>
  <si>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</si>
  <si>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</si>
  <si>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</si>
  <si>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</si>
  <si>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</si>
  <si>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</si>
  <si>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</si>
  <si>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</si>
  <si>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</si>
  <si>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</si>
  <si>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</si>
  <si>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</si>
  <si>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</si>
  <si>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</si>
  <si>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</si>
  <si>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</si>
  <si>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</si>
  <si>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</si>
  <si>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</si>
  <si>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</si>
  <si>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</si>
  <si>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</si>
  <si>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</si>
  <si>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</si>
  <si>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</si>
  <si>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</si>
  <si>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</si>
  <si>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</si>
  <si>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</si>
  <si>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</si>
  <si>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</si>
  <si>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</si>
  <si>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</si>
  <si>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</si>
  <si>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</si>
  <si>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</si>
  <si>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</si>
  <si>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</si>
  <si>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</si>
  <si>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</si>
  <si>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</si>
  <si>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</si>
  <si>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</si>
  <si>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</si>
  <si>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</si>
  <si>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</si>
  <si>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</si>
  <si>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</si>
  <si>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</si>
  <si>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</si>
  <si>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</si>
  <si>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</si>
  <si>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</si>
  <si>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</si>
  <si>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</si>
  <si>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</si>
  <si>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</si>
  <si>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</si>
  <si>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</si>
  <si>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</si>
  <si>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</si>
  <si>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</si>
  <si>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</si>
  <si>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</si>
  <si>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</si>
  <si>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</si>
  <si>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</si>
  <si>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</si>
  <si>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</si>
  <si>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</si>
  <si>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</si>
  <si>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</si>
  <si>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</si>
  <si>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</si>
  <si>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</si>
  <si>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</si>
  <si>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</si>
  <si>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</si>
  <si>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</si>
  <si>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</si>
  <si>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</si>
  <si>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</si>
  <si>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</si>
  <si>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</si>
  <si>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</si>
  <si>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</si>
  <si>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</si>
  <si>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</si>
  <si>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</si>
  <si>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</si>
  <si>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</si>
  <si>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</si>
  <si>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</si>
  <si>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</si>
  <si>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</si>
  <si>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</si>
  <si>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</si>
  <si>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</si>
  <si>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</si>
  <si>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</si>
  <si>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</si>
  <si>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</si>
  <si>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</si>
  <si>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</si>
  <si>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</si>
  <si>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</si>
  <si>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</si>
  <si>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</si>
  <si>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</si>
  <si>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</si>
  <si>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</si>
  <si>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</si>
  <si>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</si>
  <si>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</si>
  <si>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</si>
  <si>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</si>
  <si>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</si>
  <si>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</si>
  <si>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</si>
  <si>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</si>
  <si>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</si>
  <si>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</si>
  <si>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</si>
  <si>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</si>
  <si>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</si>
  <si>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</si>
  <si>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</si>
  <si>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</si>
  <si>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</si>
  <si>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</si>
  <si>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</si>
  <si>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</si>
  <si>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</si>
  <si>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</si>
  <si>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</si>
  <si>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</si>
  <si>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</si>
  <si>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</si>
  <si>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</si>
  <si>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</si>
  <si>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</si>
  <si>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</si>
  <si>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</si>
  <si>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</si>
  <si>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</si>
  <si>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</si>
  <si>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</si>
  <si>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</si>
  <si>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</si>
  <si>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</si>
  <si>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</si>
  <si>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</si>
  <si>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</si>
  <si>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</si>
  <si>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</si>
  <si>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</si>
  <si>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</si>
  <si>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</si>
  <si>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</si>
  <si>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</si>
  <si>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</si>
  <si>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</si>
  <si>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</si>
  <si>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</si>
  <si>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</si>
  <si>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</si>
  <si>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</si>
  <si>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</si>
  <si>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</si>
  <si>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</si>
  <si>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</si>
  <si>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</si>
  <si>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</si>
  <si>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</si>
  <si>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</si>
  <si>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</si>
  <si>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</si>
  <si>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</si>
  <si>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</si>
  <si>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</si>
  <si>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</si>
  <si>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</si>
  <si>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</si>
  <si>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</si>
  <si>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</si>
  <si>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</si>
  <si>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</si>
  <si>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</si>
  <si>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</si>
  <si>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</si>
  <si>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</si>
  <si>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</si>
  <si>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</si>
  <si>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</si>
  <si>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</si>
  <si>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</si>
  <si>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</si>
  <si>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</si>
  <si>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</si>
  <si>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</si>
  <si>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</si>
  <si>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</si>
  <si>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</si>
  <si>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</si>
  <si>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</si>
  <si>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</si>
  <si>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</si>
  <si>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</si>
  <si>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</si>
  <si>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</si>
  <si>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</si>
  <si>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</si>
  <si>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</si>
  <si>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</si>
  <si>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</si>
  <si>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</si>
  <si>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</si>
  <si>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</si>
  <si>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</si>
  <si>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</si>
  <si>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</si>
  <si>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</si>
  <si>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</si>
  <si>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</si>
  <si>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</si>
  <si>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</si>
  <si>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</si>
  <si>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</si>
  <si>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</si>
  <si>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</si>
  <si>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</si>
  <si>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</si>
  <si>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</si>
  <si>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</si>
  <si>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</si>
  <si>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</si>
  <si>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</si>
  <si>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</si>
  <si>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</si>
  <si>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</si>
  <si>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</si>
  <si>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</si>
  <si>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</si>
  <si>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</si>
  <si>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</si>
  <si>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</si>
  <si>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</si>
  <si>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</si>
  <si>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</si>
  <si>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</si>
  <si>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</si>
  <si>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</si>
  <si>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</si>
  <si>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</si>
  <si>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</si>
  <si>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</si>
  <si>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</si>
  <si>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</si>
  <si>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</si>
  <si>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</si>
  <si>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</si>
  <si>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</si>
  <si>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</si>
  <si>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</si>
  <si>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</si>
  <si>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</si>
  <si>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</si>
  <si>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</si>
  <si>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</si>
  <si>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</si>
  <si>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</si>
  <si>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</si>
  <si>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</si>
  <si>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</si>
  <si>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</si>
  <si>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</si>
  <si>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</si>
  <si>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</si>
  <si>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</si>
  <si>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</si>
  <si>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</si>
  <si>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</si>
  <si>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</si>
  <si>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2500226104</t>
  </si>
  <si>
    <t>47056827</t>
  </si>
  <si>
    <t>WARAGOD s.r.o.</t>
  </si>
  <si>
    <t>1022516405</t>
  </si>
  <si>
    <t>46862579</t>
  </si>
  <si>
    <t>BODY FIT s.r.o.</t>
  </si>
  <si>
    <t>20250160</t>
  </si>
  <si>
    <t>52202518</t>
  </si>
  <si>
    <t>LZ Sedign s.r.o.</t>
  </si>
  <si>
    <t>342025</t>
  </si>
  <si>
    <t xml:space="preserve">Športové potreby - Elektrický bežiaci pás, Air Bike, Olympijská tyč premium 2ks, Olympijské kotúče 200kg, Lavice na cvičenie 2ks, podlaha TATAMI 80ks, Jednoručné činky + stojan, Crossfit švihadlá 5ks, Iron kettlebel 10kg - 2ks. </t>
  </si>
  <si>
    <t>52909085</t>
  </si>
  <si>
    <t>2025011</t>
  </si>
  <si>
    <t>51758393</t>
  </si>
  <si>
    <t>NERVAK s.r.o</t>
  </si>
  <si>
    <t>Tréningová posilňovacia Crossfit klietka z oceľe v rozmere 380cm x 240cm, Oceľové rebriny na cvičenie v rozmere 230cm x 76cm, oceľový Dip Bar na cvičenie</t>
  </si>
  <si>
    <t>FE012614761</t>
  </si>
  <si>
    <t>Horná a dolná kladka inSPORTline Puley 500</t>
  </si>
  <si>
    <t>46259317</t>
  </si>
  <si>
    <t>Stores inSPORTline s.r.o.</t>
  </si>
  <si>
    <t>RD Fit s.r.o.</t>
  </si>
  <si>
    <t>Funkčné športové tričká pre tréning s potlačou KRAV MAGA, 45ks</t>
  </si>
  <si>
    <t xml:space="preserve">Nákup športového vybavenia - Katsudo štvorramená reťaz pre zavesenie 4ks, Box gula katsudo, posilňovacie gumy 8ks, posilňovacie lano, tréningová pištol Glock 2ks, ocelové švihadlo 10ks, záťažový tréningový vak, Makiwara 10ks, Box. Vrece Katsudo 3ks, </t>
  </si>
  <si>
    <t>Nákup športového vybavenia - Stojan na olympijské kotúče 2ks, Overball 5ks, Valec na rozcvičenie svalstva 5ks, karimatka 3ks, Wall Ball 8ks, závažie na členok 3ks, jednoručná činka</t>
  </si>
  <si>
    <t>DF1</t>
  </si>
  <si>
    <t>DF2</t>
  </si>
  <si>
    <t>DF5</t>
  </si>
  <si>
    <t>DF3</t>
  </si>
  <si>
    <t>DF4</t>
  </si>
  <si>
    <t>DF6</t>
  </si>
  <si>
    <t>026 01 - Šport pre všetkých, školský a univerzitný šport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</si>
</sst>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55" val="3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43"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65" customHeight="1" x14ac:dyDescent="0.25">
      <c r="A1" s="306" t="s">
        <v>0</v>
      </c>
      <c r="C1" s="328"/>
      <c r="D1" s="328"/>
    </row>
    <row r="2" spans="1:4" s="18" customFormat="1" ht="19.399999999999999"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399999999999999" customHeight="1" x14ac:dyDescent="0.25">
      <c r="A17" s="21"/>
      <c r="C17" s="21"/>
    </row>
    <row r="18" spans="1:4" ht="204.9"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6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6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4" customHeight="1" x14ac:dyDescent="0.25">
      <c r="A72" s="309" t="s">
        <v>1362</v>
      </c>
    </row>
    <row r="73" spans="1:1" ht="37.5" x14ac:dyDescent="0.25">
      <c r="A73" s="23" t="s">
        <v>1363</v>
      </c>
    </row>
    <row r="74" spans="1:1" ht="13" x14ac:dyDescent="0.25">
      <c r="A74" s="25" t="s">
        <v>23</v>
      </c>
    </row>
    <row r="75" spans="1:1" ht="61.6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6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400000000000006"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 defaultRowHeight="15.5" x14ac:dyDescent="0.2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7" width="19.08984375" style="137" bestFit="1" customWidth="1"/>
    <col min="8" max="8" width="3.08984375" style="137" customWidth="1"/>
    <col min="9" max="13" width="9" style="137"/>
    <col min="14" max="14" width="38.54296875" style="137" hidden="1" customWidth="1"/>
    <col min="15" max="16" width="9" style="137" hidden="1" customWidth="1"/>
    <col min="17" max="17" width="9" style="137" customWidth="1"/>
    <col min="18" max="16384" width="9" style="137"/>
  </cols>
  <sheetData>
    <row r="1" spans="1:16" ht="37.5" customHeight="1" x14ac:dyDescent="0.25">
      <c r="A1" s="380" t="str">
        <f>Spolu!C3&amp;", "&amp;Spolu!C6</f>
        <v>KRAV MAGA Modra, Záhradná 1396/30, Pezinok, 902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v>46093</v>
      </c>
      <c r="N6" s="137" t="str">
        <f t="shared" si="0"/>
        <v>f - plnenie úloh verejného záujmu v športe</v>
      </c>
      <c r="O6" s="137" t="s">
        <v>349</v>
      </c>
      <c r="P6" s="137" t="str">
        <f>Spolu!B22</f>
        <v>plnenie úloh verejného záujmu v športe</v>
      </c>
    </row>
    <row r="7" spans="1:16" x14ac:dyDescent="0.25">
      <c r="C7" s="138" t="s">
        <v>1257</v>
      </c>
      <c r="E7" s="140" t="s">
        <v>1258</v>
      </c>
      <c r="F7" s="150">
        <v>40.880000000000003</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t="s">
        <v>2554</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v>46093</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12.03.2026 sme poukázali Ministerstvu cestovného ruchu a športu Slovenskej republiky nevyčerpané finančné prostriedky v sume 40,88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3027</v>
      </c>
      <c r="C14" s="386"/>
      <c r="F14" s="311"/>
      <c r="N14" s="137" t="str">
        <f t="shared" si="0"/>
        <v xml:space="preserve">n - </v>
      </c>
      <c r="O14" s="137" t="s">
        <v>364</v>
      </c>
    </row>
    <row r="15" spans="1:16" ht="34.4" customHeight="1" x14ac:dyDescent="0.25">
      <c r="A15" s="139" t="s">
        <v>1285</v>
      </c>
      <c r="B15" s="385" t="s">
        <v>2996</v>
      </c>
      <c r="C15" s="386"/>
      <c r="F15" s="388"/>
      <c r="N15" s="137" t="str">
        <f t="shared" si="0"/>
        <v xml:space="preserve">o - </v>
      </c>
      <c r="O15" s="137" t="s">
        <v>365</v>
      </c>
    </row>
    <row r="16" spans="1:16" x14ac:dyDescent="0.25">
      <c r="A16" s="139" t="s">
        <v>1270</v>
      </c>
      <c r="B16" s="142" t="str">
        <f>F8</f>
        <v>SK27 1100 0000 0029 4327 5383</v>
      </c>
      <c r="C16" s="137"/>
      <c r="F16" s="388"/>
      <c r="N16" s="137" t="str">
        <f t="shared" si="0"/>
        <v xml:space="preserve">p - </v>
      </c>
      <c r="O16" s="137" t="s">
        <v>366</v>
      </c>
    </row>
    <row r="17" spans="1:16" ht="32.15" customHeight="1" x14ac:dyDescent="0.25">
      <c r="A17" s="139" t="s">
        <v>1273</v>
      </c>
      <c r="B17" s="142" t="str">
        <f>F9</f>
        <v>SK62 8180 0000 0070 0069 4120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1275</v>
      </c>
      <c r="C19" s="142" t="str">
        <f>Spolu!C4</f>
        <v>53942663</v>
      </c>
      <c r="F19" s="145" t="s">
        <v>1271</v>
      </c>
      <c r="G19" s="207"/>
      <c r="H19" s="146"/>
      <c r="N19" s="137" t="str">
        <f t="shared" si="0"/>
        <v xml:space="preserve"> - </v>
      </c>
    </row>
    <row r="20" spans="1:16" x14ac:dyDescent="0.25">
      <c r="A20" s="139" t="s">
        <v>392</v>
      </c>
      <c r="B20" s="143">
        <f>F6</f>
        <v>46093</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8" style="54" bestFit="1" customWidth="1"/>
    <col min="10" max="10" width="5.453125" style="39" bestFit="1" customWidth="1"/>
    <col min="11" max="11" width="5" style="38" bestFit="1" customWidth="1"/>
    <col min="12" max="12" width="11.453125" style="38" customWidth="1"/>
    <col min="13" max="13" width="42"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KRAV MAGA Modra</v>
      </c>
      <c r="C3" s="338"/>
      <c r="D3" s="338"/>
      <c r="G3" s="252">
        <v>45747</v>
      </c>
    </row>
    <row r="4" spans="1:7" ht="14" x14ac:dyDescent="0.3">
      <c r="A4" s="30" t="s">
        <v>313</v>
      </c>
      <c r="B4" s="29" t="str">
        <f>RIGHT("0000"&amp;INDEX(Adr!A:A,Doklady!B102+1),8)</f>
        <v>53942663</v>
      </c>
      <c r="G4" s="252">
        <v>45777</v>
      </c>
    </row>
    <row r="5" spans="1:7" ht="14" x14ac:dyDescent="0.3">
      <c r="A5" s="30" t="s">
        <v>314</v>
      </c>
      <c r="B5" s="29" t="str">
        <f>INDEX(Adr!D:D,Doklady!B102+1)&amp;", "&amp;INDEX(Adr!E:E,Doklady!B102+1)</f>
        <v>Záhradná 1396/30, Pezinok</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15000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 style="84" customWidth="1"/>
    <col min="20" max="20" width="22.90625" style="84" customWidth="1"/>
    <col min="21" max="21" width="4"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INDEX(Adr!B2:B244,Doklady!B102)</f>
        <v>KRAV MAGA Modra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53942663</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Záhradná 1396/30, Pezinok, 902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15000</v>
      </c>
      <c r="D10" s="126">
        <f>C10-E10</f>
        <v>14959.12</v>
      </c>
      <c r="E10" s="343">
        <f>SUMIF(K:K,A10,I:I)</f>
        <v>40.8799999999992</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15000</v>
      </c>
      <c r="D53" s="73">
        <f>IF(A53&lt;&gt;"",Doklady!I1-Doklady!J1,"")</f>
        <v>14959.12</v>
      </c>
      <c r="E53" s="73">
        <f>IF(A53&lt;&gt;"",MIN(D53,C53)*Doklady!C1/(1-Doklady!C1),"")</f>
        <v>0</v>
      </c>
      <c r="F53" s="71">
        <f>IF(A53&lt;&gt;"",Doklady!J1,"")</f>
        <v>0</v>
      </c>
      <c r="G53" s="73">
        <f>+IFERROR(HLOOKUP(IF(RIGHT(B53,15)="bežné transfery",LEFT(B53,LEN(B53)-18),0),$J$40:$K$42,3,0),MIN(C53,D53))</f>
        <v>14959.12</v>
      </c>
      <c r="H53" s="71"/>
      <c r="I53" s="73">
        <f>IF(A53&lt;&gt;"",MAX(IF(G53&lt;C53,C53-G53,0)+IF(F53&lt;E53,E53-F53,0),0),0)</f>
        <v>40.8799999999992</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15000</v>
      </c>
      <c r="D130" s="228">
        <f t="shared" ref="D130:I130" si="9">SUM(D53:D129)</f>
        <v>14959.12</v>
      </c>
      <c r="E130" s="228">
        <f t="shared" si="9"/>
        <v>0</v>
      </c>
      <c r="F130" s="228">
        <f t="shared" si="9"/>
        <v>0</v>
      </c>
      <c r="G130" s="228">
        <f t="shared" si="9"/>
        <v>14959.12</v>
      </c>
      <c r="H130" s="228">
        <f t="shared" si="9"/>
        <v>0</v>
      </c>
      <c r="I130" s="228">
        <f t="shared" si="9"/>
        <v>40.8799999999992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4" zoomScale="155" zoomScaleNormal="155" workbookViewId="0">
      <selection activeCell="D109" sqref="D109"/>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53942663</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14959.12</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73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55</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0" x14ac:dyDescent="0.25">
      <c r="A107" s="14" t="s">
        <v>2996</v>
      </c>
      <c r="B107" s="14" t="s">
        <v>3021</v>
      </c>
      <c r="C107" s="14" t="s">
        <v>2997</v>
      </c>
      <c r="D107" s="16">
        <v>45918</v>
      </c>
      <c r="E107" s="16">
        <v>45975</v>
      </c>
      <c r="F107" s="14" t="s">
        <v>3019</v>
      </c>
      <c r="G107" s="14" t="s">
        <v>2998</v>
      </c>
      <c r="H107" s="14" t="s">
        <v>2999</v>
      </c>
      <c r="I107" s="15">
        <v>1913.18</v>
      </c>
      <c r="J107" s="77">
        <v>10</v>
      </c>
      <c r="K107" s="92"/>
    </row>
    <row r="108" spans="1:25" ht="50" x14ac:dyDescent="0.25">
      <c r="A108" s="14" t="s">
        <v>2996</v>
      </c>
      <c r="B108" s="14" t="s">
        <v>3022</v>
      </c>
      <c r="C108" s="14" t="s">
        <v>3000</v>
      </c>
      <c r="D108" s="16">
        <v>45926</v>
      </c>
      <c r="E108" s="16">
        <v>45975</v>
      </c>
      <c r="F108" s="14" t="s">
        <v>3020</v>
      </c>
      <c r="G108" s="14" t="s">
        <v>3001</v>
      </c>
      <c r="H108" s="14" t="s">
        <v>3002</v>
      </c>
      <c r="I108" s="15">
        <v>968.28</v>
      </c>
      <c r="J108" s="77">
        <v>10</v>
      </c>
      <c r="K108" s="92"/>
    </row>
    <row r="109" spans="1:25" ht="20" x14ac:dyDescent="0.25">
      <c r="A109" s="14" t="s">
        <v>2996</v>
      </c>
      <c r="B109" s="14" t="s">
        <v>3024</v>
      </c>
      <c r="C109" s="14" t="s">
        <v>3003</v>
      </c>
      <c r="D109" s="16">
        <v>45962</v>
      </c>
      <c r="E109" s="16">
        <v>45975</v>
      </c>
      <c r="F109" s="14" t="s">
        <v>3018</v>
      </c>
      <c r="G109" s="14" t="s">
        <v>3004</v>
      </c>
      <c r="H109" s="14" t="s">
        <v>3005</v>
      </c>
      <c r="I109" s="15">
        <v>1787.81</v>
      </c>
      <c r="J109" s="77">
        <v>10</v>
      </c>
      <c r="K109" s="92"/>
    </row>
    <row r="110" spans="1:25" ht="50" x14ac:dyDescent="0.25">
      <c r="A110" s="14" t="s">
        <v>2996</v>
      </c>
      <c r="B110" s="14" t="s">
        <v>3025</v>
      </c>
      <c r="C110" s="14" t="s">
        <v>3006</v>
      </c>
      <c r="D110" s="16">
        <v>45981</v>
      </c>
      <c r="E110" s="16"/>
      <c r="F110" s="14" t="s">
        <v>3007</v>
      </c>
      <c r="G110" s="14" t="s">
        <v>3008</v>
      </c>
      <c r="H110" s="14" t="s">
        <v>3017</v>
      </c>
      <c r="I110" s="15">
        <v>6237.5</v>
      </c>
      <c r="J110" s="77">
        <v>10</v>
      </c>
      <c r="K110" s="92"/>
    </row>
    <row r="111" spans="1:25" ht="40" x14ac:dyDescent="0.25">
      <c r="A111" s="14" t="s">
        <v>2996</v>
      </c>
      <c r="B111" s="14" t="s">
        <v>3023</v>
      </c>
      <c r="C111" s="14" t="s">
        <v>3009</v>
      </c>
      <c r="D111" s="16">
        <v>45985</v>
      </c>
      <c r="E111" s="16"/>
      <c r="F111" s="14" t="s">
        <v>3012</v>
      </c>
      <c r="G111" s="14" t="s">
        <v>3010</v>
      </c>
      <c r="H111" s="14" t="s">
        <v>3011</v>
      </c>
      <c r="I111" s="15">
        <v>3950</v>
      </c>
      <c r="J111" s="77">
        <v>10</v>
      </c>
      <c r="K111" s="92"/>
    </row>
    <row r="112" spans="1:25" ht="12.5" x14ac:dyDescent="0.25">
      <c r="A112" s="14" t="s">
        <v>2996</v>
      </c>
      <c r="B112" s="14" t="s">
        <v>3026</v>
      </c>
      <c r="C112" s="14" t="s">
        <v>3013</v>
      </c>
      <c r="D112" s="16">
        <v>46009</v>
      </c>
      <c r="E112" s="16"/>
      <c r="F112" s="14" t="s">
        <v>3014</v>
      </c>
      <c r="G112" s="14" t="s">
        <v>3015</v>
      </c>
      <c r="H112" s="14" t="s">
        <v>3016</v>
      </c>
      <c r="I112" s="15">
        <v>102.35</v>
      </c>
      <c r="J112" s="77">
        <v>10</v>
      </c>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08984375" defaultRowHeight="10" x14ac:dyDescent="0.2"/>
  <cols>
    <col min="1" max="1" width="9.54296875" style="179" bestFit="1" customWidth="1"/>
    <col min="2" max="2" width="46.08984375" style="180" bestFit="1" customWidth="1"/>
    <col min="3" max="3" width="15.54296875" style="180" bestFit="1" customWidth="1"/>
    <col min="4" max="4" width="20.45312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256" width="9.08984375" style="180"/>
    <col min="257" max="257" width="9.54296875" style="180" bestFit="1" customWidth="1"/>
    <col min="258" max="258" width="46.08984375" style="180" bestFit="1" customWidth="1"/>
    <col min="259" max="259" width="15.54296875" style="180" bestFit="1" customWidth="1"/>
    <col min="260" max="260" width="20.453125" style="180" customWidth="1"/>
    <col min="261" max="261" width="21" style="180" bestFit="1" customWidth="1"/>
    <col min="262" max="262" width="6.08984375" style="180" bestFit="1" customWidth="1"/>
    <col min="263" max="263" width="22.90625" style="180" customWidth="1"/>
    <col min="264" max="264" width="23.54296875" style="180" customWidth="1"/>
    <col min="265" max="265" width="26.90625" style="180" customWidth="1"/>
    <col min="266" max="266" width="19" style="180" customWidth="1"/>
    <col min="267" max="267" width="19.90625" style="180" bestFit="1" customWidth="1"/>
    <col min="268" max="268" width="14.453125" style="180" customWidth="1"/>
    <col min="269" max="270" width="24.90625" style="180" bestFit="1" customWidth="1"/>
    <col min="271" max="271" width="24.453125" style="180" bestFit="1" customWidth="1"/>
    <col min="272" max="272" width="24.90625" style="180" bestFit="1" customWidth="1"/>
    <col min="273" max="512" width="9.08984375" style="180"/>
    <col min="513" max="513" width="9.54296875" style="180" bestFit="1" customWidth="1"/>
    <col min="514" max="514" width="46.08984375" style="180" bestFit="1" customWidth="1"/>
    <col min="515" max="515" width="15.54296875" style="180" bestFit="1" customWidth="1"/>
    <col min="516" max="516" width="20.453125" style="180" customWidth="1"/>
    <col min="517" max="517" width="21" style="180" bestFit="1" customWidth="1"/>
    <col min="518" max="518" width="6.08984375" style="180" bestFit="1" customWidth="1"/>
    <col min="519" max="519" width="22.90625" style="180" customWidth="1"/>
    <col min="520" max="520" width="23.54296875" style="180" customWidth="1"/>
    <col min="521" max="521" width="26.90625" style="180" customWidth="1"/>
    <col min="522" max="522" width="19" style="180" customWidth="1"/>
    <col min="523" max="523" width="19.90625" style="180" bestFit="1" customWidth="1"/>
    <col min="524" max="524" width="14.453125" style="180" customWidth="1"/>
    <col min="525" max="526" width="24.90625" style="180" bestFit="1" customWidth="1"/>
    <col min="527" max="527" width="24.453125" style="180" bestFit="1" customWidth="1"/>
    <col min="528" max="528" width="24.90625" style="180" bestFit="1" customWidth="1"/>
    <col min="529" max="768" width="9.08984375" style="180"/>
    <col min="769" max="769" width="9.54296875" style="180" bestFit="1" customWidth="1"/>
    <col min="770" max="770" width="46.08984375" style="180" bestFit="1" customWidth="1"/>
    <col min="771" max="771" width="15.54296875" style="180" bestFit="1" customWidth="1"/>
    <col min="772" max="772" width="20.453125" style="180" customWidth="1"/>
    <col min="773" max="773" width="21" style="180" bestFit="1" customWidth="1"/>
    <col min="774" max="774" width="6.08984375" style="180" bestFit="1" customWidth="1"/>
    <col min="775" max="775" width="22.90625" style="180" customWidth="1"/>
    <col min="776" max="776" width="23.54296875" style="180" customWidth="1"/>
    <col min="777" max="777" width="26.90625" style="180" customWidth="1"/>
    <col min="778" max="778" width="19" style="180" customWidth="1"/>
    <col min="779" max="779" width="19.90625" style="180" bestFit="1" customWidth="1"/>
    <col min="780" max="780" width="14.453125" style="180" customWidth="1"/>
    <col min="781" max="782" width="24.90625" style="180" bestFit="1" customWidth="1"/>
    <col min="783" max="783" width="24.453125" style="180" bestFit="1" customWidth="1"/>
    <col min="784" max="784" width="24.90625" style="180" bestFit="1" customWidth="1"/>
    <col min="785" max="1024" width="9.08984375" style="180"/>
    <col min="1025" max="1025" width="9.54296875" style="180" bestFit="1" customWidth="1"/>
    <col min="1026" max="1026" width="46.08984375" style="180" bestFit="1" customWidth="1"/>
    <col min="1027" max="1027" width="15.54296875" style="180" bestFit="1" customWidth="1"/>
    <col min="1028" max="1028" width="20.453125" style="180" customWidth="1"/>
    <col min="1029" max="1029" width="21" style="180" bestFit="1" customWidth="1"/>
    <col min="1030" max="1030" width="6.08984375" style="180" bestFit="1" customWidth="1"/>
    <col min="1031" max="1031" width="22.90625" style="180" customWidth="1"/>
    <col min="1032" max="1032" width="23.54296875" style="180" customWidth="1"/>
    <col min="1033" max="1033" width="26.90625" style="180" customWidth="1"/>
    <col min="1034" max="1034" width="19" style="180" customWidth="1"/>
    <col min="1035" max="1035" width="19.90625" style="180" bestFit="1" customWidth="1"/>
    <col min="1036" max="1036" width="14.453125" style="180" customWidth="1"/>
    <col min="1037" max="1038" width="24.90625" style="180" bestFit="1" customWidth="1"/>
    <col min="1039" max="1039" width="24.453125" style="180" bestFit="1" customWidth="1"/>
    <col min="1040" max="1040" width="24.90625" style="180" bestFit="1" customWidth="1"/>
    <col min="1041" max="1280" width="9.08984375" style="180"/>
    <col min="1281" max="1281" width="9.54296875" style="180" bestFit="1" customWidth="1"/>
    <col min="1282" max="1282" width="46.08984375" style="180" bestFit="1" customWidth="1"/>
    <col min="1283" max="1283" width="15.54296875" style="180" bestFit="1" customWidth="1"/>
    <col min="1284" max="1284" width="20.453125" style="180" customWidth="1"/>
    <col min="1285" max="1285" width="21" style="180" bestFit="1" customWidth="1"/>
    <col min="1286" max="1286" width="6.08984375" style="180" bestFit="1" customWidth="1"/>
    <col min="1287" max="1287" width="22.90625" style="180" customWidth="1"/>
    <col min="1288" max="1288" width="23.54296875" style="180" customWidth="1"/>
    <col min="1289" max="1289" width="26.90625" style="180" customWidth="1"/>
    <col min="1290" max="1290" width="19" style="180" customWidth="1"/>
    <col min="1291" max="1291" width="19.90625" style="180" bestFit="1" customWidth="1"/>
    <col min="1292" max="1292" width="14.453125" style="180" customWidth="1"/>
    <col min="1293" max="1294" width="24.90625" style="180" bestFit="1" customWidth="1"/>
    <col min="1295" max="1295" width="24.453125" style="180" bestFit="1" customWidth="1"/>
    <col min="1296" max="1296" width="24.90625" style="180" bestFit="1" customWidth="1"/>
    <col min="1297" max="1536" width="9.08984375" style="180"/>
    <col min="1537" max="1537" width="9.54296875" style="180" bestFit="1" customWidth="1"/>
    <col min="1538" max="1538" width="46.08984375" style="180" bestFit="1" customWidth="1"/>
    <col min="1539" max="1539" width="15.54296875" style="180" bestFit="1" customWidth="1"/>
    <col min="1540" max="1540" width="20.453125" style="180" customWidth="1"/>
    <col min="1541" max="1541" width="21" style="180" bestFit="1" customWidth="1"/>
    <col min="1542" max="1542" width="6.08984375" style="180" bestFit="1" customWidth="1"/>
    <col min="1543" max="1543" width="22.90625" style="180" customWidth="1"/>
    <col min="1544" max="1544" width="23.54296875" style="180" customWidth="1"/>
    <col min="1545" max="1545" width="26.90625" style="180" customWidth="1"/>
    <col min="1546" max="1546" width="19" style="180" customWidth="1"/>
    <col min="1547" max="1547" width="19.90625" style="180" bestFit="1" customWidth="1"/>
    <col min="1548" max="1548" width="14.453125" style="180" customWidth="1"/>
    <col min="1549" max="1550" width="24.90625" style="180" bestFit="1" customWidth="1"/>
    <col min="1551" max="1551" width="24.453125" style="180" bestFit="1" customWidth="1"/>
    <col min="1552" max="1552" width="24.90625" style="180" bestFit="1" customWidth="1"/>
    <col min="1553" max="1792" width="9.08984375" style="180"/>
    <col min="1793" max="1793" width="9.54296875" style="180" bestFit="1" customWidth="1"/>
    <col min="1794" max="1794" width="46.08984375" style="180" bestFit="1" customWidth="1"/>
    <col min="1795" max="1795" width="15.54296875" style="180" bestFit="1" customWidth="1"/>
    <col min="1796" max="1796" width="20.453125" style="180" customWidth="1"/>
    <col min="1797" max="1797" width="21" style="180" bestFit="1" customWidth="1"/>
    <col min="1798" max="1798" width="6.08984375" style="180" bestFit="1" customWidth="1"/>
    <col min="1799" max="1799" width="22.90625" style="180" customWidth="1"/>
    <col min="1800" max="1800" width="23.54296875" style="180" customWidth="1"/>
    <col min="1801" max="1801" width="26.90625" style="180" customWidth="1"/>
    <col min="1802" max="1802" width="19" style="180" customWidth="1"/>
    <col min="1803" max="1803" width="19.90625" style="180" bestFit="1" customWidth="1"/>
    <col min="1804" max="1804" width="14.453125" style="180" customWidth="1"/>
    <col min="1805" max="1806" width="24.90625" style="180" bestFit="1" customWidth="1"/>
    <col min="1807" max="1807" width="24.453125" style="180" bestFit="1" customWidth="1"/>
    <col min="1808" max="1808" width="24.90625" style="180" bestFit="1" customWidth="1"/>
    <col min="1809" max="2048" width="9.08984375" style="180"/>
    <col min="2049" max="2049" width="9.54296875" style="180" bestFit="1" customWidth="1"/>
    <col min="2050" max="2050" width="46.08984375" style="180" bestFit="1" customWidth="1"/>
    <col min="2051" max="2051" width="15.54296875" style="180" bestFit="1" customWidth="1"/>
    <col min="2052" max="2052" width="20.453125" style="180" customWidth="1"/>
    <col min="2053" max="2053" width="21" style="180" bestFit="1" customWidth="1"/>
    <col min="2054" max="2054" width="6.08984375" style="180" bestFit="1" customWidth="1"/>
    <col min="2055" max="2055" width="22.90625" style="180" customWidth="1"/>
    <col min="2056" max="2056" width="23.54296875" style="180" customWidth="1"/>
    <col min="2057" max="2057" width="26.90625" style="180" customWidth="1"/>
    <col min="2058" max="2058" width="19" style="180" customWidth="1"/>
    <col min="2059" max="2059" width="19.90625" style="180" bestFit="1" customWidth="1"/>
    <col min="2060" max="2060" width="14.453125" style="180" customWidth="1"/>
    <col min="2061" max="2062" width="24.90625" style="180" bestFit="1" customWidth="1"/>
    <col min="2063" max="2063" width="24.453125" style="180" bestFit="1" customWidth="1"/>
    <col min="2064" max="2064" width="24.90625" style="180" bestFit="1" customWidth="1"/>
    <col min="2065" max="2304" width="9.08984375" style="180"/>
    <col min="2305" max="2305" width="9.54296875" style="180" bestFit="1" customWidth="1"/>
    <col min="2306" max="2306" width="46.08984375" style="180" bestFit="1" customWidth="1"/>
    <col min="2307" max="2307" width="15.54296875" style="180" bestFit="1" customWidth="1"/>
    <col min="2308" max="2308" width="20.453125" style="180" customWidth="1"/>
    <col min="2309" max="2309" width="21" style="180" bestFit="1" customWidth="1"/>
    <col min="2310" max="2310" width="6.08984375" style="180" bestFit="1" customWidth="1"/>
    <col min="2311" max="2311" width="22.90625" style="180" customWidth="1"/>
    <col min="2312" max="2312" width="23.54296875" style="180" customWidth="1"/>
    <col min="2313" max="2313" width="26.90625" style="180" customWidth="1"/>
    <col min="2314" max="2314" width="19" style="180" customWidth="1"/>
    <col min="2315" max="2315" width="19.90625" style="180" bestFit="1" customWidth="1"/>
    <col min="2316" max="2316" width="14.453125" style="180" customWidth="1"/>
    <col min="2317" max="2318" width="24.90625" style="180" bestFit="1" customWidth="1"/>
    <col min="2319" max="2319" width="24.453125" style="180" bestFit="1" customWidth="1"/>
    <col min="2320" max="2320" width="24.90625" style="180" bestFit="1" customWidth="1"/>
    <col min="2321" max="2560" width="9.08984375" style="180"/>
    <col min="2561" max="2561" width="9.54296875" style="180" bestFit="1" customWidth="1"/>
    <col min="2562" max="2562" width="46.08984375" style="180" bestFit="1" customWidth="1"/>
    <col min="2563" max="2563" width="15.54296875" style="180" bestFit="1" customWidth="1"/>
    <col min="2564" max="2564" width="20.453125" style="180" customWidth="1"/>
    <col min="2565" max="2565" width="21" style="180" bestFit="1" customWidth="1"/>
    <col min="2566" max="2566" width="6.08984375" style="180" bestFit="1" customWidth="1"/>
    <col min="2567" max="2567" width="22.90625" style="180" customWidth="1"/>
    <col min="2568" max="2568" width="23.54296875" style="180" customWidth="1"/>
    <col min="2569" max="2569" width="26.90625" style="180" customWidth="1"/>
    <col min="2570" max="2570" width="19" style="180" customWidth="1"/>
    <col min="2571" max="2571" width="19.90625" style="180" bestFit="1" customWidth="1"/>
    <col min="2572" max="2572" width="14.453125" style="180" customWidth="1"/>
    <col min="2573" max="2574" width="24.90625" style="180" bestFit="1" customWidth="1"/>
    <col min="2575" max="2575" width="24.453125" style="180" bestFit="1" customWidth="1"/>
    <col min="2576" max="2576" width="24.90625" style="180" bestFit="1" customWidth="1"/>
    <col min="2577" max="2816" width="9.08984375" style="180"/>
    <col min="2817" max="2817" width="9.54296875" style="180" bestFit="1" customWidth="1"/>
    <col min="2818" max="2818" width="46.08984375" style="180" bestFit="1" customWidth="1"/>
    <col min="2819" max="2819" width="15.54296875" style="180" bestFit="1" customWidth="1"/>
    <col min="2820" max="2820" width="20.453125" style="180" customWidth="1"/>
    <col min="2821" max="2821" width="21" style="180" bestFit="1" customWidth="1"/>
    <col min="2822" max="2822" width="6.08984375" style="180" bestFit="1" customWidth="1"/>
    <col min="2823" max="2823" width="22.90625" style="180" customWidth="1"/>
    <col min="2824" max="2824" width="23.54296875" style="180" customWidth="1"/>
    <col min="2825" max="2825" width="26.90625" style="180" customWidth="1"/>
    <col min="2826" max="2826" width="19" style="180" customWidth="1"/>
    <col min="2827" max="2827" width="19.90625" style="180" bestFit="1" customWidth="1"/>
    <col min="2828" max="2828" width="14.453125" style="180" customWidth="1"/>
    <col min="2829" max="2830" width="24.90625" style="180" bestFit="1" customWidth="1"/>
    <col min="2831" max="2831" width="24.453125" style="180" bestFit="1" customWidth="1"/>
    <col min="2832" max="2832" width="24.90625" style="180" bestFit="1" customWidth="1"/>
    <col min="2833" max="3072" width="9.08984375" style="180"/>
    <col min="3073" max="3073" width="9.54296875" style="180" bestFit="1" customWidth="1"/>
    <col min="3074" max="3074" width="46.08984375" style="180" bestFit="1" customWidth="1"/>
    <col min="3075" max="3075" width="15.54296875" style="180" bestFit="1" customWidth="1"/>
    <col min="3076" max="3076" width="20.453125" style="180" customWidth="1"/>
    <col min="3077" max="3077" width="21" style="180" bestFit="1" customWidth="1"/>
    <col min="3078" max="3078" width="6.08984375" style="180" bestFit="1" customWidth="1"/>
    <col min="3079" max="3079" width="22.90625" style="180" customWidth="1"/>
    <col min="3080" max="3080" width="23.54296875" style="180" customWidth="1"/>
    <col min="3081" max="3081" width="26.90625" style="180" customWidth="1"/>
    <col min="3082" max="3082" width="19" style="180" customWidth="1"/>
    <col min="3083" max="3083" width="19.90625" style="180" bestFit="1" customWidth="1"/>
    <col min="3084" max="3084" width="14.453125" style="180" customWidth="1"/>
    <col min="3085" max="3086" width="24.90625" style="180" bestFit="1" customWidth="1"/>
    <col min="3087" max="3087" width="24.453125" style="180" bestFit="1" customWidth="1"/>
    <col min="3088" max="3088" width="24.90625" style="180" bestFit="1" customWidth="1"/>
    <col min="3089" max="3328" width="9.08984375" style="180"/>
    <col min="3329" max="3329" width="9.54296875" style="180" bestFit="1" customWidth="1"/>
    <col min="3330" max="3330" width="46.08984375" style="180" bestFit="1" customWidth="1"/>
    <col min="3331" max="3331" width="15.54296875" style="180" bestFit="1" customWidth="1"/>
    <col min="3332" max="3332" width="20.453125" style="180" customWidth="1"/>
    <col min="3333" max="3333" width="21" style="180" bestFit="1" customWidth="1"/>
    <col min="3334" max="3334" width="6.08984375" style="180" bestFit="1" customWidth="1"/>
    <col min="3335" max="3335" width="22.90625" style="180" customWidth="1"/>
    <col min="3336" max="3336" width="23.54296875" style="180" customWidth="1"/>
    <col min="3337" max="3337" width="26.90625" style="180" customWidth="1"/>
    <col min="3338" max="3338" width="19" style="180" customWidth="1"/>
    <col min="3339" max="3339" width="19.90625" style="180" bestFit="1" customWidth="1"/>
    <col min="3340" max="3340" width="14.453125" style="180" customWidth="1"/>
    <col min="3341" max="3342" width="24.90625" style="180" bestFit="1" customWidth="1"/>
    <col min="3343" max="3343" width="24.453125" style="180" bestFit="1" customWidth="1"/>
    <col min="3344" max="3344" width="24.90625" style="180" bestFit="1" customWidth="1"/>
    <col min="3345" max="3584" width="9.08984375" style="180"/>
    <col min="3585" max="3585" width="9.54296875" style="180" bestFit="1" customWidth="1"/>
    <col min="3586" max="3586" width="46.08984375" style="180" bestFit="1" customWidth="1"/>
    <col min="3587" max="3587" width="15.54296875" style="180" bestFit="1" customWidth="1"/>
    <col min="3588" max="3588" width="20.453125" style="180" customWidth="1"/>
    <col min="3589" max="3589" width="21" style="180" bestFit="1" customWidth="1"/>
    <col min="3590" max="3590" width="6.08984375" style="180" bestFit="1" customWidth="1"/>
    <col min="3591" max="3591" width="22.90625" style="180" customWidth="1"/>
    <col min="3592" max="3592" width="23.54296875" style="180" customWidth="1"/>
    <col min="3593" max="3593" width="26.90625" style="180" customWidth="1"/>
    <col min="3594" max="3594" width="19" style="180" customWidth="1"/>
    <col min="3595" max="3595" width="19.90625" style="180" bestFit="1" customWidth="1"/>
    <col min="3596" max="3596" width="14.453125" style="180" customWidth="1"/>
    <col min="3597" max="3598" width="24.90625" style="180" bestFit="1" customWidth="1"/>
    <col min="3599" max="3599" width="24.453125" style="180" bestFit="1" customWidth="1"/>
    <col min="3600" max="3600" width="24.90625" style="180" bestFit="1" customWidth="1"/>
    <col min="3601" max="3840" width="9.08984375" style="180"/>
    <col min="3841" max="3841" width="9.54296875" style="180" bestFit="1" customWidth="1"/>
    <col min="3842" max="3842" width="46.08984375" style="180" bestFit="1" customWidth="1"/>
    <col min="3843" max="3843" width="15.54296875" style="180" bestFit="1" customWidth="1"/>
    <col min="3844" max="3844" width="20.453125" style="180" customWidth="1"/>
    <col min="3845" max="3845" width="21" style="180" bestFit="1" customWidth="1"/>
    <col min="3846" max="3846" width="6.08984375" style="180" bestFit="1" customWidth="1"/>
    <col min="3847" max="3847" width="22.90625" style="180" customWidth="1"/>
    <col min="3848" max="3848" width="23.54296875" style="180" customWidth="1"/>
    <col min="3849" max="3849" width="26.90625" style="180" customWidth="1"/>
    <col min="3850" max="3850" width="19" style="180" customWidth="1"/>
    <col min="3851" max="3851" width="19.90625" style="180" bestFit="1" customWidth="1"/>
    <col min="3852" max="3852" width="14.453125" style="180" customWidth="1"/>
    <col min="3853" max="3854" width="24.90625" style="180" bestFit="1" customWidth="1"/>
    <col min="3855" max="3855" width="24.453125" style="180" bestFit="1" customWidth="1"/>
    <col min="3856" max="3856" width="24.90625" style="180" bestFit="1" customWidth="1"/>
    <col min="3857" max="4096" width="9.08984375" style="180"/>
    <col min="4097" max="4097" width="9.54296875" style="180" bestFit="1" customWidth="1"/>
    <col min="4098" max="4098" width="46.08984375" style="180" bestFit="1" customWidth="1"/>
    <col min="4099" max="4099" width="15.54296875" style="180" bestFit="1" customWidth="1"/>
    <col min="4100" max="4100" width="20.453125" style="180" customWidth="1"/>
    <col min="4101" max="4101" width="21" style="180" bestFit="1" customWidth="1"/>
    <col min="4102" max="4102" width="6.08984375" style="180" bestFit="1" customWidth="1"/>
    <col min="4103" max="4103" width="22.90625" style="180" customWidth="1"/>
    <col min="4104" max="4104" width="23.54296875" style="180" customWidth="1"/>
    <col min="4105" max="4105" width="26.90625" style="180" customWidth="1"/>
    <col min="4106" max="4106" width="19" style="180" customWidth="1"/>
    <col min="4107" max="4107" width="19.90625" style="180" bestFit="1" customWidth="1"/>
    <col min="4108" max="4108" width="14.453125" style="180" customWidth="1"/>
    <col min="4109" max="4110" width="24.90625" style="180" bestFit="1" customWidth="1"/>
    <col min="4111" max="4111" width="24.453125" style="180" bestFit="1" customWidth="1"/>
    <col min="4112" max="4112" width="24.90625" style="180" bestFit="1" customWidth="1"/>
    <col min="4113" max="4352" width="9.08984375" style="180"/>
    <col min="4353" max="4353" width="9.54296875" style="180" bestFit="1" customWidth="1"/>
    <col min="4354" max="4354" width="46.08984375" style="180" bestFit="1" customWidth="1"/>
    <col min="4355" max="4355" width="15.54296875" style="180" bestFit="1" customWidth="1"/>
    <col min="4356" max="4356" width="20.453125" style="180" customWidth="1"/>
    <col min="4357" max="4357" width="21" style="180" bestFit="1" customWidth="1"/>
    <col min="4358" max="4358" width="6.08984375" style="180" bestFit="1" customWidth="1"/>
    <col min="4359" max="4359" width="22.90625" style="180" customWidth="1"/>
    <col min="4360" max="4360" width="23.54296875" style="180" customWidth="1"/>
    <col min="4361" max="4361" width="26.90625" style="180" customWidth="1"/>
    <col min="4362" max="4362" width="19" style="180" customWidth="1"/>
    <col min="4363" max="4363" width="19.90625" style="180" bestFit="1" customWidth="1"/>
    <col min="4364" max="4364" width="14.453125" style="180" customWidth="1"/>
    <col min="4365" max="4366" width="24.90625" style="180" bestFit="1" customWidth="1"/>
    <col min="4367" max="4367" width="24.453125" style="180" bestFit="1" customWidth="1"/>
    <col min="4368" max="4368" width="24.90625" style="180" bestFit="1" customWidth="1"/>
    <col min="4369" max="4608" width="9.08984375" style="180"/>
    <col min="4609" max="4609" width="9.54296875" style="180" bestFit="1" customWidth="1"/>
    <col min="4610" max="4610" width="46.08984375" style="180" bestFit="1" customWidth="1"/>
    <col min="4611" max="4611" width="15.54296875" style="180" bestFit="1" customWidth="1"/>
    <col min="4612" max="4612" width="20.453125" style="180" customWidth="1"/>
    <col min="4613" max="4613" width="21" style="180" bestFit="1" customWidth="1"/>
    <col min="4614" max="4614" width="6.08984375" style="180" bestFit="1" customWidth="1"/>
    <col min="4615" max="4615" width="22.90625" style="180" customWidth="1"/>
    <col min="4616" max="4616" width="23.54296875" style="180" customWidth="1"/>
    <col min="4617" max="4617" width="26.90625" style="180" customWidth="1"/>
    <col min="4618" max="4618" width="19" style="180" customWidth="1"/>
    <col min="4619" max="4619" width="19.90625" style="180" bestFit="1" customWidth="1"/>
    <col min="4620" max="4620" width="14.453125" style="180" customWidth="1"/>
    <col min="4621" max="4622" width="24.90625" style="180" bestFit="1" customWidth="1"/>
    <col min="4623" max="4623" width="24.453125" style="180" bestFit="1" customWidth="1"/>
    <col min="4624" max="4624" width="24.90625" style="180" bestFit="1" customWidth="1"/>
    <col min="4625" max="4864" width="9.08984375" style="180"/>
    <col min="4865" max="4865" width="9.54296875" style="180" bestFit="1" customWidth="1"/>
    <col min="4866" max="4866" width="46.08984375" style="180" bestFit="1" customWidth="1"/>
    <col min="4867" max="4867" width="15.54296875" style="180" bestFit="1" customWidth="1"/>
    <col min="4868" max="4868" width="20.453125" style="180" customWidth="1"/>
    <col min="4869" max="4869" width="21" style="180" bestFit="1" customWidth="1"/>
    <col min="4870" max="4870" width="6.08984375" style="180" bestFit="1" customWidth="1"/>
    <col min="4871" max="4871" width="22.90625" style="180" customWidth="1"/>
    <col min="4872" max="4872" width="23.54296875" style="180" customWidth="1"/>
    <col min="4873" max="4873" width="26.90625" style="180" customWidth="1"/>
    <col min="4874" max="4874" width="19" style="180" customWidth="1"/>
    <col min="4875" max="4875" width="19.90625" style="180" bestFit="1" customWidth="1"/>
    <col min="4876" max="4876" width="14.453125" style="180" customWidth="1"/>
    <col min="4877" max="4878" width="24.90625" style="180" bestFit="1" customWidth="1"/>
    <col min="4879" max="4879" width="24.453125" style="180" bestFit="1" customWidth="1"/>
    <col min="4880" max="4880" width="24.90625" style="180" bestFit="1" customWidth="1"/>
    <col min="4881" max="5120" width="9.08984375" style="180"/>
    <col min="5121" max="5121" width="9.54296875" style="180" bestFit="1" customWidth="1"/>
    <col min="5122" max="5122" width="46.08984375" style="180" bestFit="1" customWidth="1"/>
    <col min="5123" max="5123" width="15.54296875" style="180" bestFit="1" customWidth="1"/>
    <col min="5124" max="5124" width="20.453125" style="180" customWidth="1"/>
    <col min="5125" max="5125" width="21" style="180" bestFit="1" customWidth="1"/>
    <col min="5126" max="5126" width="6.08984375" style="180" bestFit="1" customWidth="1"/>
    <col min="5127" max="5127" width="22.90625" style="180" customWidth="1"/>
    <col min="5128" max="5128" width="23.54296875" style="180" customWidth="1"/>
    <col min="5129" max="5129" width="26.90625" style="180" customWidth="1"/>
    <col min="5130" max="5130" width="19" style="180" customWidth="1"/>
    <col min="5131" max="5131" width="19.90625" style="180" bestFit="1" customWidth="1"/>
    <col min="5132" max="5132" width="14.453125" style="180" customWidth="1"/>
    <col min="5133" max="5134" width="24.90625" style="180" bestFit="1" customWidth="1"/>
    <col min="5135" max="5135" width="24.453125" style="180" bestFit="1" customWidth="1"/>
    <col min="5136" max="5136" width="24.90625" style="180" bestFit="1" customWidth="1"/>
    <col min="5137" max="5376" width="9.08984375" style="180"/>
    <col min="5377" max="5377" width="9.54296875" style="180" bestFit="1" customWidth="1"/>
    <col min="5378" max="5378" width="46.08984375" style="180" bestFit="1" customWidth="1"/>
    <col min="5379" max="5379" width="15.54296875" style="180" bestFit="1" customWidth="1"/>
    <col min="5380" max="5380" width="20.453125" style="180" customWidth="1"/>
    <col min="5381" max="5381" width="21" style="180" bestFit="1" customWidth="1"/>
    <col min="5382" max="5382" width="6.08984375" style="180" bestFit="1" customWidth="1"/>
    <col min="5383" max="5383" width="22.90625" style="180" customWidth="1"/>
    <col min="5384" max="5384" width="23.54296875" style="180" customWidth="1"/>
    <col min="5385" max="5385" width="26.90625" style="180" customWidth="1"/>
    <col min="5386" max="5386" width="19" style="180" customWidth="1"/>
    <col min="5387" max="5387" width="19.90625" style="180" bestFit="1" customWidth="1"/>
    <col min="5388" max="5388" width="14.453125" style="180" customWidth="1"/>
    <col min="5389" max="5390" width="24.90625" style="180" bestFit="1" customWidth="1"/>
    <col min="5391" max="5391" width="24.453125" style="180" bestFit="1" customWidth="1"/>
    <col min="5392" max="5392" width="24.90625" style="180" bestFit="1" customWidth="1"/>
    <col min="5393" max="5632" width="9.08984375" style="180"/>
    <col min="5633" max="5633" width="9.54296875" style="180" bestFit="1" customWidth="1"/>
    <col min="5634" max="5634" width="46.08984375" style="180" bestFit="1" customWidth="1"/>
    <col min="5635" max="5635" width="15.54296875" style="180" bestFit="1" customWidth="1"/>
    <col min="5636" max="5636" width="20.453125" style="180" customWidth="1"/>
    <col min="5637" max="5637" width="21" style="180" bestFit="1" customWidth="1"/>
    <col min="5638" max="5638" width="6.08984375" style="180" bestFit="1" customWidth="1"/>
    <col min="5639" max="5639" width="22.90625" style="180" customWidth="1"/>
    <col min="5640" max="5640" width="23.54296875" style="180" customWidth="1"/>
    <col min="5641" max="5641" width="26.90625" style="180" customWidth="1"/>
    <col min="5642" max="5642" width="19" style="180" customWidth="1"/>
    <col min="5643" max="5643" width="19.90625" style="180" bestFit="1" customWidth="1"/>
    <col min="5644" max="5644" width="14.453125" style="180" customWidth="1"/>
    <col min="5645" max="5646" width="24.90625" style="180" bestFit="1" customWidth="1"/>
    <col min="5647" max="5647" width="24.453125" style="180" bestFit="1" customWidth="1"/>
    <col min="5648" max="5648" width="24.90625" style="180" bestFit="1" customWidth="1"/>
    <col min="5649" max="5888" width="9.08984375" style="180"/>
    <col min="5889" max="5889" width="9.54296875" style="180" bestFit="1" customWidth="1"/>
    <col min="5890" max="5890" width="46.08984375" style="180" bestFit="1" customWidth="1"/>
    <col min="5891" max="5891" width="15.54296875" style="180" bestFit="1" customWidth="1"/>
    <col min="5892" max="5892" width="20.453125" style="180" customWidth="1"/>
    <col min="5893" max="5893" width="21" style="180" bestFit="1" customWidth="1"/>
    <col min="5894" max="5894" width="6.08984375" style="180" bestFit="1" customWidth="1"/>
    <col min="5895" max="5895" width="22.90625" style="180" customWidth="1"/>
    <col min="5896" max="5896" width="23.54296875" style="180" customWidth="1"/>
    <col min="5897" max="5897" width="26.90625" style="180" customWidth="1"/>
    <col min="5898" max="5898" width="19" style="180" customWidth="1"/>
    <col min="5899" max="5899" width="19.90625" style="180" bestFit="1" customWidth="1"/>
    <col min="5900" max="5900" width="14.453125" style="180" customWidth="1"/>
    <col min="5901" max="5902" width="24.90625" style="180" bestFit="1" customWidth="1"/>
    <col min="5903" max="5903" width="24.453125" style="180" bestFit="1" customWidth="1"/>
    <col min="5904" max="5904" width="24.90625" style="180" bestFit="1" customWidth="1"/>
    <col min="5905" max="6144" width="9.08984375" style="180"/>
    <col min="6145" max="6145" width="9.54296875" style="180" bestFit="1" customWidth="1"/>
    <col min="6146" max="6146" width="46.08984375" style="180" bestFit="1" customWidth="1"/>
    <col min="6147" max="6147" width="15.54296875" style="180" bestFit="1" customWidth="1"/>
    <col min="6148" max="6148" width="20.453125" style="180" customWidth="1"/>
    <col min="6149" max="6149" width="21" style="180" bestFit="1" customWidth="1"/>
    <col min="6150" max="6150" width="6.08984375" style="180" bestFit="1" customWidth="1"/>
    <col min="6151" max="6151" width="22.90625" style="180" customWidth="1"/>
    <col min="6152" max="6152" width="23.54296875" style="180" customWidth="1"/>
    <col min="6153" max="6153" width="26.90625" style="180" customWidth="1"/>
    <col min="6154" max="6154" width="19" style="180" customWidth="1"/>
    <col min="6155" max="6155" width="19.90625" style="180" bestFit="1" customWidth="1"/>
    <col min="6156" max="6156" width="14.453125" style="180" customWidth="1"/>
    <col min="6157" max="6158" width="24.90625" style="180" bestFit="1" customWidth="1"/>
    <col min="6159" max="6159" width="24.453125" style="180" bestFit="1" customWidth="1"/>
    <col min="6160" max="6160" width="24.90625" style="180" bestFit="1" customWidth="1"/>
    <col min="6161" max="6400" width="9.08984375" style="180"/>
    <col min="6401" max="6401" width="9.54296875" style="180" bestFit="1" customWidth="1"/>
    <col min="6402" max="6402" width="46.08984375" style="180" bestFit="1" customWidth="1"/>
    <col min="6403" max="6403" width="15.54296875" style="180" bestFit="1" customWidth="1"/>
    <col min="6404" max="6404" width="20.453125" style="180" customWidth="1"/>
    <col min="6405" max="6405" width="21" style="180" bestFit="1" customWidth="1"/>
    <col min="6406" max="6406" width="6.08984375" style="180" bestFit="1" customWidth="1"/>
    <col min="6407" max="6407" width="22.90625" style="180" customWidth="1"/>
    <col min="6408" max="6408" width="23.54296875" style="180" customWidth="1"/>
    <col min="6409" max="6409" width="26.90625" style="180" customWidth="1"/>
    <col min="6410" max="6410" width="19" style="180" customWidth="1"/>
    <col min="6411" max="6411" width="19.90625" style="180" bestFit="1" customWidth="1"/>
    <col min="6412" max="6412" width="14.453125" style="180" customWidth="1"/>
    <col min="6413" max="6414" width="24.90625" style="180" bestFit="1" customWidth="1"/>
    <col min="6415" max="6415" width="24.453125" style="180" bestFit="1" customWidth="1"/>
    <col min="6416" max="6416" width="24.90625" style="180" bestFit="1" customWidth="1"/>
    <col min="6417" max="6656" width="9.08984375" style="180"/>
    <col min="6657" max="6657" width="9.54296875" style="180" bestFit="1" customWidth="1"/>
    <col min="6658" max="6658" width="46.08984375" style="180" bestFit="1" customWidth="1"/>
    <col min="6659" max="6659" width="15.54296875" style="180" bestFit="1" customWidth="1"/>
    <col min="6660" max="6660" width="20.453125" style="180" customWidth="1"/>
    <col min="6661" max="6661" width="21" style="180" bestFit="1" customWidth="1"/>
    <col min="6662" max="6662" width="6.08984375" style="180" bestFit="1" customWidth="1"/>
    <col min="6663" max="6663" width="22.90625" style="180" customWidth="1"/>
    <col min="6664" max="6664" width="23.54296875" style="180" customWidth="1"/>
    <col min="6665" max="6665" width="26.90625" style="180" customWidth="1"/>
    <col min="6666" max="6666" width="19" style="180" customWidth="1"/>
    <col min="6667" max="6667" width="19.90625" style="180" bestFit="1" customWidth="1"/>
    <col min="6668" max="6668" width="14.453125" style="180" customWidth="1"/>
    <col min="6669" max="6670" width="24.90625" style="180" bestFit="1" customWidth="1"/>
    <col min="6671" max="6671" width="24.453125" style="180" bestFit="1" customWidth="1"/>
    <col min="6672" max="6672" width="24.90625" style="180" bestFit="1" customWidth="1"/>
    <col min="6673" max="6912" width="9.08984375" style="180"/>
    <col min="6913" max="6913" width="9.54296875" style="180" bestFit="1" customWidth="1"/>
    <col min="6914" max="6914" width="46.08984375" style="180" bestFit="1" customWidth="1"/>
    <col min="6915" max="6915" width="15.54296875" style="180" bestFit="1" customWidth="1"/>
    <col min="6916" max="6916" width="20.453125" style="180" customWidth="1"/>
    <col min="6917" max="6917" width="21" style="180" bestFit="1" customWidth="1"/>
    <col min="6918" max="6918" width="6.08984375" style="180" bestFit="1" customWidth="1"/>
    <col min="6919" max="6919" width="22.90625" style="180" customWidth="1"/>
    <col min="6920" max="6920" width="23.54296875" style="180" customWidth="1"/>
    <col min="6921" max="6921" width="26.90625" style="180" customWidth="1"/>
    <col min="6922" max="6922" width="19" style="180" customWidth="1"/>
    <col min="6923" max="6923" width="19.90625" style="180" bestFit="1" customWidth="1"/>
    <col min="6924" max="6924" width="14.453125" style="180" customWidth="1"/>
    <col min="6925" max="6926" width="24.90625" style="180" bestFit="1" customWidth="1"/>
    <col min="6927" max="6927" width="24.453125" style="180" bestFit="1" customWidth="1"/>
    <col min="6928" max="6928" width="24.90625" style="180" bestFit="1" customWidth="1"/>
    <col min="6929" max="7168" width="9.08984375" style="180"/>
    <col min="7169" max="7169" width="9.54296875" style="180" bestFit="1" customWidth="1"/>
    <col min="7170" max="7170" width="46.08984375" style="180" bestFit="1" customWidth="1"/>
    <col min="7171" max="7171" width="15.54296875" style="180" bestFit="1" customWidth="1"/>
    <col min="7172" max="7172" width="20.453125" style="180" customWidth="1"/>
    <col min="7173" max="7173" width="21" style="180" bestFit="1" customWidth="1"/>
    <col min="7174" max="7174" width="6.08984375" style="180" bestFit="1" customWidth="1"/>
    <col min="7175" max="7175" width="22.90625" style="180" customWidth="1"/>
    <col min="7176" max="7176" width="23.54296875" style="180" customWidth="1"/>
    <col min="7177" max="7177" width="26.90625" style="180" customWidth="1"/>
    <col min="7178" max="7178" width="19" style="180" customWidth="1"/>
    <col min="7179" max="7179" width="19.90625" style="180" bestFit="1" customWidth="1"/>
    <col min="7180" max="7180" width="14.453125" style="180" customWidth="1"/>
    <col min="7181" max="7182" width="24.90625" style="180" bestFit="1" customWidth="1"/>
    <col min="7183" max="7183" width="24.453125" style="180" bestFit="1" customWidth="1"/>
    <col min="7184" max="7184" width="24.90625" style="180" bestFit="1" customWidth="1"/>
    <col min="7185" max="7424" width="9.08984375" style="180"/>
    <col min="7425" max="7425" width="9.54296875" style="180" bestFit="1" customWidth="1"/>
    <col min="7426" max="7426" width="46.08984375" style="180" bestFit="1" customWidth="1"/>
    <col min="7427" max="7427" width="15.54296875" style="180" bestFit="1" customWidth="1"/>
    <col min="7428" max="7428" width="20.453125" style="180" customWidth="1"/>
    <col min="7429" max="7429" width="21" style="180" bestFit="1" customWidth="1"/>
    <col min="7430" max="7430" width="6.08984375" style="180" bestFit="1" customWidth="1"/>
    <col min="7431" max="7431" width="22.90625" style="180" customWidth="1"/>
    <col min="7432" max="7432" width="23.54296875" style="180" customWidth="1"/>
    <col min="7433" max="7433" width="26.90625" style="180" customWidth="1"/>
    <col min="7434" max="7434" width="19" style="180" customWidth="1"/>
    <col min="7435" max="7435" width="19.90625" style="180" bestFit="1" customWidth="1"/>
    <col min="7436" max="7436" width="14.453125" style="180" customWidth="1"/>
    <col min="7437" max="7438" width="24.90625" style="180" bestFit="1" customWidth="1"/>
    <col min="7439" max="7439" width="24.453125" style="180" bestFit="1" customWidth="1"/>
    <col min="7440" max="7440" width="24.90625" style="180" bestFit="1" customWidth="1"/>
    <col min="7441" max="7680" width="9.08984375" style="180"/>
    <col min="7681" max="7681" width="9.54296875" style="180" bestFit="1" customWidth="1"/>
    <col min="7682" max="7682" width="46.08984375" style="180" bestFit="1" customWidth="1"/>
    <col min="7683" max="7683" width="15.54296875" style="180" bestFit="1" customWidth="1"/>
    <col min="7684" max="7684" width="20.453125" style="180" customWidth="1"/>
    <col min="7685" max="7685" width="21" style="180" bestFit="1" customWidth="1"/>
    <col min="7686" max="7686" width="6.08984375" style="180" bestFit="1" customWidth="1"/>
    <col min="7687" max="7687" width="22.90625" style="180" customWidth="1"/>
    <col min="7688" max="7688" width="23.54296875" style="180" customWidth="1"/>
    <col min="7689" max="7689" width="26.90625" style="180" customWidth="1"/>
    <col min="7690" max="7690" width="19" style="180" customWidth="1"/>
    <col min="7691" max="7691" width="19.90625" style="180" bestFit="1" customWidth="1"/>
    <col min="7692" max="7692" width="14.453125" style="180" customWidth="1"/>
    <col min="7693" max="7694" width="24.90625" style="180" bestFit="1" customWidth="1"/>
    <col min="7695" max="7695" width="24.453125" style="180" bestFit="1" customWidth="1"/>
    <col min="7696" max="7696" width="24.90625" style="180" bestFit="1" customWidth="1"/>
    <col min="7697" max="7936" width="9.08984375" style="180"/>
    <col min="7937" max="7937" width="9.54296875" style="180" bestFit="1" customWidth="1"/>
    <col min="7938" max="7938" width="46.08984375" style="180" bestFit="1" customWidth="1"/>
    <col min="7939" max="7939" width="15.54296875" style="180" bestFit="1" customWidth="1"/>
    <col min="7940" max="7940" width="20.453125" style="180" customWidth="1"/>
    <col min="7941" max="7941" width="21" style="180" bestFit="1" customWidth="1"/>
    <col min="7942" max="7942" width="6.08984375" style="180" bestFit="1" customWidth="1"/>
    <col min="7943" max="7943" width="22.90625" style="180" customWidth="1"/>
    <col min="7944" max="7944" width="23.54296875" style="180" customWidth="1"/>
    <col min="7945" max="7945" width="26.90625" style="180" customWidth="1"/>
    <col min="7946" max="7946" width="19" style="180" customWidth="1"/>
    <col min="7947" max="7947" width="19.90625" style="180" bestFit="1" customWidth="1"/>
    <col min="7948" max="7948" width="14.453125" style="180" customWidth="1"/>
    <col min="7949" max="7950" width="24.90625" style="180" bestFit="1" customWidth="1"/>
    <col min="7951" max="7951" width="24.453125" style="180" bestFit="1" customWidth="1"/>
    <col min="7952" max="7952" width="24.90625" style="180" bestFit="1" customWidth="1"/>
    <col min="7953" max="8192" width="9.08984375" style="180"/>
    <col min="8193" max="8193" width="9.54296875" style="180" bestFit="1" customWidth="1"/>
    <col min="8194" max="8194" width="46.08984375" style="180" bestFit="1" customWidth="1"/>
    <col min="8195" max="8195" width="15.54296875" style="180" bestFit="1" customWidth="1"/>
    <col min="8196" max="8196" width="20.453125" style="180" customWidth="1"/>
    <col min="8197" max="8197" width="21" style="180" bestFit="1" customWidth="1"/>
    <col min="8198" max="8198" width="6.08984375" style="180" bestFit="1" customWidth="1"/>
    <col min="8199" max="8199" width="22.90625" style="180" customWidth="1"/>
    <col min="8200" max="8200" width="23.54296875" style="180" customWidth="1"/>
    <col min="8201" max="8201" width="26.90625" style="180" customWidth="1"/>
    <col min="8202" max="8202" width="19" style="180" customWidth="1"/>
    <col min="8203" max="8203" width="19.90625" style="180" bestFit="1" customWidth="1"/>
    <col min="8204" max="8204" width="14.453125" style="180" customWidth="1"/>
    <col min="8205" max="8206" width="24.90625" style="180" bestFit="1" customWidth="1"/>
    <col min="8207" max="8207" width="24.453125" style="180" bestFit="1" customWidth="1"/>
    <col min="8208" max="8208" width="24.90625" style="180" bestFit="1" customWidth="1"/>
    <col min="8209" max="8448" width="9.08984375" style="180"/>
    <col min="8449" max="8449" width="9.54296875" style="180" bestFit="1" customWidth="1"/>
    <col min="8450" max="8450" width="46.08984375" style="180" bestFit="1" customWidth="1"/>
    <col min="8451" max="8451" width="15.54296875" style="180" bestFit="1" customWidth="1"/>
    <col min="8452" max="8452" width="20.453125" style="180" customWidth="1"/>
    <col min="8453" max="8453" width="21" style="180" bestFit="1" customWidth="1"/>
    <col min="8454" max="8454" width="6.08984375" style="180" bestFit="1" customWidth="1"/>
    <col min="8455" max="8455" width="22.90625" style="180" customWidth="1"/>
    <col min="8456" max="8456" width="23.54296875" style="180" customWidth="1"/>
    <col min="8457" max="8457" width="26.90625" style="180" customWidth="1"/>
    <col min="8458" max="8458" width="19" style="180" customWidth="1"/>
    <col min="8459" max="8459" width="19.90625" style="180" bestFit="1" customWidth="1"/>
    <col min="8460" max="8460" width="14.453125" style="180" customWidth="1"/>
    <col min="8461" max="8462" width="24.90625" style="180" bestFit="1" customWidth="1"/>
    <col min="8463" max="8463" width="24.453125" style="180" bestFit="1" customWidth="1"/>
    <col min="8464" max="8464" width="24.90625" style="180" bestFit="1" customWidth="1"/>
    <col min="8465" max="8704" width="9.08984375" style="180"/>
    <col min="8705" max="8705" width="9.54296875" style="180" bestFit="1" customWidth="1"/>
    <col min="8706" max="8706" width="46.08984375" style="180" bestFit="1" customWidth="1"/>
    <col min="8707" max="8707" width="15.54296875" style="180" bestFit="1" customWidth="1"/>
    <col min="8708" max="8708" width="20.453125" style="180" customWidth="1"/>
    <col min="8709" max="8709" width="21" style="180" bestFit="1" customWidth="1"/>
    <col min="8710" max="8710" width="6.08984375" style="180" bestFit="1" customWidth="1"/>
    <col min="8711" max="8711" width="22.90625" style="180" customWidth="1"/>
    <col min="8712" max="8712" width="23.54296875" style="180" customWidth="1"/>
    <col min="8713" max="8713" width="26.90625" style="180" customWidth="1"/>
    <col min="8714" max="8714" width="19" style="180" customWidth="1"/>
    <col min="8715" max="8715" width="19.90625" style="180" bestFit="1" customWidth="1"/>
    <col min="8716" max="8716" width="14.453125" style="180" customWidth="1"/>
    <col min="8717" max="8718" width="24.90625" style="180" bestFit="1" customWidth="1"/>
    <col min="8719" max="8719" width="24.453125" style="180" bestFit="1" customWidth="1"/>
    <col min="8720" max="8720" width="24.90625" style="180" bestFit="1" customWidth="1"/>
    <col min="8721" max="8960" width="9.08984375" style="180"/>
    <col min="8961" max="8961" width="9.54296875" style="180" bestFit="1" customWidth="1"/>
    <col min="8962" max="8962" width="46.08984375" style="180" bestFit="1" customWidth="1"/>
    <col min="8963" max="8963" width="15.54296875" style="180" bestFit="1" customWidth="1"/>
    <col min="8964" max="8964" width="20.453125" style="180" customWidth="1"/>
    <col min="8965" max="8965" width="21" style="180" bestFit="1" customWidth="1"/>
    <col min="8966" max="8966" width="6.08984375" style="180" bestFit="1" customWidth="1"/>
    <col min="8967" max="8967" width="22.90625" style="180" customWidth="1"/>
    <col min="8968" max="8968" width="23.54296875" style="180" customWidth="1"/>
    <col min="8969" max="8969" width="26.90625" style="180" customWidth="1"/>
    <col min="8970" max="8970" width="19" style="180" customWidth="1"/>
    <col min="8971" max="8971" width="19.90625" style="180" bestFit="1" customWidth="1"/>
    <col min="8972" max="8972" width="14.453125" style="180" customWidth="1"/>
    <col min="8973" max="8974" width="24.90625" style="180" bestFit="1" customWidth="1"/>
    <col min="8975" max="8975" width="24.453125" style="180" bestFit="1" customWidth="1"/>
    <col min="8976" max="8976" width="24.90625" style="180" bestFit="1" customWidth="1"/>
    <col min="8977" max="9216" width="9.08984375" style="180"/>
    <col min="9217" max="9217" width="9.54296875" style="180" bestFit="1" customWidth="1"/>
    <col min="9218" max="9218" width="46.08984375" style="180" bestFit="1" customWidth="1"/>
    <col min="9219" max="9219" width="15.54296875" style="180" bestFit="1" customWidth="1"/>
    <col min="9220" max="9220" width="20.453125" style="180" customWidth="1"/>
    <col min="9221" max="9221" width="21" style="180" bestFit="1" customWidth="1"/>
    <col min="9222" max="9222" width="6.08984375" style="180" bestFit="1" customWidth="1"/>
    <col min="9223" max="9223" width="22.90625" style="180" customWidth="1"/>
    <col min="9224" max="9224" width="23.54296875" style="180" customWidth="1"/>
    <col min="9225" max="9225" width="26.90625" style="180" customWidth="1"/>
    <col min="9226" max="9226" width="19" style="180" customWidth="1"/>
    <col min="9227" max="9227" width="19.90625" style="180" bestFit="1" customWidth="1"/>
    <col min="9228" max="9228" width="14.453125" style="180" customWidth="1"/>
    <col min="9229" max="9230" width="24.90625" style="180" bestFit="1" customWidth="1"/>
    <col min="9231" max="9231" width="24.453125" style="180" bestFit="1" customWidth="1"/>
    <col min="9232" max="9232" width="24.90625" style="180" bestFit="1" customWidth="1"/>
    <col min="9233" max="9472" width="9.08984375" style="180"/>
    <col min="9473" max="9473" width="9.54296875" style="180" bestFit="1" customWidth="1"/>
    <col min="9474" max="9474" width="46.08984375" style="180" bestFit="1" customWidth="1"/>
    <col min="9475" max="9475" width="15.54296875" style="180" bestFit="1" customWidth="1"/>
    <col min="9476" max="9476" width="20.453125" style="180" customWidth="1"/>
    <col min="9477" max="9477" width="21" style="180" bestFit="1" customWidth="1"/>
    <col min="9478" max="9478" width="6.08984375" style="180" bestFit="1" customWidth="1"/>
    <col min="9479" max="9479" width="22.90625" style="180" customWidth="1"/>
    <col min="9480" max="9480" width="23.54296875" style="180" customWidth="1"/>
    <col min="9481" max="9481" width="26.90625" style="180" customWidth="1"/>
    <col min="9482" max="9482" width="19" style="180" customWidth="1"/>
    <col min="9483" max="9483" width="19.90625" style="180" bestFit="1" customWidth="1"/>
    <col min="9484" max="9484" width="14.453125" style="180" customWidth="1"/>
    <col min="9485" max="9486" width="24.90625" style="180" bestFit="1" customWidth="1"/>
    <col min="9487" max="9487" width="24.453125" style="180" bestFit="1" customWidth="1"/>
    <col min="9488" max="9488" width="24.90625" style="180" bestFit="1" customWidth="1"/>
    <col min="9489" max="9728" width="9.08984375" style="180"/>
    <col min="9729" max="9729" width="9.54296875" style="180" bestFit="1" customWidth="1"/>
    <col min="9730" max="9730" width="46.08984375" style="180" bestFit="1" customWidth="1"/>
    <col min="9731" max="9731" width="15.54296875" style="180" bestFit="1" customWidth="1"/>
    <col min="9732" max="9732" width="20.453125" style="180" customWidth="1"/>
    <col min="9733" max="9733" width="21" style="180" bestFit="1" customWidth="1"/>
    <col min="9734" max="9734" width="6.08984375" style="180" bestFit="1" customWidth="1"/>
    <col min="9735" max="9735" width="22.90625" style="180" customWidth="1"/>
    <col min="9736" max="9736" width="23.54296875" style="180" customWidth="1"/>
    <col min="9737" max="9737" width="26.90625" style="180" customWidth="1"/>
    <col min="9738" max="9738" width="19" style="180" customWidth="1"/>
    <col min="9739" max="9739" width="19.90625" style="180" bestFit="1" customWidth="1"/>
    <col min="9740" max="9740" width="14.453125" style="180" customWidth="1"/>
    <col min="9741" max="9742" width="24.90625" style="180" bestFit="1" customWidth="1"/>
    <col min="9743" max="9743" width="24.453125" style="180" bestFit="1" customWidth="1"/>
    <col min="9744" max="9744" width="24.90625" style="180" bestFit="1" customWidth="1"/>
    <col min="9745" max="9984" width="9.08984375" style="180"/>
    <col min="9985" max="9985" width="9.54296875" style="180" bestFit="1" customWidth="1"/>
    <col min="9986" max="9986" width="46.08984375" style="180" bestFit="1" customWidth="1"/>
    <col min="9987" max="9987" width="15.54296875" style="180" bestFit="1" customWidth="1"/>
    <col min="9988" max="9988" width="20.453125" style="180" customWidth="1"/>
    <col min="9989" max="9989" width="21" style="180" bestFit="1" customWidth="1"/>
    <col min="9990" max="9990" width="6.08984375" style="180" bestFit="1" customWidth="1"/>
    <col min="9991" max="9991" width="22.90625" style="180" customWidth="1"/>
    <col min="9992" max="9992" width="23.54296875" style="180" customWidth="1"/>
    <col min="9993" max="9993" width="26.90625" style="180" customWidth="1"/>
    <col min="9994" max="9994" width="19" style="180" customWidth="1"/>
    <col min="9995" max="9995" width="19.90625" style="180" bestFit="1" customWidth="1"/>
    <col min="9996" max="9996" width="14.453125" style="180" customWidth="1"/>
    <col min="9997" max="9998" width="24.90625" style="180" bestFit="1" customWidth="1"/>
    <col min="9999" max="9999" width="24.453125" style="180" bestFit="1" customWidth="1"/>
    <col min="10000" max="10000" width="24.90625" style="180" bestFit="1" customWidth="1"/>
    <col min="10001" max="10240" width="9.08984375" style="180"/>
    <col min="10241" max="10241" width="9.54296875" style="180" bestFit="1" customWidth="1"/>
    <col min="10242" max="10242" width="46.08984375" style="180" bestFit="1" customWidth="1"/>
    <col min="10243" max="10243" width="15.54296875" style="180" bestFit="1" customWidth="1"/>
    <col min="10244" max="10244" width="20.453125" style="180" customWidth="1"/>
    <col min="10245" max="10245" width="21" style="180" bestFit="1" customWidth="1"/>
    <col min="10246" max="10246" width="6.08984375" style="180" bestFit="1" customWidth="1"/>
    <col min="10247" max="10247" width="22.90625" style="180" customWidth="1"/>
    <col min="10248" max="10248" width="23.54296875" style="180" customWidth="1"/>
    <col min="10249" max="10249" width="26.90625" style="180" customWidth="1"/>
    <col min="10250" max="10250" width="19" style="180" customWidth="1"/>
    <col min="10251" max="10251" width="19.90625" style="180" bestFit="1" customWidth="1"/>
    <col min="10252" max="10252" width="14.453125" style="180" customWidth="1"/>
    <col min="10253" max="10254" width="24.90625" style="180" bestFit="1" customWidth="1"/>
    <col min="10255" max="10255" width="24.453125" style="180" bestFit="1" customWidth="1"/>
    <col min="10256" max="10256" width="24.90625" style="180" bestFit="1" customWidth="1"/>
    <col min="10257" max="10496" width="9.08984375" style="180"/>
    <col min="10497" max="10497" width="9.54296875" style="180" bestFit="1" customWidth="1"/>
    <col min="10498" max="10498" width="46.08984375" style="180" bestFit="1" customWidth="1"/>
    <col min="10499" max="10499" width="15.54296875" style="180" bestFit="1" customWidth="1"/>
    <col min="10500" max="10500" width="20.453125" style="180" customWidth="1"/>
    <col min="10501" max="10501" width="21" style="180" bestFit="1" customWidth="1"/>
    <col min="10502" max="10502" width="6.08984375" style="180" bestFit="1" customWidth="1"/>
    <col min="10503" max="10503" width="22.90625" style="180" customWidth="1"/>
    <col min="10504" max="10504" width="23.54296875" style="180" customWidth="1"/>
    <col min="10505" max="10505" width="26.90625" style="180" customWidth="1"/>
    <col min="10506" max="10506" width="19" style="180" customWidth="1"/>
    <col min="10507" max="10507" width="19.90625" style="180" bestFit="1" customWidth="1"/>
    <col min="10508" max="10508" width="14.453125" style="180" customWidth="1"/>
    <col min="10509" max="10510" width="24.90625" style="180" bestFit="1" customWidth="1"/>
    <col min="10511" max="10511" width="24.453125" style="180" bestFit="1" customWidth="1"/>
    <col min="10512" max="10512" width="24.90625" style="180" bestFit="1" customWidth="1"/>
    <col min="10513" max="10752" width="9.08984375" style="180"/>
    <col min="10753" max="10753" width="9.54296875" style="180" bestFit="1" customWidth="1"/>
    <col min="10754" max="10754" width="46.08984375" style="180" bestFit="1" customWidth="1"/>
    <col min="10755" max="10755" width="15.54296875" style="180" bestFit="1" customWidth="1"/>
    <col min="10756" max="10756" width="20.453125" style="180" customWidth="1"/>
    <col min="10757" max="10757" width="21" style="180" bestFit="1" customWidth="1"/>
    <col min="10758" max="10758" width="6.08984375" style="180" bestFit="1" customWidth="1"/>
    <col min="10759" max="10759" width="22.90625" style="180" customWidth="1"/>
    <col min="10760" max="10760" width="23.54296875" style="180" customWidth="1"/>
    <col min="10761" max="10761" width="26.90625" style="180" customWidth="1"/>
    <col min="10762" max="10762" width="19" style="180" customWidth="1"/>
    <col min="10763" max="10763" width="19.90625" style="180" bestFit="1" customWidth="1"/>
    <col min="10764" max="10764" width="14.453125" style="180" customWidth="1"/>
    <col min="10765" max="10766" width="24.90625" style="180" bestFit="1" customWidth="1"/>
    <col min="10767" max="10767" width="24.453125" style="180" bestFit="1" customWidth="1"/>
    <col min="10768" max="10768" width="24.90625" style="180" bestFit="1" customWidth="1"/>
    <col min="10769" max="11008" width="9.08984375" style="180"/>
    <col min="11009" max="11009" width="9.54296875" style="180" bestFit="1" customWidth="1"/>
    <col min="11010" max="11010" width="46.08984375" style="180" bestFit="1" customWidth="1"/>
    <col min="11011" max="11011" width="15.54296875" style="180" bestFit="1" customWidth="1"/>
    <col min="11012" max="11012" width="20.453125" style="180" customWidth="1"/>
    <col min="11013" max="11013" width="21" style="180" bestFit="1" customWidth="1"/>
    <col min="11014" max="11014" width="6.08984375" style="180" bestFit="1" customWidth="1"/>
    <col min="11015" max="11015" width="22.90625" style="180" customWidth="1"/>
    <col min="11016" max="11016" width="23.54296875" style="180" customWidth="1"/>
    <col min="11017" max="11017" width="26.90625" style="180" customWidth="1"/>
    <col min="11018" max="11018" width="19" style="180" customWidth="1"/>
    <col min="11019" max="11019" width="19.90625" style="180" bestFit="1" customWidth="1"/>
    <col min="11020" max="11020" width="14.453125" style="180" customWidth="1"/>
    <col min="11021" max="11022" width="24.90625" style="180" bestFit="1" customWidth="1"/>
    <col min="11023" max="11023" width="24.453125" style="180" bestFit="1" customWidth="1"/>
    <col min="11024" max="11024" width="24.90625" style="180" bestFit="1" customWidth="1"/>
    <col min="11025" max="11264" width="9.08984375" style="180"/>
    <col min="11265" max="11265" width="9.54296875" style="180" bestFit="1" customWidth="1"/>
    <col min="11266" max="11266" width="46.08984375" style="180" bestFit="1" customWidth="1"/>
    <col min="11267" max="11267" width="15.54296875" style="180" bestFit="1" customWidth="1"/>
    <col min="11268" max="11268" width="20.453125" style="180" customWidth="1"/>
    <col min="11269" max="11269" width="21" style="180" bestFit="1" customWidth="1"/>
    <col min="11270" max="11270" width="6.08984375" style="180" bestFit="1" customWidth="1"/>
    <col min="11271" max="11271" width="22.90625" style="180" customWidth="1"/>
    <col min="11272" max="11272" width="23.54296875" style="180" customWidth="1"/>
    <col min="11273" max="11273" width="26.90625" style="180" customWidth="1"/>
    <col min="11274" max="11274" width="19" style="180" customWidth="1"/>
    <col min="11275" max="11275" width="19.90625" style="180" bestFit="1" customWidth="1"/>
    <col min="11276" max="11276" width="14.453125" style="180" customWidth="1"/>
    <col min="11277" max="11278" width="24.90625" style="180" bestFit="1" customWidth="1"/>
    <col min="11279" max="11279" width="24.453125" style="180" bestFit="1" customWidth="1"/>
    <col min="11280" max="11280" width="24.90625" style="180" bestFit="1" customWidth="1"/>
    <col min="11281" max="11520" width="9.08984375" style="180"/>
    <col min="11521" max="11521" width="9.54296875" style="180" bestFit="1" customWidth="1"/>
    <col min="11522" max="11522" width="46.08984375" style="180" bestFit="1" customWidth="1"/>
    <col min="11523" max="11523" width="15.54296875" style="180" bestFit="1" customWidth="1"/>
    <col min="11524" max="11524" width="20.453125" style="180" customWidth="1"/>
    <col min="11525" max="11525" width="21" style="180" bestFit="1" customWidth="1"/>
    <col min="11526" max="11526" width="6.08984375" style="180" bestFit="1" customWidth="1"/>
    <col min="11527" max="11527" width="22.90625" style="180" customWidth="1"/>
    <col min="11528" max="11528" width="23.54296875" style="180" customWidth="1"/>
    <col min="11529" max="11529" width="26.90625" style="180" customWidth="1"/>
    <col min="11530" max="11530" width="19" style="180" customWidth="1"/>
    <col min="11531" max="11531" width="19.90625" style="180" bestFit="1" customWidth="1"/>
    <col min="11532" max="11532" width="14.453125" style="180" customWidth="1"/>
    <col min="11533" max="11534" width="24.90625" style="180" bestFit="1" customWidth="1"/>
    <col min="11535" max="11535" width="24.453125" style="180" bestFit="1" customWidth="1"/>
    <col min="11536" max="11536" width="24.90625" style="180" bestFit="1" customWidth="1"/>
    <col min="11537" max="11776" width="9.08984375" style="180"/>
    <col min="11777" max="11777" width="9.54296875" style="180" bestFit="1" customWidth="1"/>
    <col min="11778" max="11778" width="46.08984375" style="180" bestFit="1" customWidth="1"/>
    <col min="11779" max="11779" width="15.54296875" style="180" bestFit="1" customWidth="1"/>
    <col min="11780" max="11780" width="20.453125" style="180" customWidth="1"/>
    <col min="11781" max="11781" width="21" style="180" bestFit="1" customWidth="1"/>
    <col min="11782" max="11782" width="6.08984375" style="180" bestFit="1" customWidth="1"/>
    <col min="11783" max="11783" width="22.90625" style="180" customWidth="1"/>
    <col min="11784" max="11784" width="23.54296875" style="180" customWidth="1"/>
    <col min="11785" max="11785" width="26.90625" style="180" customWidth="1"/>
    <col min="11786" max="11786" width="19" style="180" customWidth="1"/>
    <col min="11787" max="11787" width="19.90625" style="180" bestFit="1" customWidth="1"/>
    <col min="11788" max="11788" width="14.453125" style="180" customWidth="1"/>
    <col min="11789" max="11790" width="24.90625" style="180" bestFit="1" customWidth="1"/>
    <col min="11791" max="11791" width="24.453125" style="180" bestFit="1" customWidth="1"/>
    <col min="11792" max="11792" width="24.90625" style="180" bestFit="1" customWidth="1"/>
    <col min="11793" max="12032" width="9.08984375" style="180"/>
    <col min="12033" max="12033" width="9.54296875" style="180" bestFit="1" customWidth="1"/>
    <col min="12034" max="12034" width="46.08984375" style="180" bestFit="1" customWidth="1"/>
    <col min="12035" max="12035" width="15.54296875" style="180" bestFit="1" customWidth="1"/>
    <col min="12036" max="12036" width="20.453125" style="180" customWidth="1"/>
    <col min="12037" max="12037" width="21" style="180" bestFit="1" customWidth="1"/>
    <col min="12038" max="12038" width="6.08984375" style="180" bestFit="1" customWidth="1"/>
    <col min="12039" max="12039" width="22.90625" style="180" customWidth="1"/>
    <col min="12040" max="12040" width="23.54296875" style="180" customWidth="1"/>
    <col min="12041" max="12041" width="26.90625" style="180" customWidth="1"/>
    <col min="12042" max="12042" width="19" style="180" customWidth="1"/>
    <col min="12043" max="12043" width="19.90625" style="180" bestFit="1" customWidth="1"/>
    <col min="12044" max="12044" width="14.453125" style="180" customWidth="1"/>
    <col min="12045" max="12046" width="24.90625" style="180" bestFit="1" customWidth="1"/>
    <col min="12047" max="12047" width="24.453125" style="180" bestFit="1" customWidth="1"/>
    <col min="12048" max="12048" width="24.90625" style="180" bestFit="1" customWidth="1"/>
    <col min="12049" max="12288" width="9.08984375" style="180"/>
    <col min="12289" max="12289" width="9.54296875" style="180" bestFit="1" customWidth="1"/>
    <col min="12290" max="12290" width="46.08984375" style="180" bestFit="1" customWidth="1"/>
    <col min="12291" max="12291" width="15.54296875" style="180" bestFit="1" customWidth="1"/>
    <col min="12292" max="12292" width="20.453125" style="180" customWidth="1"/>
    <col min="12293" max="12293" width="21" style="180" bestFit="1" customWidth="1"/>
    <col min="12294" max="12294" width="6.08984375" style="180" bestFit="1" customWidth="1"/>
    <col min="12295" max="12295" width="22.90625" style="180" customWidth="1"/>
    <col min="12296" max="12296" width="23.54296875" style="180" customWidth="1"/>
    <col min="12297" max="12297" width="26.90625" style="180" customWidth="1"/>
    <col min="12298" max="12298" width="19" style="180" customWidth="1"/>
    <col min="12299" max="12299" width="19.90625" style="180" bestFit="1" customWidth="1"/>
    <col min="12300" max="12300" width="14.453125" style="180" customWidth="1"/>
    <col min="12301" max="12302" width="24.90625" style="180" bestFit="1" customWidth="1"/>
    <col min="12303" max="12303" width="24.453125" style="180" bestFit="1" customWidth="1"/>
    <col min="12304" max="12304" width="24.90625" style="180" bestFit="1" customWidth="1"/>
    <col min="12305" max="12544" width="9.08984375" style="180"/>
    <col min="12545" max="12545" width="9.54296875" style="180" bestFit="1" customWidth="1"/>
    <col min="12546" max="12546" width="46.08984375" style="180" bestFit="1" customWidth="1"/>
    <col min="12547" max="12547" width="15.54296875" style="180" bestFit="1" customWidth="1"/>
    <col min="12548" max="12548" width="20.453125" style="180" customWidth="1"/>
    <col min="12549" max="12549" width="21" style="180" bestFit="1" customWidth="1"/>
    <col min="12550" max="12550" width="6.08984375" style="180" bestFit="1" customWidth="1"/>
    <col min="12551" max="12551" width="22.90625" style="180" customWidth="1"/>
    <col min="12552" max="12552" width="23.54296875" style="180" customWidth="1"/>
    <col min="12553" max="12553" width="26.90625" style="180" customWidth="1"/>
    <col min="12554" max="12554" width="19" style="180" customWidth="1"/>
    <col min="12555" max="12555" width="19.90625" style="180" bestFit="1" customWidth="1"/>
    <col min="12556" max="12556" width="14.453125" style="180" customWidth="1"/>
    <col min="12557" max="12558" width="24.90625" style="180" bestFit="1" customWidth="1"/>
    <col min="12559" max="12559" width="24.453125" style="180" bestFit="1" customWidth="1"/>
    <col min="12560" max="12560" width="24.90625" style="180" bestFit="1" customWidth="1"/>
    <col min="12561" max="12800" width="9.08984375" style="180"/>
    <col min="12801" max="12801" width="9.54296875" style="180" bestFit="1" customWidth="1"/>
    <col min="12802" max="12802" width="46.08984375" style="180" bestFit="1" customWidth="1"/>
    <col min="12803" max="12803" width="15.54296875" style="180" bestFit="1" customWidth="1"/>
    <col min="12804" max="12804" width="20.453125" style="180" customWidth="1"/>
    <col min="12805" max="12805" width="21" style="180" bestFit="1" customWidth="1"/>
    <col min="12806" max="12806" width="6.08984375" style="180" bestFit="1" customWidth="1"/>
    <col min="12807" max="12807" width="22.90625" style="180" customWidth="1"/>
    <col min="12808" max="12808" width="23.54296875" style="180" customWidth="1"/>
    <col min="12809" max="12809" width="26.90625" style="180" customWidth="1"/>
    <col min="12810" max="12810" width="19" style="180" customWidth="1"/>
    <col min="12811" max="12811" width="19.90625" style="180" bestFit="1" customWidth="1"/>
    <col min="12812" max="12812" width="14.453125" style="180" customWidth="1"/>
    <col min="12813" max="12814" width="24.90625" style="180" bestFit="1" customWidth="1"/>
    <col min="12815" max="12815" width="24.453125" style="180" bestFit="1" customWidth="1"/>
    <col min="12816" max="12816" width="24.90625" style="180" bestFit="1" customWidth="1"/>
    <col min="12817" max="13056" width="9.08984375" style="180"/>
    <col min="13057" max="13057" width="9.54296875" style="180" bestFit="1" customWidth="1"/>
    <col min="13058" max="13058" width="46.08984375" style="180" bestFit="1" customWidth="1"/>
    <col min="13059" max="13059" width="15.54296875" style="180" bestFit="1" customWidth="1"/>
    <col min="13060" max="13060" width="20.453125" style="180" customWidth="1"/>
    <col min="13061" max="13061" width="21" style="180" bestFit="1" customWidth="1"/>
    <col min="13062" max="13062" width="6.08984375" style="180" bestFit="1" customWidth="1"/>
    <col min="13063" max="13063" width="22.90625" style="180" customWidth="1"/>
    <col min="13064" max="13064" width="23.54296875" style="180" customWidth="1"/>
    <col min="13065" max="13065" width="26.90625" style="180" customWidth="1"/>
    <col min="13066" max="13066" width="19" style="180" customWidth="1"/>
    <col min="13067" max="13067" width="19.90625" style="180" bestFit="1" customWidth="1"/>
    <col min="13068" max="13068" width="14.453125" style="180" customWidth="1"/>
    <col min="13069" max="13070" width="24.90625" style="180" bestFit="1" customWidth="1"/>
    <col min="13071" max="13071" width="24.453125" style="180" bestFit="1" customWidth="1"/>
    <col min="13072" max="13072" width="24.90625" style="180" bestFit="1" customWidth="1"/>
    <col min="13073" max="13312" width="9.08984375" style="180"/>
    <col min="13313" max="13313" width="9.54296875" style="180" bestFit="1" customWidth="1"/>
    <col min="13314" max="13314" width="46.08984375" style="180" bestFit="1" customWidth="1"/>
    <col min="13315" max="13315" width="15.54296875" style="180" bestFit="1" customWidth="1"/>
    <col min="13316" max="13316" width="20.453125" style="180" customWidth="1"/>
    <col min="13317" max="13317" width="21" style="180" bestFit="1" customWidth="1"/>
    <col min="13318" max="13318" width="6.08984375" style="180" bestFit="1" customWidth="1"/>
    <col min="13319" max="13319" width="22.90625" style="180" customWidth="1"/>
    <col min="13320" max="13320" width="23.54296875" style="180" customWidth="1"/>
    <col min="13321" max="13321" width="26.90625" style="180" customWidth="1"/>
    <col min="13322" max="13322" width="19" style="180" customWidth="1"/>
    <col min="13323" max="13323" width="19.90625" style="180" bestFit="1" customWidth="1"/>
    <col min="13324" max="13324" width="14.453125" style="180" customWidth="1"/>
    <col min="13325" max="13326" width="24.90625" style="180" bestFit="1" customWidth="1"/>
    <col min="13327" max="13327" width="24.453125" style="180" bestFit="1" customWidth="1"/>
    <col min="13328" max="13328" width="24.90625" style="180" bestFit="1" customWidth="1"/>
    <col min="13329" max="13568" width="9.08984375" style="180"/>
    <col min="13569" max="13569" width="9.54296875" style="180" bestFit="1" customWidth="1"/>
    <col min="13570" max="13570" width="46.08984375" style="180" bestFit="1" customWidth="1"/>
    <col min="13571" max="13571" width="15.54296875" style="180" bestFit="1" customWidth="1"/>
    <col min="13572" max="13572" width="20.453125" style="180" customWidth="1"/>
    <col min="13573" max="13573" width="21" style="180" bestFit="1" customWidth="1"/>
    <col min="13574" max="13574" width="6.08984375" style="180" bestFit="1" customWidth="1"/>
    <col min="13575" max="13575" width="22.90625" style="180" customWidth="1"/>
    <col min="13576" max="13576" width="23.54296875" style="180" customWidth="1"/>
    <col min="13577" max="13577" width="26.90625" style="180" customWidth="1"/>
    <col min="13578" max="13578" width="19" style="180" customWidth="1"/>
    <col min="13579" max="13579" width="19.90625" style="180" bestFit="1" customWidth="1"/>
    <col min="13580" max="13580" width="14.453125" style="180" customWidth="1"/>
    <col min="13581" max="13582" width="24.90625" style="180" bestFit="1" customWidth="1"/>
    <col min="13583" max="13583" width="24.453125" style="180" bestFit="1" customWidth="1"/>
    <col min="13584" max="13584" width="24.90625" style="180" bestFit="1" customWidth="1"/>
    <col min="13585" max="13824" width="9.08984375" style="180"/>
    <col min="13825" max="13825" width="9.54296875" style="180" bestFit="1" customWidth="1"/>
    <col min="13826" max="13826" width="46.08984375" style="180" bestFit="1" customWidth="1"/>
    <col min="13827" max="13827" width="15.54296875" style="180" bestFit="1" customWidth="1"/>
    <col min="13828" max="13828" width="20.453125" style="180" customWidth="1"/>
    <col min="13829" max="13829" width="21" style="180" bestFit="1" customWidth="1"/>
    <col min="13830" max="13830" width="6.08984375" style="180" bestFit="1" customWidth="1"/>
    <col min="13831" max="13831" width="22.90625" style="180" customWidth="1"/>
    <col min="13832" max="13832" width="23.54296875" style="180" customWidth="1"/>
    <col min="13833" max="13833" width="26.90625" style="180" customWidth="1"/>
    <col min="13834" max="13834" width="19" style="180" customWidth="1"/>
    <col min="13835" max="13835" width="19.90625" style="180" bestFit="1" customWidth="1"/>
    <col min="13836" max="13836" width="14.453125" style="180" customWidth="1"/>
    <col min="13837" max="13838" width="24.90625" style="180" bestFit="1" customWidth="1"/>
    <col min="13839" max="13839" width="24.453125" style="180" bestFit="1" customWidth="1"/>
    <col min="13840" max="13840" width="24.90625" style="180" bestFit="1" customWidth="1"/>
    <col min="13841" max="14080" width="9.08984375" style="180"/>
    <col min="14081" max="14081" width="9.54296875" style="180" bestFit="1" customWidth="1"/>
    <col min="14082" max="14082" width="46.08984375" style="180" bestFit="1" customWidth="1"/>
    <col min="14083" max="14083" width="15.54296875" style="180" bestFit="1" customWidth="1"/>
    <col min="14084" max="14084" width="20.453125" style="180" customWidth="1"/>
    <col min="14085" max="14085" width="21" style="180" bestFit="1" customWidth="1"/>
    <col min="14086" max="14086" width="6.08984375" style="180" bestFit="1" customWidth="1"/>
    <col min="14087" max="14087" width="22.90625" style="180" customWidth="1"/>
    <col min="14088" max="14088" width="23.54296875" style="180" customWidth="1"/>
    <col min="14089" max="14089" width="26.90625" style="180" customWidth="1"/>
    <col min="14090" max="14090" width="19" style="180" customWidth="1"/>
    <col min="14091" max="14091" width="19.90625" style="180" bestFit="1" customWidth="1"/>
    <col min="14092" max="14092" width="14.453125" style="180" customWidth="1"/>
    <col min="14093" max="14094" width="24.90625" style="180" bestFit="1" customWidth="1"/>
    <col min="14095" max="14095" width="24.453125" style="180" bestFit="1" customWidth="1"/>
    <col min="14096" max="14096" width="24.90625" style="180" bestFit="1" customWidth="1"/>
    <col min="14097" max="14336" width="9.08984375" style="180"/>
    <col min="14337" max="14337" width="9.54296875" style="180" bestFit="1" customWidth="1"/>
    <col min="14338" max="14338" width="46.08984375" style="180" bestFit="1" customWidth="1"/>
    <col min="14339" max="14339" width="15.54296875" style="180" bestFit="1" customWidth="1"/>
    <col min="14340" max="14340" width="20.453125" style="180" customWidth="1"/>
    <col min="14341" max="14341" width="21" style="180" bestFit="1" customWidth="1"/>
    <col min="14342" max="14342" width="6.08984375" style="180" bestFit="1" customWidth="1"/>
    <col min="14343" max="14343" width="22.90625" style="180" customWidth="1"/>
    <col min="14344" max="14344" width="23.54296875" style="180" customWidth="1"/>
    <col min="14345" max="14345" width="26.90625" style="180" customWidth="1"/>
    <col min="14346" max="14346" width="19" style="180" customWidth="1"/>
    <col min="14347" max="14347" width="19.90625" style="180" bestFit="1" customWidth="1"/>
    <col min="14348" max="14348" width="14.453125" style="180" customWidth="1"/>
    <col min="14349" max="14350" width="24.90625" style="180" bestFit="1" customWidth="1"/>
    <col min="14351" max="14351" width="24.453125" style="180" bestFit="1" customWidth="1"/>
    <col min="14352" max="14352" width="24.90625" style="180" bestFit="1" customWidth="1"/>
    <col min="14353" max="14592" width="9.08984375" style="180"/>
    <col min="14593" max="14593" width="9.54296875" style="180" bestFit="1" customWidth="1"/>
    <col min="14594" max="14594" width="46.08984375" style="180" bestFit="1" customWidth="1"/>
    <col min="14595" max="14595" width="15.54296875" style="180" bestFit="1" customWidth="1"/>
    <col min="14596" max="14596" width="20.453125" style="180" customWidth="1"/>
    <col min="14597" max="14597" width="21" style="180" bestFit="1" customWidth="1"/>
    <col min="14598" max="14598" width="6.08984375" style="180" bestFit="1" customWidth="1"/>
    <col min="14599" max="14599" width="22.90625" style="180" customWidth="1"/>
    <col min="14600" max="14600" width="23.54296875" style="180" customWidth="1"/>
    <col min="14601" max="14601" width="26.90625" style="180" customWidth="1"/>
    <col min="14602" max="14602" width="19" style="180" customWidth="1"/>
    <col min="14603" max="14603" width="19.90625" style="180" bestFit="1" customWidth="1"/>
    <col min="14604" max="14604" width="14.453125" style="180" customWidth="1"/>
    <col min="14605" max="14606" width="24.90625" style="180" bestFit="1" customWidth="1"/>
    <col min="14607" max="14607" width="24.453125" style="180" bestFit="1" customWidth="1"/>
    <col min="14608" max="14608" width="24.90625" style="180" bestFit="1" customWidth="1"/>
    <col min="14609" max="14848" width="9.08984375" style="180"/>
    <col min="14849" max="14849" width="9.54296875" style="180" bestFit="1" customWidth="1"/>
    <col min="14850" max="14850" width="46.08984375" style="180" bestFit="1" customWidth="1"/>
    <col min="14851" max="14851" width="15.54296875" style="180" bestFit="1" customWidth="1"/>
    <col min="14852" max="14852" width="20.453125" style="180" customWidth="1"/>
    <col min="14853" max="14853" width="21" style="180" bestFit="1" customWidth="1"/>
    <col min="14854" max="14854" width="6.08984375" style="180" bestFit="1" customWidth="1"/>
    <col min="14855" max="14855" width="22.90625" style="180" customWidth="1"/>
    <col min="14856" max="14856" width="23.54296875" style="180" customWidth="1"/>
    <col min="14857" max="14857" width="26.90625" style="180" customWidth="1"/>
    <col min="14858" max="14858" width="19" style="180" customWidth="1"/>
    <col min="14859" max="14859" width="19.90625" style="180" bestFit="1" customWidth="1"/>
    <col min="14860" max="14860" width="14.453125" style="180" customWidth="1"/>
    <col min="14861" max="14862" width="24.90625" style="180" bestFit="1" customWidth="1"/>
    <col min="14863" max="14863" width="24.453125" style="180" bestFit="1" customWidth="1"/>
    <col min="14864" max="14864" width="24.90625" style="180" bestFit="1" customWidth="1"/>
    <col min="14865" max="15104" width="9.08984375" style="180"/>
    <col min="15105" max="15105" width="9.54296875" style="180" bestFit="1" customWidth="1"/>
    <col min="15106" max="15106" width="46.08984375" style="180" bestFit="1" customWidth="1"/>
    <col min="15107" max="15107" width="15.54296875" style="180" bestFit="1" customWidth="1"/>
    <col min="15108" max="15108" width="20.453125" style="180" customWidth="1"/>
    <col min="15109" max="15109" width="21" style="180" bestFit="1" customWidth="1"/>
    <col min="15110" max="15110" width="6.08984375" style="180" bestFit="1" customWidth="1"/>
    <col min="15111" max="15111" width="22.90625" style="180" customWidth="1"/>
    <col min="15112" max="15112" width="23.54296875" style="180" customWidth="1"/>
    <col min="15113" max="15113" width="26.90625" style="180" customWidth="1"/>
    <col min="15114" max="15114" width="19" style="180" customWidth="1"/>
    <col min="15115" max="15115" width="19.90625" style="180" bestFit="1" customWidth="1"/>
    <col min="15116" max="15116" width="14.453125" style="180" customWidth="1"/>
    <col min="15117" max="15118" width="24.90625" style="180" bestFit="1" customWidth="1"/>
    <col min="15119" max="15119" width="24.453125" style="180" bestFit="1" customWidth="1"/>
    <col min="15120" max="15120" width="24.90625" style="180" bestFit="1" customWidth="1"/>
    <col min="15121" max="15360" width="9.08984375" style="180"/>
    <col min="15361" max="15361" width="9.54296875" style="180" bestFit="1" customWidth="1"/>
    <col min="15362" max="15362" width="46.08984375" style="180" bestFit="1" customWidth="1"/>
    <col min="15363" max="15363" width="15.54296875" style="180" bestFit="1" customWidth="1"/>
    <col min="15364" max="15364" width="20.453125" style="180" customWidth="1"/>
    <col min="15365" max="15365" width="21" style="180" bestFit="1" customWidth="1"/>
    <col min="15366" max="15366" width="6.08984375" style="180" bestFit="1" customWidth="1"/>
    <col min="15367" max="15367" width="22.90625" style="180" customWidth="1"/>
    <col min="15368" max="15368" width="23.54296875" style="180" customWidth="1"/>
    <col min="15369" max="15369" width="26.90625" style="180" customWidth="1"/>
    <col min="15370" max="15370" width="19" style="180" customWidth="1"/>
    <col min="15371" max="15371" width="19.90625" style="180" bestFit="1" customWidth="1"/>
    <col min="15372" max="15372" width="14.453125" style="180" customWidth="1"/>
    <col min="15373" max="15374" width="24.90625" style="180" bestFit="1" customWidth="1"/>
    <col min="15375" max="15375" width="24.453125" style="180" bestFit="1" customWidth="1"/>
    <col min="15376" max="15376" width="24.90625" style="180" bestFit="1" customWidth="1"/>
    <col min="15377" max="15616" width="9.08984375" style="180"/>
    <col min="15617" max="15617" width="9.54296875" style="180" bestFit="1" customWidth="1"/>
    <col min="15618" max="15618" width="46.08984375" style="180" bestFit="1" customWidth="1"/>
    <col min="15619" max="15619" width="15.54296875" style="180" bestFit="1" customWidth="1"/>
    <col min="15620" max="15620" width="20.453125" style="180" customWidth="1"/>
    <col min="15621" max="15621" width="21" style="180" bestFit="1" customWidth="1"/>
    <col min="15622" max="15622" width="6.08984375" style="180" bestFit="1" customWidth="1"/>
    <col min="15623" max="15623" width="22.90625" style="180" customWidth="1"/>
    <col min="15624" max="15624" width="23.54296875" style="180" customWidth="1"/>
    <col min="15625" max="15625" width="26.90625" style="180" customWidth="1"/>
    <col min="15626" max="15626" width="19" style="180" customWidth="1"/>
    <col min="15627" max="15627" width="19.90625" style="180" bestFit="1" customWidth="1"/>
    <col min="15628" max="15628" width="14.453125" style="180" customWidth="1"/>
    <col min="15629" max="15630" width="24.90625" style="180" bestFit="1" customWidth="1"/>
    <col min="15631" max="15631" width="24.453125" style="180" bestFit="1" customWidth="1"/>
    <col min="15632" max="15632" width="24.90625" style="180" bestFit="1" customWidth="1"/>
    <col min="15633" max="15872" width="9.08984375" style="180"/>
    <col min="15873" max="15873" width="9.54296875" style="180" bestFit="1" customWidth="1"/>
    <col min="15874" max="15874" width="46.08984375" style="180" bestFit="1" customWidth="1"/>
    <col min="15875" max="15875" width="15.54296875" style="180" bestFit="1" customWidth="1"/>
    <col min="15876" max="15876" width="20.453125" style="180" customWidth="1"/>
    <col min="15877" max="15877" width="21" style="180" bestFit="1" customWidth="1"/>
    <col min="15878" max="15878" width="6.08984375" style="180" bestFit="1" customWidth="1"/>
    <col min="15879" max="15879" width="22.90625" style="180" customWidth="1"/>
    <col min="15880" max="15880" width="23.54296875" style="180" customWidth="1"/>
    <col min="15881" max="15881" width="26.90625" style="180" customWidth="1"/>
    <col min="15882" max="15882" width="19" style="180" customWidth="1"/>
    <col min="15883" max="15883" width="19.90625" style="180" bestFit="1" customWidth="1"/>
    <col min="15884" max="15884" width="14.453125" style="180" customWidth="1"/>
    <col min="15885" max="15886" width="24.90625" style="180" bestFit="1" customWidth="1"/>
    <col min="15887" max="15887" width="24.453125" style="180" bestFit="1" customWidth="1"/>
    <col min="15888" max="15888" width="24.90625" style="180" bestFit="1" customWidth="1"/>
    <col min="15889" max="16128" width="9.08984375" style="180"/>
    <col min="16129" max="16129" width="9.54296875" style="180" bestFit="1" customWidth="1"/>
    <col min="16130" max="16130" width="46.08984375" style="180" bestFit="1" customWidth="1"/>
    <col min="16131" max="16131" width="15.54296875" style="180" bestFit="1" customWidth="1"/>
    <col min="16132" max="16132" width="20.453125" style="180" customWidth="1"/>
    <col min="16133" max="16133" width="21" style="180" bestFit="1" customWidth="1"/>
    <col min="16134" max="16134" width="6.08984375" style="180" bestFit="1" customWidth="1"/>
    <col min="16135" max="16135" width="22.90625" style="180" customWidth="1"/>
    <col min="16136" max="16136" width="23.54296875" style="180" customWidth="1"/>
    <col min="16137" max="16137" width="26.90625" style="180" customWidth="1"/>
    <col min="16138" max="16138" width="19" style="180" customWidth="1"/>
    <col min="16139" max="16139" width="19.90625" style="180" bestFit="1" customWidth="1"/>
    <col min="16140" max="16140" width="14.453125" style="180" customWidth="1"/>
    <col min="16141" max="16142" width="24.90625" style="180" bestFit="1" customWidth="1"/>
    <col min="16143" max="16143" width="24.453125" style="180" bestFit="1" customWidth="1"/>
    <col min="16144" max="16144" width="24.90625" style="180" bestFit="1" customWidth="1"/>
    <col min="16145" max="16384" width="9.08984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4"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2.5"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2.5"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2.5"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1892</v>
      </c>
      <c r="B104" s="199" t="s">
        <v>1893</v>
      </c>
      <c r="C104" s="200" t="s">
        <v>423</v>
      </c>
      <c r="D104" s="200" t="s">
        <v>1894</v>
      </c>
      <c r="E104" s="200" t="s">
        <v>1895</v>
      </c>
      <c r="F104" s="200" t="s">
        <v>1896</v>
      </c>
      <c r="G104" s="199" t="s">
        <v>1897</v>
      </c>
      <c r="H104" s="199" t="s">
        <v>1898</v>
      </c>
      <c r="I104" s="200" t="s">
        <v>1899</v>
      </c>
      <c r="J104" s="200" t="s">
        <v>427</v>
      </c>
      <c r="K104" s="200" t="s">
        <v>1899</v>
      </c>
      <c r="L104" s="201">
        <v>421905607646</v>
      </c>
      <c r="M104" s="200" t="s">
        <v>1900</v>
      </c>
      <c r="N104" s="200"/>
      <c r="O104" s="278"/>
      <c r="P104" s="317"/>
    </row>
    <row r="105" spans="1:16" x14ac:dyDescent="0.2">
      <c r="A105" s="198" t="s">
        <v>1901</v>
      </c>
      <c r="B105" s="199" t="s">
        <v>1902</v>
      </c>
      <c r="C105" s="200" t="s">
        <v>423</v>
      </c>
      <c r="D105" s="199" t="s">
        <v>1903</v>
      </c>
      <c r="E105" s="199" t="s">
        <v>1904</v>
      </c>
      <c r="F105" s="199" t="s">
        <v>1905</v>
      </c>
      <c r="G105" s="265" t="s">
        <v>1906</v>
      </c>
      <c r="H105" s="199" t="s">
        <v>1907</v>
      </c>
      <c r="I105" s="199" t="s">
        <v>1908</v>
      </c>
      <c r="J105" s="199" t="s">
        <v>425</v>
      </c>
      <c r="K105" s="199" t="s">
        <v>1909</v>
      </c>
      <c r="L105" s="201">
        <v>421907344996</v>
      </c>
      <c r="M105" s="199" t="s">
        <v>1910</v>
      </c>
      <c r="N105" s="199"/>
      <c r="O105" s="199"/>
      <c r="P105" s="199"/>
    </row>
    <row r="106" spans="1:16" x14ac:dyDescent="0.2">
      <c r="A106" s="198" t="s">
        <v>1911</v>
      </c>
      <c r="B106" s="199" t="s">
        <v>1912</v>
      </c>
      <c r="C106" s="200" t="s">
        <v>423</v>
      </c>
      <c r="D106" s="199" t="s">
        <v>1913</v>
      </c>
      <c r="E106" s="199" t="s">
        <v>430</v>
      </c>
      <c r="F106" s="199" t="s">
        <v>437</v>
      </c>
      <c r="G106" s="318" t="s">
        <v>1914</v>
      </c>
      <c r="H106" s="199" t="s">
        <v>1915</v>
      </c>
      <c r="I106" s="199" t="s">
        <v>1916</v>
      </c>
      <c r="J106" s="199" t="s">
        <v>427</v>
      </c>
      <c r="K106" s="199" t="s">
        <v>1916</v>
      </c>
      <c r="L106" s="201">
        <v>421903919943</v>
      </c>
      <c r="M106" s="199" t="s">
        <v>1917</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1918</v>
      </c>
      <c r="B108" s="199" t="s">
        <v>1919</v>
      </c>
      <c r="C108" s="200" t="s">
        <v>423</v>
      </c>
      <c r="D108" s="199" t="s">
        <v>1920</v>
      </c>
      <c r="E108" s="199" t="s">
        <v>430</v>
      </c>
      <c r="F108" s="199" t="s">
        <v>1921</v>
      </c>
      <c r="G108" s="199" t="s">
        <v>1922</v>
      </c>
      <c r="H108" s="199" t="s">
        <v>1923</v>
      </c>
      <c r="I108" s="199" t="s">
        <v>1924</v>
      </c>
      <c r="J108" s="199" t="s">
        <v>427</v>
      </c>
      <c r="K108" s="199" t="s">
        <v>1925</v>
      </c>
      <c r="L108" s="201">
        <v>421903204367</v>
      </c>
      <c r="M108" s="199" t="s">
        <v>1926</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1927</v>
      </c>
      <c r="J109" s="199" t="s">
        <v>2702</v>
      </c>
      <c r="K109" s="199" t="s">
        <v>1928</v>
      </c>
      <c r="L109" s="201">
        <v>421911865045</v>
      </c>
      <c r="M109" s="199" t="s">
        <v>562</v>
      </c>
      <c r="N109" s="199"/>
      <c r="O109" s="199"/>
      <c r="P109" s="199" t="s">
        <v>1413</v>
      </c>
    </row>
    <row r="110" spans="1:16" x14ac:dyDescent="0.2">
      <c r="A110" s="198" t="s">
        <v>563</v>
      </c>
      <c r="B110" s="199" t="s">
        <v>564</v>
      </c>
      <c r="C110" s="200" t="s">
        <v>423</v>
      </c>
      <c r="D110" s="200" t="s">
        <v>474</v>
      </c>
      <c r="E110" s="200" t="s">
        <v>430</v>
      </c>
      <c r="F110" s="200" t="s">
        <v>525</v>
      </c>
      <c r="G110" s="199" t="s">
        <v>565</v>
      </c>
      <c r="H110" s="265" t="s">
        <v>566</v>
      </c>
      <c r="I110" s="200" t="s">
        <v>1368</v>
      </c>
      <c r="J110" s="200" t="s">
        <v>838</v>
      </c>
      <c r="K110" s="200" t="s">
        <v>567</v>
      </c>
      <c r="L110" s="201">
        <v>421915177492</v>
      </c>
      <c r="M110" s="200" t="s">
        <v>568</v>
      </c>
      <c r="N110" s="199"/>
      <c r="O110" s="200"/>
      <c r="P110" s="200"/>
    </row>
    <row r="111" spans="1:16" x14ac:dyDescent="0.2">
      <c r="A111" s="198" t="s">
        <v>1929</v>
      </c>
      <c r="B111" s="199" t="s">
        <v>1930</v>
      </c>
      <c r="C111" s="200" t="s">
        <v>423</v>
      </c>
      <c r="D111" s="200" t="s">
        <v>474</v>
      </c>
      <c r="E111" s="199" t="s">
        <v>430</v>
      </c>
      <c r="F111" s="200" t="s">
        <v>525</v>
      </c>
      <c r="G111" s="199" t="s">
        <v>1931</v>
      </c>
      <c r="H111" s="199" t="s">
        <v>1932</v>
      </c>
      <c r="I111" s="199" t="s">
        <v>1933</v>
      </c>
      <c r="J111" s="199" t="s">
        <v>427</v>
      </c>
      <c r="K111" s="199" t="s">
        <v>1933</v>
      </c>
      <c r="L111" s="201">
        <v>421908145184</v>
      </c>
      <c r="M111" s="199" t="s">
        <v>1934</v>
      </c>
      <c r="N111" s="199"/>
      <c r="O111" s="199"/>
      <c r="P111" s="199"/>
    </row>
    <row r="112" spans="1:16" x14ac:dyDescent="0.2">
      <c r="A112" s="198" t="s">
        <v>569</v>
      </c>
      <c r="B112" s="199" t="s">
        <v>570</v>
      </c>
      <c r="C112" s="200" t="s">
        <v>423</v>
      </c>
      <c r="D112" s="199" t="s">
        <v>571</v>
      </c>
      <c r="E112" s="199" t="s">
        <v>428</v>
      </c>
      <c r="F112" s="199" t="s">
        <v>429</v>
      </c>
      <c r="G112" s="199" t="s">
        <v>572</v>
      </c>
      <c r="H112" s="199" t="s">
        <v>1414</v>
      </c>
      <c r="I112" s="199" t="s">
        <v>573</v>
      </c>
      <c r="J112" s="199" t="s">
        <v>509</v>
      </c>
      <c r="K112" s="199" t="s">
        <v>573</v>
      </c>
      <c r="L112" s="316">
        <v>421905380634</v>
      </c>
      <c r="M112" s="319" t="s">
        <v>574</v>
      </c>
      <c r="N112" s="199"/>
      <c r="O112" s="199"/>
      <c r="P112" s="319" t="s">
        <v>1415</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1935</v>
      </c>
      <c r="I114" s="199" t="s">
        <v>1936</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1937</v>
      </c>
      <c r="B116" s="199" t="s">
        <v>1938</v>
      </c>
      <c r="C116" s="200" t="s">
        <v>423</v>
      </c>
      <c r="D116" s="199" t="s">
        <v>1939</v>
      </c>
      <c r="E116" s="199" t="s">
        <v>1940</v>
      </c>
      <c r="F116" s="199" t="s">
        <v>1941</v>
      </c>
      <c r="G116" s="199" t="s">
        <v>1942</v>
      </c>
      <c r="H116" s="199" t="s">
        <v>1943</v>
      </c>
      <c r="I116" s="199" t="s">
        <v>1944</v>
      </c>
      <c r="J116" s="199" t="s">
        <v>425</v>
      </c>
      <c r="K116" s="199" t="s">
        <v>1944</v>
      </c>
      <c r="L116" s="201">
        <v>421908737634</v>
      </c>
      <c r="M116" s="199" t="s">
        <v>1945</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1416</v>
      </c>
      <c r="B119" s="199" t="s">
        <v>1417</v>
      </c>
      <c r="C119" s="200" t="s">
        <v>423</v>
      </c>
      <c r="D119" s="200" t="s">
        <v>474</v>
      </c>
      <c r="E119" s="199" t="s">
        <v>430</v>
      </c>
      <c r="F119" s="200" t="s">
        <v>475</v>
      </c>
      <c r="G119" s="199" t="s">
        <v>1418</v>
      </c>
      <c r="H119" s="199" t="s">
        <v>1419</v>
      </c>
      <c r="I119" s="199" t="s">
        <v>1420</v>
      </c>
      <c r="J119" s="199" t="s">
        <v>427</v>
      </c>
      <c r="K119" s="199" t="s">
        <v>1420</v>
      </c>
      <c r="L119" s="201">
        <v>421917800004</v>
      </c>
      <c r="M119" s="199" t="s">
        <v>1421</v>
      </c>
      <c r="N119" s="199"/>
      <c r="O119" s="199"/>
      <c r="P119" s="199"/>
    </row>
    <row r="120" spans="1:16" x14ac:dyDescent="0.2">
      <c r="A120" s="198" t="s">
        <v>1946</v>
      </c>
      <c r="B120" s="199" t="s">
        <v>1947</v>
      </c>
      <c r="C120" s="200" t="s">
        <v>423</v>
      </c>
      <c r="D120" s="200" t="s">
        <v>1948</v>
      </c>
      <c r="E120" s="199" t="s">
        <v>430</v>
      </c>
      <c r="F120" s="200" t="s">
        <v>1949</v>
      </c>
      <c r="G120" s="199" t="s">
        <v>1950</v>
      </c>
      <c r="H120" s="199" t="s">
        <v>1951</v>
      </c>
      <c r="I120" s="199" t="s">
        <v>1952</v>
      </c>
      <c r="J120" s="199" t="s">
        <v>427</v>
      </c>
      <c r="K120" s="199" t="s">
        <v>1952</v>
      </c>
      <c r="L120" s="201">
        <v>421918796233</v>
      </c>
      <c r="M120" s="199" t="s">
        <v>1953</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1369</v>
      </c>
      <c r="H122" s="265" t="s">
        <v>1370</v>
      </c>
      <c r="I122" s="200" t="s">
        <v>623</v>
      </c>
      <c r="J122" s="200" t="s">
        <v>427</v>
      </c>
      <c r="K122" s="200" t="s">
        <v>2703</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1422</v>
      </c>
      <c r="P128" s="199" t="s">
        <v>1423</v>
      </c>
    </row>
    <row r="129" spans="1:16" ht="12.5" x14ac:dyDescent="0.2">
      <c r="A129" s="198" t="s">
        <v>1954</v>
      </c>
      <c r="B129" s="199" t="s">
        <v>1955</v>
      </c>
      <c r="C129" s="200" t="s">
        <v>423</v>
      </c>
      <c r="D129" s="200" t="s">
        <v>474</v>
      </c>
      <c r="E129" s="199" t="s">
        <v>430</v>
      </c>
      <c r="F129" s="199" t="s">
        <v>475</v>
      </c>
      <c r="G129" s="321" t="s">
        <v>1956</v>
      </c>
      <c r="H129" s="321" t="s">
        <v>1957</v>
      </c>
      <c r="I129" s="199" t="s">
        <v>1958</v>
      </c>
      <c r="J129" s="199" t="s">
        <v>425</v>
      </c>
      <c r="K129" s="199" t="s">
        <v>1959</v>
      </c>
      <c r="L129" s="201">
        <v>421904260194</v>
      </c>
      <c r="M129" s="199" t="s">
        <v>1960</v>
      </c>
      <c r="N129" s="199"/>
      <c r="O129" s="199"/>
      <c r="P129" s="199"/>
    </row>
    <row r="130" spans="1:16" ht="12.5" x14ac:dyDescent="0.2">
      <c r="A130" s="198" t="s">
        <v>670</v>
      </c>
      <c r="B130" s="199" t="s">
        <v>671</v>
      </c>
      <c r="C130" s="200" t="s">
        <v>423</v>
      </c>
      <c r="D130" s="200" t="s">
        <v>474</v>
      </c>
      <c r="E130" s="199" t="s">
        <v>430</v>
      </c>
      <c r="F130" s="200" t="s">
        <v>525</v>
      </c>
      <c r="G130" s="312" t="s">
        <v>2704</v>
      </c>
      <c r="H130" s="199" t="s">
        <v>2705</v>
      </c>
      <c r="I130" s="199" t="s">
        <v>2706</v>
      </c>
      <c r="J130" s="199" t="s">
        <v>425</v>
      </c>
      <c r="K130" s="199" t="s">
        <v>2706</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1961</v>
      </c>
      <c r="E132" s="199" t="s">
        <v>1962</v>
      </c>
      <c r="F132" s="199" t="s">
        <v>1963</v>
      </c>
      <c r="G132" s="199" t="s">
        <v>682</v>
      </c>
      <c r="H132" s="199" t="s">
        <v>683</v>
      </c>
      <c r="I132" s="199" t="s">
        <v>1964</v>
      </c>
      <c r="J132" s="199" t="s">
        <v>427</v>
      </c>
      <c r="K132" s="199" t="s">
        <v>1964</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1424</v>
      </c>
      <c r="B134" s="199" t="s">
        <v>1425</v>
      </c>
      <c r="C134" s="200" t="s">
        <v>423</v>
      </c>
      <c r="D134" s="200" t="s">
        <v>1426</v>
      </c>
      <c r="E134" s="200" t="s">
        <v>1427</v>
      </c>
      <c r="F134" s="200" t="s">
        <v>1428</v>
      </c>
      <c r="G134" s="265" t="s">
        <v>1429</v>
      </c>
      <c r="H134" s="199" t="s">
        <v>1430</v>
      </c>
      <c r="I134" s="200" t="s">
        <v>1431</v>
      </c>
      <c r="J134" s="200" t="s">
        <v>425</v>
      </c>
      <c r="K134" s="200" t="s">
        <v>1431</v>
      </c>
      <c r="L134" s="201">
        <v>421903996977</v>
      </c>
      <c r="M134" s="200" t="s">
        <v>1432</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1433</v>
      </c>
      <c r="P137" s="199"/>
    </row>
    <row r="138" spans="1:16" x14ac:dyDescent="0.2">
      <c r="A138" s="178" t="s">
        <v>1965</v>
      </c>
      <c r="B138" s="277" t="s">
        <v>1966</v>
      </c>
      <c r="C138" s="200" t="s">
        <v>423</v>
      </c>
      <c r="D138" s="277" t="s">
        <v>1967</v>
      </c>
      <c r="E138" s="277" t="s">
        <v>1427</v>
      </c>
      <c r="F138" s="277" t="s">
        <v>1428</v>
      </c>
      <c r="G138" s="277" t="s">
        <v>1968</v>
      </c>
      <c r="H138" s="277" t="s">
        <v>1969</v>
      </c>
      <c r="I138" s="277" t="s">
        <v>1970</v>
      </c>
      <c r="J138" s="199" t="s">
        <v>427</v>
      </c>
      <c r="K138" s="277" t="s">
        <v>1971</v>
      </c>
      <c r="L138" s="322">
        <v>421905762340</v>
      </c>
      <c r="M138" s="277" t="s">
        <v>1972</v>
      </c>
      <c r="N138" s="277"/>
      <c r="O138" s="277"/>
      <c r="P138" s="277"/>
    </row>
    <row r="139" spans="1:16" x14ac:dyDescent="0.2">
      <c r="A139" s="203" t="s">
        <v>2708</v>
      </c>
      <c r="B139" s="285" t="s">
        <v>2709</v>
      </c>
      <c r="C139" s="285" t="s">
        <v>423</v>
      </c>
      <c r="D139" s="285" t="s">
        <v>2710</v>
      </c>
      <c r="E139" s="285" t="s">
        <v>436</v>
      </c>
      <c r="F139" s="285" t="s">
        <v>494</v>
      </c>
      <c r="G139" s="285" t="s">
        <v>2711</v>
      </c>
      <c r="H139" s="285" t="s">
        <v>496</v>
      </c>
      <c r="I139" s="285" t="s">
        <v>497</v>
      </c>
      <c r="J139" s="285" t="s">
        <v>425</v>
      </c>
      <c r="K139" s="285" t="s">
        <v>497</v>
      </c>
      <c r="L139" s="286">
        <v>421911361044</v>
      </c>
      <c r="M139" s="285" t="s">
        <v>2712</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1973</v>
      </c>
      <c r="O143" s="199"/>
      <c r="P143" s="199"/>
    </row>
    <row r="144" spans="1:16" x14ac:dyDescent="0.2">
      <c r="A144" s="178" t="s">
        <v>1434</v>
      </c>
      <c r="B144" s="277" t="s">
        <v>1435</v>
      </c>
      <c r="C144" s="200" t="s">
        <v>423</v>
      </c>
      <c r="D144" s="277" t="s">
        <v>1436</v>
      </c>
      <c r="E144" s="277" t="s">
        <v>430</v>
      </c>
      <c r="F144" s="277" t="s">
        <v>426</v>
      </c>
      <c r="G144" s="277" t="s">
        <v>1437</v>
      </c>
      <c r="H144" s="277" t="s">
        <v>1438</v>
      </c>
      <c r="I144" s="277" t="s">
        <v>1439</v>
      </c>
      <c r="J144" s="277" t="s">
        <v>425</v>
      </c>
      <c r="K144" s="277" t="s">
        <v>1440</v>
      </c>
      <c r="L144" s="322" t="s">
        <v>1441</v>
      </c>
      <c r="M144" s="277" t="s">
        <v>1442</v>
      </c>
      <c r="N144" s="277"/>
      <c r="O144" s="277"/>
      <c r="P144" s="277"/>
    </row>
    <row r="145" spans="1:16" x14ac:dyDescent="0.2">
      <c r="A145" s="203" t="s">
        <v>2713</v>
      </c>
      <c r="B145" s="285" t="s">
        <v>2714</v>
      </c>
      <c r="C145" s="285" t="s">
        <v>423</v>
      </c>
      <c r="D145" s="285" t="s">
        <v>953</v>
      </c>
      <c r="E145" s="285" t="s">
        <v>431</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739</v>
      </c>
      <c r="B146" s="199" t="s">
        <v>740</v>
      </c>
      <c r="C146" s="200" t="s">
        <v>423</v>
      </c>
      <c r="D146" s="199" t="s">
        <v>1371</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1443</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2721</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1444</v>
      </c>
    </row>
    <row r="161" spans="1:16" x14ac:dyDescent="0.2">
      <c r="A161" s="198" t="s">
        <v>1974</v>
      </c>
      <c r="B161" s="199" t="s">
        <v>1975</v>
      </c>
      <c r="C161" s="200" t="s">
        <v>423</v>
      </c>
      <c r="D161" s="200" t="s">
        <v>1976</v>
      </c>
      <c r="E161" s="200" t="s">
        <v>431</v>
      </c>
      <c r="F161" s="200" t="s">
        <v>725</v>
      </c>
      <c r="G161" s="265" t="s">
        <v>1977</v>
      </c>
      <c r="H161" s="265" t="s">
        <v>1978</v>
      </c>
      <c r="I161" s="200" t="s">
        <v>1979</v>
      </c>
      <c r="J161" s="200" t="s">
        <v>425</v>
      </c>
      <c r="K161" s="200" t="s">
        <v>1979</v>
      </c>
      <c r="L161" s="316">
        <v>421915802888</v>
      </c>
      <c r="M161" s="200" t="s">
        <v>1980</v>
      </c>
      <c r="N161" s="200"/>
      <c r="O161" s="200"/>
      <c r="P161" s="200"/>
    </row>
    <row r="162" spans="1:16" x14ac:dyDescent="0.2">
      <c r="A162" s="198" t="s">
        <v>1981</v>
      </c>
      <c r="B162" s="199" t="s">
        <v>1982</v>
      </c>
      <c r="C162" s="200" t="s">
        <v>423</v>
      </c>
      <c r="D162" s="200" t="s">
        <v>1983</v>
      </c>
      <c r="E162" s="199" t="s">
        <v>430</v>
      </c>
      <c r="F162" s="199" t="s">
        <v>1984</v>
      </c>
      <c r="G162" s="199" t="s">
        <v>1985</v>
      </c>
      <c r="H162" s="199" t="s">
        <v>1986</v>
      </c>
      <c r="I162" s="199" t="s">
        <v>1987</v>
      </c>
      <c r="J162" s="199" t="s">
        <v>427</v>
      </c>
      <c r="K162" s="199" t="s">
        <v>1987</v>
      </c>
      <c r="L162" s="201">
        <v>421905343077</v>
      </c>
      <c r="M162" s="199" t="s">
        <v>1988</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1989</v>
      </c>
      <c r="J164" s="285" t="s">
        <v>872</v>
      </c>
      <c r="K164" s="285" t="s">
        <v>2722</v>
      </c>
      <c r="L164" s="286" t="s">
        <v>2723</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1990</v>
      </c>
      <c r="I166" s="200" t="s">
        <v>884</v>
      </c>
      <c r="J166" s="200" t="s">
        <v>427</v>
      </c>
      <c r="K166" s="200" t="s">
        <v>1445</v>
      </c>
      <c r="L166" s="201">
        <v>421915499077</v>
      </c>
      <c r="M166" s="200" t="s">
        <v>885</v>
      </c>
      <c r="N166" s="200"/>
      <c r="O166" s="200"/>
      <c r="P166" s="200"/>
    </row>
    <row r="167" spans="1:16" x14ac:dyDescent="0.2">
      <c r="A167" s="198" t="s">
        <v>886</v>
      </c>
      <c r="B167" s="199" t="s">
        <v>887</v>
      </c>
      <c r="C167" s="200" t="s">
        <v>423</v>
      </c>
      <c r="D167" s="200" t="s">
        <v>1991</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1992</v>
      </c>
      <c r="B168" s="199" t="s">
        <v>1993</v>
      </c>
      <c r="C168" s="200" t="s">
        <v>423</v>
      </c>
      <c r="D168" s="199" t="s">
        <v>1994</v>
      </c>
      <c r="E168" s="199" t="s">
        <v>430</v>
      </c>
      <c r="F168" s="199" t="s">
        <v>893</v>
      </c>
      <c r="G168" s="265" t="s">
        <v>1995</v>
      </c>
      <c r="H168" s="265" t="s">
        <v>1996</v>
      </c>
      <c r="I168" s="199" t="s">
        <v>1997</v>
      </c>
      <c r="J168" s="199" t="s">
        <v>427</v>
      </c>
      <c r="K168" s="199" t="s">
        <v>1997</v>
      </c>
      <c r="L168" s="201">
        <v>421915902632</v>
      </c>
      <c r="M168" s="199" t="s">
        <v>1998</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1999</v>
      </c>
      <c r="B173" s="277" t="s">
        <v>2000</v>
      </c>
      <c r="C173" s="200" t="s">
        <v>423</v>
      </c>
      <c r="D173" s="277" t="s">
        <v>2001</v>
      </c>
      <c r="E173" s="277" t="s">
        <v>2002</v>
      </c>
      <c r="F173" s="277" t="s">
        <v>2003</v>
      </c>
      <c r="G173" s="277" t="s">
        <v>2004</v>
      </c>
      <c r="H173" s="277" t="s">
        <v>2005</v>
      </c>
      <c r="I173" s="277" t="s">
        <v>2006</v>
      </c>
      <c r="J173" s="277" t="s">
        <v>427</v>
      </c>
      <c r="K173" s="277" t="s">
        <v>2006</v>
      </c>
      <c r="L173" s="322">
        <v>421905533719</v>
      </c>
      <c r="M173" s="277" t="s">
        <v>2724</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1446</v>
      </c>
      <c r="B176" s="199" t="s">
        <v>1447</v>
      </c>
      <c r="C176" s="200" t="s">
        <v>423</v>
      </c>
      <c r="D176" s="200" t="s">
        <v>1448</v>
      </c>
      <c r="E176" s="200" t="s">
        <v>434</v>
      </c>
      <c r="F176" s="200" t="s">
        <v>433</v>
      </c>
      <c r="G176" s="265" t="s">
        <v>1449</v>
      </c>
      <c r="H176" s="199" t="s">
        <v>1450</v>
      </c>
      <c r="I176" s="200" t="s">
        <v>1451</v>
      </c>
      <c r="J176" s="200" t="s">
        <v>425</v>
      </c>
      <c r="K176" s="200"/>
      <c r="L176" s="201">
        <v>421907953701</v>
      </c>
      <c r="M176" s="200" t="s">
        <v>2007</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2008</v>
      </c>
      <c r="B179" s="199" t="s">
        <v>2009</v>
      </c>
      <c r="C179" s="200" t="s">
        <v>423</v>
      </c>
      <c r="D179" s="199" t="s">
        <v>2010</v>
      </c>
      <c r="E179" s="277" t="s">
        <v>2011</v>
      </c>
      <c r="F179" s="199" t="s">
        <v>2012</v>
      </c>
      <c r="G179" s="265" t="s">
        <v>2013</v>
      </c>
      <c r="H179" s="265" t="s">
        <v>2014</v>
      </c>
      <c r="I179" s="199" t="s">
        <v>2015</v>
      </c>
      <c r="J179" s="199" t="s">
        <v>427</v>
      </c>
      <c r="K179" s="199" t="s">
        <v>2015</v>
      </c>
      <c r="L179" s="201">
        <v>421908553335</v>
      </c>
      <c r="M179" s="199" t="s">
        <v>2016</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1452</v>
      </c>
      <c r="B181" s="318" t="s">
        <v>1453</v>
      </c>
      <c r="C181" s="200" t="s">
        <v>423</v>
      </c>
      <c r="D181" s="277" t="s">
        <v>1436</v>
      </c>
      <c r="E181" s="277" t="s">
        <v>430</v>
      </c>
      <c r="F181" s="277" t="s">
        <v>426</v>
      </c>
      <c r="G181" s="277" t="s">
        <v>1454</v>
      </c>
      <c r="H181" s="277" t="s">
        <v>1455</v>
      </c>
      <c r="I181" s="277" t="s">
        <v>1439</v>
      </c>
      <c r="J181" s="277" t="s">
        <v>425</v>
      </c>
      <c r="K181" s="277" t="s">
        <v>2017</v>
      </c>
      <c r="L181" s="323" t="s">
        <v>1456</v>
      </c>
      <c r="M181" s="277" t="s">
        <v>1457</v>
      </c>
      <c r="N181" s="277"/>
      <c r="O181" s="277"/>
      <c r="P181" s="277"/>
    </row>
    <row r="182" spans="1:16" x14ac:dyDescent="0.2">
      <c r="A182" s="178" t="s">
        <v>965</v>
      </c>
      <c r="B182" s="277" t="s">
        <v>966</v>
      </c>
      <c r="C182" s="277" t="s">
        <v>423</v>
      </c>
      <c r="D182" s="200" t="s">
        <v>1458</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2018</v>
      </c>
      <c r="B185" s="277" t="s">
        <v>2019</v>
      </c>
      <c r="C185" s="277" t="s">
        <v>423</v>
      </c>
      <c r="D185" s="200" t="s">
        <v>2020</v>
      </c>
      <c r="E185" s="277" t="s">
        <v>430</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423</v>
      </c>
      <c r="D187" s="285" t="s">
        <v>2738</v>
      </c>
      <c r="E187" s="285" t="s">
        <v>2739</v>
      </c>
      <c r="F187" s="285" t="s">
        <v>2740</v>
      </c>
      <c r="G187" s="285" t="s">
        <v>2741</v>
      </c>
      <c r="H187" s="285" t="s">
        <v>2742</v>
      </c>
      <c r="I187" s="285" t="s">
        <v>2743</v>
      </c>
      <c r="J187" s="285" t="s">
        <v>425</v>
      </c>
      <c r="K187" s="285" t="s">
        <v>2744</v>
      </c>
      <c r="L187" s="286">
        <v>421944608826</v>
      </c>
      <c r="M187" s="285" t="s">
        <v>2359</v>
      </c>
      <c r="N187" s="285"/>
      <c r="O187" s="285"/>
      <c r="P187" s="285"/>
    </row>
    <row r="188" spans="1:16" x14ac:dyDescent="0.2">
      <c r="A188" s="203" t="s">
        <v>2745</v>
      </c>
      <c r="B188" s="285" t="s">
        <v>2746</v>
      </c>
      <c r="C188" s="285" t="s">
        <v>423</v>
      </c>
      <c r="D188" s="285" t="s">
        <v>2747</v>
      </c>
      <c r="E188" s="285" t="s">
        <v>2707</v>
      </c>
      <c r="F188" s="285" t="s">
        <v>1016</v>
      </c>
      <c r="G188" s="285" t="s">
        <v>2748</v>
      </c>
      <c r="H188" s="285" t="s">
        <v>2749</v>
      </c>
      <c r="I188" s="285" t="s">
        <v>2750</v>
      </c>
      <c r="J188" s="285" t="s">
        <v>425</v>
      </c>
      <c r="K188" s="285" t="s">
        <v>2750</v>
      </c>
      <c r="L188" s="286">
        <v>421903226107</v>
      </c>
      <c r="M188" s="285" t="s">
        <v>2751</v>
      </c>
      <c r="N188" s="285"/>
      <c r="O188" s="285"/>
      <c r="P188" s="285"/>
    </row>
    <row r="189" spans="1:16" x14ac:dyDescent="0.2">
      <c r="A189" s="203" t="s">
        <v>2752</v>
      </c>
      <c r="B189" s="285" t="s">
        <v>2753</v>
      </c>
      <c r="C189" s="285" t="s">
        <v>423</v>
      </c>
      <c r="D189" s="285" t="s">
        <v>2754</v>
      </c>
      <c r="E189" s="285" t="s">
        <v>2755</v>
      </c>
      <c r="F189" s="285" t="s">
        <v>2756</v>
      </c>
      <c r="G189" s="285" t="s">
        <v>2359</v>
      </c>
      <c r="H189" s="285" t="s">
        <v>2757</v>
      </c>
      <c r="I189" s="285" t="s">
        <v>2758</v>
      </c>
      <c r="J189" s="285" t="s">
        <v>425</v>
      </c>
      <c r="K189" s="285" t="s">
        <v>2359</v>
      </c>
      <c r="L189" s="286" t="s">
        <v>2359</v>
      </c>
      <c r="M189" s="285" t="s">
        <v>2759</v>
      </c>
      <c r="N189" s="285"/>
      <c r="O189" s="285"/>
      <c r="P189" s="285"/>
    </row>
    <row r="190" spans="1:16" ht="12.5" x14ac:dyDescent="0.25">
      <c r="A190" s="203" t="s">
        <v>2028</v>
      </c>
      <c r="B190" s="285" t="s">
        <v>2029</v>
      </c>
      <c r="C190" s="285" t="s">
        <v>2030</v>
      </c>
      <c r="D190" s="285" t="s">
        <v>2031</v>
      </c>
      <c r="E190" s="285" t="s">
        <v>430</v>
      </c>
      <c r="F190" s="285" t="s">
        <v>525</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423</v>
      </c>
      <c r="D191" s="285" t="s">
        <v>2039</v>
      </c>
      <c r="E191" s="285" t="s">
        <v>430</v>
      </c>
      <c r="F191" s="285" t="s">
        <v>551</v>
      </c>
      <c r="G191" s="285" t="s">
        <v>2040</v>
      </c>
      <c r="H191" s="285" t="s">
        <v>2041</v>
      </c>
      <c r="I191" s="285" t="s">
        <v>752</v>
      </c>
      <c r="J191" s="285" t="s">
        <v>425</v>
      </c>
      <c r="K191" s="285" t="s">
        <v>752</v>
      </c>
      <c r="L191" s="286">
        <v>421905245825</v>
      </c>
      <c r="M191" s="285" t="s">
        <v>2042</v>
      </c>
      <c r="N191" s="285"/>
      <c r="O191" s="285"/>
      <c r="P191" s="285"/>
    </row>
    <row r="192" spans="1:16" x14ac:dyDescent="0.2">
      <c r="A192" s="203" t="s">
        <v>2237</v>
      </c>
      <c r="B192" s="285" t="s">
        <v>2238</v>
      </c>
      <c r="C192" s="285" t="s">
        <v>423</v>
      </c>
      <c r="D192" s="285" t="s">
        <v>2239</v>
      </c>
      <c r="E192" s="285" t="s">
        <v>430</v>
      </c>
      <c r="F192" s="285" t="s">
        <v>2240</v>
      </c>
      <c r="G192" s="285" t="s">
        <v>2241</v>
      </c>
      <c r="H192" s="285" t="s">
        <v>2242</v>
      </c>
      <c r="I192" s="285" t="s">
        <v>2243</v>
      </c>
      <c r="J192" s="277" t="s">
        <v>427</v>
      </c>
      <c r="K192" s="285"/>
      <c r="L192" s="286"/>
      <c r="M192" s="285" t="s">
        <v>2244</v>
      </c>
      <c r="N192" s="285"/>
      <c r="O192" s="285"/>
      <c r="P192" s="285"/>
    </row>
    <row r="193" spans="1:16" x14ac:dyDescent="0.2">
      <c r="A193" s="203" t="s">
        <v>2760</v>
      </c>
      <c r="B193" s="285" t="s">
        <v>2761</v>
      </c>
      <c r="C193" s="285" t="s">
        <v>423</v>
      </c>
      <c r="D193" s="285" t="s">
        <v>2762</v>
      </c>
      <c r="E193" s="285" t="s">
        <v>434</v>
      </c>
      <c r="F193" s="285" t="s">
        <v>435</v>
      </c>
      <c r="G193" s="285" t="s">
        <v>2763</v>
      </c>
      <c r="H193" s="285" t="s">
        <v>2764</v>
      </c>
      <c r="I193" s="285" t="s">
        <v>2765</v>
      </c>
      <c r="J193" s="285" t="s">
        <v>427</v>
      </c>
      <c r="K193" s="285" t="s">
        <v>2765</v>
      </c>
      <c r="L193" s="286">
        <v>421911830220</v>
      </c>
      <c r="M193" s="285" t="s">
        <v>2766</v>
      </c>
      <c r="N193" s="285"/>
      <c r="O193" s="285"/>
      <c r="P193" s="285"/>
    </row>
    <row r="194" spans="1:16" x14ac:dyDescent="0.2">
      <c r="A194" s="203" t="s">
        <v>2767</v>
      </c>
      <c r="B194" s="285" t="s">
        <v>2768</v>
      </c>
      <c r="C194" s="285" t="s">
        <v>423</v>
      </c>
      <c r="D194" s="285" t="s">
        <v>2769</v>
      </c>
      <c r="E194" s="285" t="s">
        <v>430</v>
      </c>
      <c r="F194" s="285" t="s">
        <v>758</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423</v>
      </c>
      <c r="D195" s="285" t="s">
        <v>2776</v>
      </c>
      <c r="E195" s="285" t="s">
        <v>1710</v>
      </c>
      <c r="F195" s="285" t="s">
        <v>1779</v>
      </c>
      <c r="G195" s="285" t="s">
        <v>2777</v>
      </c>
      <c r="H195" s="285" t="s">
        <v>2778</v>
      </c>
      <c r="I195" s="285" t="s">
        <v>2779</v>
      </c>
      <c r="J195" s="285" t="s">
        <v>425</v>
      </c>
      <c r="K195" s="285" t="s">
        <v>2779</v>
      </c>
      <c r="L195" s="286">
        <v>421905315540</v>
      </c>
      <c r="M195" s="285" t="s">
        <v>2780</v>
      </c>
      <c r="N195" s="285"/>
      <c r="O195" s="285"/>
      <c r="P195" s="285"/>
    </row>
    <row r="196" spans="1:16" x14ac:dyDescent="0.2">
      <c r="A196" s="203" t="s">
        <v>2781</v>
      </c>
      <c r="B196" s="285" t="s">
        <v>2782</v>
      </c>
      <c r="C196" s="285" t="s">
        <v>423</v>
      </c>
      <c r="D196" s="285" t="s">
        <v>2783</v>
      </c>
      <c r="E196" s="285" t="s">
        <v>1873</v>
      </c>
      <c r="F196" s="285" t="s">
        <v>1874</v>
      </c>
      <c r="G196" s="285" t="s">
        <v>2359</v>
      </c>
      <c r="H196" s="285" t="s">
        <v>2784</v>
      </c>
      <c r="I196" s="285" t="s">
        <v>2785</v>
      </c>
      <c r="J196" s="285" t="s">
        <v>427</v>
      </c>
      <c r="K196" s="285" t="s">
        <v>2785</v>
      </c>
      <c r="L196" s="286">
        <v>421948137172</v>
      </c>
      <c r="M196" s="285" t="s">
        <v>2359</v>
      </c>
      <c r="N196" s="285"/>
      <c r="O196" s="285"/>
      <c r="P196" s="285"/>
    </row>
    <row r="197" spans="1:16" x14ac:dyDescent="0.2">
      <c r="A197" s="203" t="s">
        <v>2786</v>
      </c>
      <c r="B197" s="285" t="s">
        <v>2787</v>
      </c>
      <c r="C197" s="285" t="s">
        <v>423</v>
      </c>
      <c r="D197" s="285" t="s">
        <v>2788</v>
      </c>
      <c r="E197" s="285" t="s">
        <v>434</v>
      </c>
      <c r="F197" s="285" t="s">
        <v>433</v>
      </c>
      <c r="G197" s="285" t="s">
        <v>2789</v>
      </c>
      <c r="H197" s="285" t="s">
        <v>2790</v>
      </c>
      <c r="I197" s="285" t="s">
        <v>2791</v>
      </c>
      <c r="J197" s="285" t="s">
        <v>427</v>
      </c>
      <c r="K197" s="285" t="s">
        <v>2792</v>
      </c>
      <c r="L197" s="286">
        <v>421918766009</v>
      </c>
      <c r="M197" s="285" t="s">
        <v>2793</v>
      </c>
      <c r="N197" s="285"/>
      <c r="O197" s="285"/>
      <c r="P197" s="285"/>
    </row>
    <row r="198" spans="1:16" x14ac:dyDescent="0.2">
      <c r="A198" s="198" t="s">
        <v>1459</v>
      </c>
      <c r="B198" s="199" t="s">
        <v>1460</v>
      </c>
      <c r="C198" s="200" t="s">
        <v>423</v>
      </c>
      <c r="D198" s="199" t="s">
        <v>524</v>
      </c>
      <c r="E198" s="199" t="s">
        <v>430</v>
      </c>
      <c r="F198" s="199" t="s">
        <v>525</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423</v>
      </c>
      <c r="D199" s="285" t="s">
        <v>2796</v>
      </c>
      <c r="E199" s="285" t="s">
        <v>2797</v>
      </c>
      <c r="F199" s="285" t="s">
        <v>433</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423</v>
      </c>
      <c r="D200" s="285" t="s">
        <v>2803</v>
      </c>
      <c r="E200" s="285" t="s">
        <v>2804</v>
      </c>
      <c r="F200" s="285" t="s">
        <v>2805</v>
      </c>
      <c r="G200" s="285" t="s">
        <v>2806</v>
      </c>
      <c r="H200" s="285" t="s">
        <v>2807</v>
      </c>
      <c r="I200" s="285" t="s">
        <v>2808</v>
      </c>
      <c r="J200" s="285" t="s">
        <v>425</v>
      </c>
      <c r="K200" s="285" t="s">
        <v>2809</v>
      </c>
      <c r="L200" s="286">
        <v>421908470934</v>
      </c>
      <c r="M200" s="285" t="s">
        <v>2810</v>
      </c>
      <c r="N200" s="285"/>
      <c r="O200" s="285"/>
      <c r="P200" s="285"/>
    </row>
    <row r="201" spans="1:16" x14ac:dyDescent="0.2">
      <c r="A201" s="203" t="s">
        <v>2811</v>
      </c>
      <c r="B201" s="285" t="s">
        <v>2812</v>
      </c>
      <c r="C201" s="285" t="s">
        <v>423</v>
      </c>
      <c r="D201" s="285" t="s">
        <v>2813</v>
      </c>
      <c r="E201" s="285" t="s">
        <v>2814</v>
      </c>
      <c r="F201" s="285" t="s">
        <v>2815</v>
      </c>
      <c r="G201" s="285" t="s">
        <v>2816</v>
      </c>
      <c r="H201" s="285" t="s">
        <v>2817</v>
      </c>
      <c r="I201" s="285" t="s">
        <v>2818</v>
      </c>
      <c r="J201" s="285" t="s">
        <v>427</v>
      </c>
      <c r="K201" s="285" t="s">
        <v>2819</v>
      </c>
      <c r="L201" s="286">
        <v>421903544565</v>
      </c>
      <c r="M201" s="285" t="s">
        <v>2359</v>
      </c>
      <c r="N201" s="285"/>
      <c r="O201" s="285"/>
      <c r="P201" s="285"/>
    </row>
    <row r="202" spans="1:16" x14ac:dyDescent="0.2">
      <c r="A202" s="203" t="s">
        <v>2820</v>
      </c>
      <c r="B202" s="285" t="s">
        <v>2821</v>
      </c>
      <c r="C202" s="285" t="s">
        <v>423</v>
      </c>
      <c r="D202" s="285" t="s">
        <v>2822</v>
      </c>
      <c r="E202" s="285" t="s">
        <v>430</v>
      </c>
      <c r="F202" s="285" t="s">
        <v>551</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423</v>
      </c>
      <c r="D203" s="285" t="s">
        <v>2830</v>
      </c>
      <c r="E203" s="285" t="s">
        <v>430</v>
      </c>
      <c r="F203" s="285" t="s">
        <v>2831</v>
      </c>
      <c r="G203" s="285" t="s">
        <v>2832</v>
      </c>
      <c r="H203" s="285" t="s">
        <v>2833</v>
      </c>
      <c r="I203" s="285" t="s">
        <v>2834</v>
      </c>
      <c r="J203" s="285" t="s">
        <v>425</v>
      </c>
      <c r="K203" s="285" t="s">
        <v>2834</v>
      </c>
      <c r="L203" s="286">
        <v>421903408371</v>
      </c>
      <c r="M203" s="285" t="s">
        <v>2835</v>
      </c>
      <c r="N203" s="285"/>
      <c r="O203" s="285"/>
      <c r="P203" s="285"/>
    </row>
    <row r="204" spans="1:16" x14ac:dyDescent="0.2">
      <c r="A204" s="203" t="s">
        <v>2836</v>
      </c>
      <c r="B204" s="285" t="s">
        <v>2837</v>
      </c>
      <c r="C204" s="285" t="s">
        <v>423</v>
      </c>
      <c r="D204" s="285" t="s">
        <v>2838</v>
      </c>
      <c r="E204" s="285" t="s">
        <v>430</v>
      </c>
      <c r="F204" s="285" t="s">
        <v>826</v>
      </c>
      <c r="G204" s="285" t="s">
        <v>2839</v>
      </c>
      <c r="H204" s="285" t="s">
        <v>2840</v>
      </c>
      <c r="I204" s="285" t="s">
        <v>2841</v>
      </c>
      <c r="J204" s="285" t="s">
        <v>425</v>
      </c>
      <c r="K204" s="285" t="s">
        <v>2841</v>
      </c>
      <c r="L204" s="286">
        <v>421905710859</v>
      </c>
      <c r="M204" s="285" t="s">
        <v>2842</v>
      </c>
      <c r="N204" s="285"/>
      <c r="O204" s="285"/>
      <c r="P204" s="285"/>
    </row>
    <row r="205" spans="1:16" x14ac:dyDescent="0.2">
      <c r="A205" s="203" t="s">
        <v>2843</v>
      </c>
      <c r="B205" s="285" t="s">
        <v>2844</v>
      </c>
      <c r="C205" s="285" t="s">
        <v>423</v>
      </c>
      <c r="D205" s="285" t="s">
        <v>2845</v>
      </c>
      <c r="E205" s="285" t="s">
        <v>2846</v>
      </c>
      <c r="F205" s="285" t="s">
        <v>2847</v>
      </c>
      <c r="G205" s="285" t="s">
        <v>2848</v>
      </c>
      <c r="H205" s="285" t="s">
        <v>2849</v>
      </c>
      <c r="I205" s="285" t="s">
        <v>2850</v>
      </c>
      <c r="J205" s="285" t="s">
        <v>425</v>
      </c>
      <c r="K205" s="285" t="s">
        <v>2850</v>
      </c>
      <c r="L205" s="286">
        <v>421907725303</v>
      </c>
      <c r="M205" s="285" t="s">
        <v>2851</v>
      </c>
      <c r="N205" s="285"/>
      <c r="O205" s="285"/>
      <c r="P205" s="285"/>
    </row>
    <row r="206" spans="1:16" x14ac:dyDescent="0.2">
      <c r="A206" s="203" t="s">
        <v>2043</v>
      </c>
      <c r="B206" s="285" t="s">
        <v>2044</v>
      </c>
      <c r="C206" s="285" t="s">
        <v>423</v>
      </c>
      <c r="D206" s="285" t="s">
        <v>2045</v>
      </c>
      <c r="E206" s="285" t="s">
        <v>434</v>
      </c>
      <c r="F206" s="285" t="s">
        <v>435</v>
      </c>
      <c r="G206" s="285" t="s">
        <v>2046</v>
      </c>
      <c r="H206" s="285" t="s">
        <v>2047</v>
      </c>
      <c r="I206" s="285" t="s">
        <v>2048</v>
      </c>
      <c r="J206" s="285" t="s">
        <v>425</v>
      </c>
      <c r="K206" s="285" t="s">
        <v>2994</v>
      </c>
      <c r="L206" s="286" t="s">
        <v>2995</v>
      </c>
      <c r="M206" s="285" t="s">
        <v>2049</v>
      </c>
      <c r="N206" s="285"/>
      <c r="O206" s="285"/>
      <c r="P206" s="285"/>
    </row>
    <row r="207" spans="1:16" x14ac:dyDescent="0.2">
      <c r="A207" s="203" t="s">
        <v>2852</v>
      </c>
      <c r="B207" s="285" t="s">
        <v>2853</v>
      </c>
      <c r="C207" s="285" t="s">
        <v>423</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423</v>
      </c>
      <c r="D208" s="285" t="s">
        <v>2862</v>
      </c>
      <c r="E208" s="285" t="s">
        <v>1895</v>
      </c>
      <c r="F208" s="285" t="s">
        <v>1896</v>
      </c>
      <c r="G208" s="285" t="s">
        <v>2359</v>
      </c>
      <c r="H208" s="285" t="s">
        <v>2863</v>
      </c>
      <c r="I208" s="285" t="s">
        <v>2864</v>
      </c>
      <c r="J208" s="285" t="s">
        <v>427</v>
      </c>
      <c r="K208" s="285" t="s">
        <v>2359</v>
      </c>
      <c r="L208" s="286" t="s">
        <v>2359</v>
      </c>
      <c r="M208" s="285" t="s">
        <v>2865</v>
      </c>
      <c r="N208" s="285"/>
      <c r="O208" s="285"/>
      <c r="P208" s="285"/>
    </row>
    <row r="209" spans="1:16" x14ac:dyDescent="0.2">
      <c r="A209" s="203" t="s">
        <v>2050</v>
      </c>
      <c r="B209" s="285" t="s">
        <v>2051</v>
      </c>
      <c r="C209" s="285" t="s">
        <v>423</v>
      </c>
      <c r="D209" s="285" t="s">
        <v>2052</v>
      </c>
      <c r="E209" s="285" t="s">
        <v>1873</v>
      </c>
      <c r="F209" s="285" t="s">
        <v>1874</v>
      </c>
      <c r="G209" s="285" t="s">
        <v>2053</v>
      </c>
      <c r="H209" s="285" t="s">
        <v>2992</v>
      </c>
      <c r="I209" s="285" t="s">
        <v>2054</v>
      </c>
      <c r="J209" s="285" t="s">
        <v>425</v>
      </c>
      <c r="K209" s="285" t="s">
        <v>2055</v>
      </c>
      <c r="L209" s="286">
        <v>421949335971</v>
      </c>
      <c r="M209" s="285" t="s">
        <v>2056</v>
      </c>
      <c r="N209" s="285" t="s">
        <v>2866</v>
      </c>
      <c r="O209" s="285"/>
      <c r="P209" s="285"/>
    </row>
    <row r="210" spans="1:16" x14ac:dyDescent="0.2">
      <c r="A210" s="203" t="s">
        <v>2867</v>
      </c>
      <c r="B210" s="285" t="s">
        <v>2868</v>
      </c>
      <c r="C210" s="285" t="s">
        <v>423</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423</v>
      </c>
      <c r="D211" s="285" t="s">
        <v>2877</v>
      </c>
      <c r="E211" s="285" t="s">
        <v>424</v>
      </c>
      <c r="F211" s="285" t="s">
        <v>817</v>
      </c>
      <c r="G211" s="285" t="s">
        <v>2878</v>
      </c>
      <c r="H211" s="285" t="s">
        <v>2879</v>
      </c>
      <c r="I211" s="285" t="s">
        <v>2880</v>
      </c>
      <c r="J211" s="285" t="s">
        <v>425</v>
      </c>
      <c r="K211" s="285" t="s">
        <v>2880</v>
      </c>
      <c r="L211" s="286">
        <v>421903551810</v>
      </c>
      <c r="M211" s="285" t="s">
        <v>2881</v>
      </c>
      <c r="N211" s="285"/>
      <c r="O211" s="285"/>
      <c r="P211" s="285"/>
    </row>
    <row r="212" spans="1:16" x14ac:dyDescent="0.2">
      <c r="A212" s="203" t="s">
        <v>2057</v>
      </c>
      <c r="B212" s="285" t="s">
        <v>2058</v>
      </c>
      <c r="C212" s="285" t="s">
        <v>423</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5" x14ac:dyDescent="0.25">
      <c r="A213" s="203" t="s">
        <v>2066</v>
      </c>
      <c r="B213" s="285" t="s">
        <v>2067</v>
      </c>
      <c r="C213" s="285" t="s">
        <v>423</v>
      </c>
      <c r="D213" s="285" t="s">
        <v>2068</v>
      </c>
      <c r="E213" s="199" t="s">
        <v>430</v>
      </c>
      <c r="F213" s="285" t="s">
        <v>542</v>
      </c>
      <c r="G213" s="313" t="s">
        <v>2069</v>
      </c>
      <c r="H213" s="313" t="s">
        <v>2070</v>
      </c>
      <c r="I213" s="285" t="s">
        <v>2071</v>
      </c>
      <c r="J213" s="285" t="s">
        <v>425</v>
      </c>
      <c r="K213" s="285" t="s">
        <v>2071</v>
      </c>
      <c r="L213" s="286">
        <v>421903851953</v>
      </c>
      <c r="M213" s="285" t="s">
        <v>2072</v>
      </c>
      <c r="N213" s="285"/>
      <c r="O213" s="285"/>
      <c r="P213" s="285"/>
    </row>
    <row r="214" spans="1:16" x14ac:dyDescent="0.2">
      <c r="A214" s="203" t="s">
        <v>2883</v>
      </c>
      <c r="B214" s="285" t="s">
        <v>2884</v>
      </c>
      <c r="C214" s="285" t="s">
        <v>423</v>
      </c>
      <c r="D214" s="285" t="s">
        <v>2885</v>
      </c>
      <c r="E214" s="285" t="s">
        <v>2886</v>
      </c>
      <c r="F214" s="285" t="s">
        <v>2887</v>
      </c>
      <c r="G214" s="285" t="s">
        <v>2888</v>
      </c>
      <c r="H214" s="285" t="s">
        <v>2889</v>
      </c>
      <c r="I214" s="285" t="s">
        <v>2890</v>
      </c>
      <c r="J214" s="285" t="s">
        <v>425</v>
      </c>
      <c r="K214" s="285" t="s">
        <v>2890</v>
      </c>
      <c r="L214" s="286">
        <v>421902366400</v>
      </c>
      <c r="M214" s="285" t="s">
        <v>2891</v>
      </c>
      <c r="N214" s="285"/>
      <c r="O214" s="285"/>
      <c r="P214" s="285"/>
    </row>
    <row r="215" spans="1:16" x14ac:dyDescent="0.2">
      <c r="A215" s="203" t="s">
        <v>2892</v>
      </c>
      <c r="B215" s="285" t="s">
        <v>2893</v>
      </c>
      <c r="C215" s="285" t="s">
        <v>423</v>
      </c>
      <c r="D215" s="285" t="s">
        <v>2894</v>
      </c>
      <c r="E215" s="285" t="s">
        <v>2895</v>
      </c>
      <c r="F215" s="285" t="s">
        <v>2896</v>
      </c>
      <c r="G215" s="285" t="s">
        <v>2897</v>
      </c>
      <c r="H215" s="285" t="s">
        <v>2898</v>
      </c>
      <c r="I215" s="285" t="s">
        <v>2899</v>
      </c>
      <c r="J215" s="285" t="s">
        <v>425</v>
      </c>
      <c r="K215" s="285" t="s">
        <v>2899</v>
      </c>
      <c r="L215" s="286">
        <v>421905495820</v>
      </c>
      <c r="M215" s="285" t="s">
        <v>2900</v>
      </c>
      <c r="N215" s="285"/>
      <c r="O215" s="285"/>
      <c r="P215" s="285"/>
    </row>
    <row r="216" spans="1:16" x14ac:dyDescent="0.2">
      <c r="A216" s="203" t="s">
        <v>2901</v>
      </c>
      <c r="B216" s="285" t="s">
        <v>2902</v>
      </c>
      <c r="C216" s="285" t="s">
        <v>423</v>
      </c>
      <c r="D216" s="285" t="s">
        <v>2903</v>
      </c>
      <c r="E216" s="285" t="s">
        <v>2904</v>
      </c>
      <c r="F216" s="285" t="s">
        <v>2905</v>
      </c>
      <c r="G216" s="285" t="s">
        <v>2906</v>
      </c>
      <c r="H216" s="285" t="s">
        <v>2907</v>
      </c>
      <c r="I216" s="285" t="s">
        <v>2908</v>
      </c>
      <c r="J216" s="285" t="s">
        <v>425</v>
      </c>
      <c r="K216" s="285" t="s">
        <v>2908</v>
      </c>
      <c r="L216" s="286">
        <v>421905356370</v>
      </c>
      <c r="M216" s="285" t="s">
        <v>2909</v>
      </c>
      <c r="N216" s="285"/>
      <c r="O216" s="285"/>
      <c r="P216" s="285"/>
    </row>
    <row r="217" spans="1:16" ht="12.5" x14ac:dyDescent="0.25">
      <c r="A217" s="203" t="s">
        <v>2073</v>
      </c>
      <c r="B217" s="285" t="s">
        <v>2074</v>
      </c>
      <c r="C217" s="285" t="s">
        <v>423</v>
      </c>
      <c r="D217" s="285" t="s">
        <v>2075</v>
      </c>
      <c r="E217" s="285" t="s">
        <v>1427</v>
      </c>
      <c r="F217" s="285" t="s">
        <v>1428</v>
      </c>
      <c r="G217" s="313" t="s">
        <v>2076</v>
      </c>
      <c r="H217" s="285" t="s">
        <v>2077</v>
      </c>
      <c r="I217" s="285" t="s">
        <v>2078</v>
      </c>
      <c r="J217" s="285" t="s">
        <v>425</v>
      </c>
      <c r="K217" s="285" t="s">
        <v>2079</v>
      </c>
      <c r="L217" s="286">
        <v>421907641634</v>
      </c>
      <c r="M217" s="285" t="s">
        <v>2080</v>
      </c>
      <c r="N217" s="285"/>
      <c r="O217" s="285"/>
      <c r="P217" s="285"/>
    </row>
    <row r="218" spans="1:16" x14ac:dyDescent="0.2">
      <c r="A218" s="203" t="s">
        <v>2910</v>
      </c>
      <c r="B218" s="285" t="s">
        <v>2911</v>
      </c>
      <c r="C218" s="285" t="s">
        <v>423</v>
      </c>
      <c r="D218" s="285" t="s">
        <v>2912</v>
      </c>
      <c r="E218" s="285" t="s">
        <v>2374</v>
      </c>
      <c r="F218" s="285" t="s">
        <v>2375</v>
      </c>
      <c r="G218" s="285" t="s">
        <v>2913</v>
      </c>
      <c r="H218" s="285" t="s">
        <v>2914</v>
      </c>
      <c r="I218" s="285" t="s">
        <v>2915</v>
      </c>
      <c r="J218" s="285" t="s">
        <v>425</v>
      </c>
      <c r="K218" s="285" t="s">
        <v>2915</v>
      </c>
      <c r="L218" s="286">
        <v>421903820974</v>
      </c>
      <c r="M218" s="285" t="s">
        <v>2916</v>
      </c>
      <c r="N218" s="285"/>
      <c r="O218" s="285"/>
      <c r="P218" s="285"/>
    </row>
    <row r="219" spans="1:16" ht="12.5" x14ac:dyDescent="0.25">
      <c r="A219" s="203" t="s">
        <v>2081</v>
      </c>
      <c r="B219" s="285" t="s">
        <v>2082</v>
      </c>
      <c r="C219" s="285" t="s">
        <v>423</v>
      </c>
      <c r="D219" s="285" t="s">
        <v>2083</v>
      </c>
      <c r="E219" s="285" t="s">
        <v>2084</v>
      </c>
      <c r="F219" s="285" t="s">
        <v>2085</v>
      </c>
      <c r="G219" s="313" t="s">
        <v>2086</v>
      </c>
      <c r="H219" s="285" t="s">
        <v>2087</v>
      </c>
      <c r="I219" s="285" t="s">
        <v>2088</v>
      </c>
      <c r="J219" s="285" t="s">
        <v>425</v>
      </c>
      <c r="K219" s="285" t="s">
        <v>2089</v>
      </c>
      <c r="L219" s="286">
        <v>421911466881</v>
      </c>
      <c r="M219" s="285" t="s">
        <v>2090</v>
      </c>
      <c r="N219" s="285"/>
      <c r="O219" s="285"/>
      <c r="P219" s="285"/>
    </row>
    <row r="220" spans="1:16" ht="12.5" x14ac:dyDescent="0.25">
      <c r="A220" s="203" t="s">
        <v>2091</v>
      </c>
      <c r="B220" s="285" t="s">
        <v>2092</v>
      </c>
      <c r="C220" s="285" t="s">
        <v>423</v>
      </c>
      <c r="D220" s="285" t="s">
        <v>2093</v>
      </c>
      <c r="E220" s="285" t="s">
        <v>2094</v>
      </c>
      <c r="F220" s="285" t="s">
        <v>2095</v>
      </c>
      <c r="G220" s="313" t="s">
        <v>2096</v>
      </c>
      <c r="H220" s="285" t="s">
        <v>2097</v>
      </c>
      <c r="I220" s="285" t="s">
        <v>2098</v>
      </c>
      <c r="J220" s="285" t="s">
        <v>425</v>
      </c>
      <c r="K220" s="285" t="s">
        <v>2098</v>
      </c>
      <c r="L220" s="286">
        <v>421904435321</v>
      </c>
      <c r="M220" s="285" t="s">
        <v>2099</v>
      </c>
      <c r="N220" s="285"/>
      <c r="O220" s="285"/>
      <c r="P220" s="285"/>
    </row>
    <row r="221" spans="1:16" ht="12.5" x14ac:dyDescent="0.25">
      <c r="A221" s="203" t="s">
        <v>2100</v>
      </c>
      <c r="B221" s="285" t="s">
        <v>2101</v>
      </c>
      <c r="C221" s="285" t="s">
        <v>423</v>
      </c>
      <c r="D221" s="285" t="s">
        <v>2102</v>
      </c>
      <c r="E221" s="285" t="s">
        <v>2103</v>
      </c>
      <c r="F221" s="285" t="s">
        <v>2104</v>
      </c>
      <c r="G221" s="313" t="s">
        <v>2105</v>
      </c>
      <c r="H221" s="285" t="s">
        <v>2106</v>
      </c>
      <c r="I221" s="285" t="s">
        <v>2107</v>
      </c>
      <c r="J221" s="285" t="s">
        <v>425</v>
      </c>
      <c r="K221" s="285" t="s">
        <v>2108</v>
      </c>
      <c r="L221" s="286">
        <v>421910690922</v>
      </c>
      <c r="M221" s="285" t="s">
        <v>2109</v>
      </c>
      <c r="N221" s="285"/>
      <c r="O221" s="285"/>
      <c r="P221" s="285"/>
    </row>
    <row r="222" spans="1:16" x14ac:dyDescent="0.2">
      <c r="A222" s="203" t="s">
        <v>2917</v>
      </c>
      <c r="B222" s="285" t="s">
        <v>2918</v>
      </c>
      <c r="C222" s="285" t="s">
        <v>423</v>
      </c>
      <c r="D222" s="285" t="s">
        <v>2919</v>
      </c>
      <c r="E222" s="285" t="s">
        <v>434</v>
      </c>
      <c r="F222" s="285" t="s">
        <v>435</v>
      </c>
      <c r="G222" s="285" t="s">
        <v>2920</v>
      </c>
      <c r="H222" s="285" t="s">
        <v>2921</v>
      </c>
      <c r="I222" s="285" t="s">
        <v>2922</v>
      </c>
      <c r="J222" s="285" t="s">
        <v>425</v>
      </c>
      <c r="K222" s="285" t="s">
        <v>2923</v>
      </c>
      <c r="L222" s="286">
        <v>421905644686</v>
      </c>
      <c r="M222" s="285" t="s">
        <v>2924</v>
      </c>
      <c r="N222" s="285"/>
      <c r="O222" s="285"/>
      <c r="P222" s="285"/>
    </row>
    <row r="223" spans="1:16" x14ac:dyDescent="0.2">
      <c r="A223" s="203" t="s">
        <v>2925</v>
      </c>
      <c r="B223" s="285" t="s">
        <v>2926</v>
      </c>
      <c r="C223" s="285" t="s">
        <v>423</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423</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5" x14ac:dyDescent="0.25">
      <c r="A225" s="203" t="s">
        <v>2117</v>
      </c>
      <c r="B225" s="285" t="s">
        <v>2118</v>
      </c>
      <c r="C225" s="285" t="s">
        <v>423</v>
      </c>
      <c r="D225" s="285" t="s">
        <v>2119</v>
      </c>
      <c r="E225" s="285" t="s">
        <v>2120</v>
      </c>
      <c r="F225" s="285" t="s">
        <v>2121</v>
      </c>
      <c r="G225" s="313" t="s">
        <v>2122</v>
      </c>
      <c r="H225" s="285" t="s">
        <v>2123</v>
      </c>
      <c r="I225" s="285" t="s">
        <v>2124</v>
      </c>
      <c r="J225" s="285" t="s">
        <v>425</v>
      </c>
      <c r="K225" s="285" t="s">
        <v>2124</v>
      </c>
      <c r="L225" s="286">
        <v>421904823578</v>
      </c>
      <c r="M225" s="285" t="s">
        <v>2125</v>
      </c>
      <c r="N225" s="285"/>
      <c r="O225" s="285"/>
      <c r="P225" s="285"/>
    </row>
    <row r="226" spans="1:16" x14ac:dyDescent="0.2">
      <c r="A226" s="203" t="s">
        <v>2939</v>
      </c>
      <c r="B226" s="285" t="s">
        <v>2940</v>
      </c>
      <c r="C226" s="285" t="s">
        <v>423</v>
      </c>
      <c r="D226" s="285" t="s">
        <v>2941</v>
      </c>
      <c r="E226" s="285" t="s">
        <v>2942</v>
      </c>
      <c r="F226" s="285" t="s">
        <v>2943</v>
      </c>
      <c r="G226" s="285" t="s">
        <v>2944</v>
      </c>
      <c r="H226" s="285" t="s">
        <v>2945</v>
      </c>
      <c r="I226" s="285" t="s">
        <v>2946</v>
      </c>
      <c r="J226" s="285" t="s">
        <v>427</v>
      </c>
      <c r="K226" s="285" t="s">
        <v>2946</v>
      </c>
      <c r="L226" s="286">
        <v>421915740248</v>
      </c>
      <c r="M226" s="285" t="s">
        <v>2947</v>
      </c>
      <c r="N226" s="285"/>
      <c r="O226" s="285"/>
      <c r="P226" s="285"/>
    </row>
    <row r="227" spans="1:16" x14ac:dyDescent="0.2">
      <c r="A227" s="198" t="s">
        <v>986</v>
      </c>
      <c r="B227" s="199" t="s">
        <v>987</v>
      </c>
      <c r="C227" s="200" t="s">
        <v>423</v>
      </c>
      <c r="D227" s="199" t="s">
        <v>2126</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2127</v>
      </c>
      <c r="B228" s="285" t="s">
        <v>2128</v>
      </c>
      <c r="C228" s="285" t="s">
        <v>423</v>
      </c>
      <c r="D228" s="285" t="s">
        <v>2129</v>
      </c>
      <c r="E228" s="285" t="s">
        <v>430</v>
      </c>
      <c r="F228" s="285" t="s">
        <v>437</v>
      </c>
      <c r="G228" s="313" t="s">
        <v>2130</v>
      </c>
      <c r="H228" s="285" t="s">
        <v>2131</v>
      </c>
      <c r="I228" s="285" t="s">
        <v>1997</v>
      </c>
      <c r="J228" s="285" t="s">
        <v>427</v>
      </c>
      <c r="K228" s="285" t="s">
        <v>1997</v>
      </c>
      <c r="L228" s="286">
        <v>421905706999</v>
      </c>
      <c r="M228" s="285" t="s">
        <v>2132</v>
      </c>
      <c r="N228" s="285"/>
      <c r="O228" s="285"/>
      <c r="P228" s="285"/>
    </row>
    <row r="229" spans="1:16" ht="12.5" x14ac:dyDescent="0.25">
      <c r="A229" s="203" t="s">
        <v>2133</v>
      </c>
      <c r="B229" s="285" t="s">
        <v>2134</v>
      </c>
      <c r="C229" s="285" t="s">
        <v>423</v>
      </c>
      <c r="D229" s="285" t="s">
        <v>2135</v>
      </c>
      <c r="E229" s="285" t="s">
        <v>434</v>
      </c>
      <c r="F229" s="285" t="s">
        <v>435</v>
      </c>
      <c r="G229" s="313" t="s">
        <v>2136</v>
      </c>
      <c r="H229" s="285" t="s">
        <v>2948</v>
      </c>
      <c r="I229" s="285" t="s">
        <v>2137</v>
      </c>
      <c r="J229" s="285" t="s">
        <v>425</v>
      </c>
      <c r="K229" s="285" t="s">
        <v>2137</v>
      </c>
      <c r="L229" s="286">
        <v>421918560175</v>
      </c>
      <c r="M229" s="285" t="s">
        <v>2138</v>
      </c>
      <c r="N229" s="285"/>
      <c r="O229" s="285"/>
      <c r="P229" s="285"/>
    </row>
    <row r="230" spans="1:16" x14ac:dyDescent="0.2">
      <c r="A230" s="203" t="s">
        <v>2949</v>
      </c>
      <c r="B230" s="285" t="s">
        <v>2950</v>
      </c>
      <c r="C230" s="285" t="s">
        <v>423</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423</v>
      </c>
      <c r="D231" s="285" t="s">
        <v>2960</v>
      </c>
      <c r="E231" s="285" t="s">
        <v>430</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423</v>
      </c>
      <c r="D232" s="285" t="s">
        <v>2967</v>
      </c>
      <c r="E232" s="285" t="s">
        <v>1767</v>
      </c>
      <c r="F232" s="285" t="s">
        <v>1768</v>
      </c>
      <c r="G232" s="285" t="s">
        <v>2968</v>
      </c>
      <c r="H232" s="285" t="s">
        <v>2969</v>
      </c>
      <c r="I232" s="285" t="s">
        <v>2970</v>
      </c>
      <c r="J232" s="285" t="s">
        <v>425</v>
      </c>
      <c r="K232" s="285" t="s">
        <v>2970</v>
      </c>
      <c r="L232" s="286">
        <v>421905731109</v>
      </c>
      <c r="M232" s="285" t="s">
        <v>2971</v>
      </c>
      <c r="N232" s="285"/>
      <c r="O232" s="285"/>
      <c r="P232" s="285"/>
    </row>
    <row r="233" spans="1:16" ht="12.5" x14ac:dyDescent="0.25">
      <c r="A233" s="203" t="s">
        <v>2139</v>
      </c>
      <c r="B233" s="285" t="s">
        <v>2140</v>
      </c>
      <c r="C233" s="285" t="s">
        <v>423</v>
      </c>
      <c r="D233" s="285" t="s">
        <v>2141</v>
      </c>
      <c r="E233" s="285" t="s">
        <v>436</v>
      </c>
      <c r="F233" s="285" t="s">
        <v>494</v>
      </c>
      <c r="G233" s="313" t="s">
        <v>2142</v>
      </c>
      <c r="H233" s="285" t="s">
        <v>2143</v>
      </c>
      <c r="I233" s="285" t="s">
        <v>2144</v>
      </c>
      <c r="J233" s="285" t="s">
        <v>427</v>
      </c>
      <c r="K233" s="285" t="s">
        <v>2145</v>
      </c>
      <c r="L233" s="286">
        <v>421915867076</v>
      </c>
      <c r="M233" s="285" t="s">
        <v>2146</v>
      </c>
      <c r="N233" s="285"/>
      <c r="O233" s="285"/>
      <c r="P233" s="285"/>
    </row>
    <row r="234" spans="1:16" x14ac:dyDescent="0.2">
      <c r="A234" s="203" t="s">
        <v>2972</v>
      </c>
      <c r="B234" s="285" t="s">
        <v>2973</v>
      </c>
      <c r="C234" s="285" t="s">
        <v>423</v>
      </c>
      <c r="D234" s="285" t="s">
        <v>2974</v>
      </c>
      <c r="E234" s="285" t="s">
        <v>2975</v>
      </c>
      <c r="F234" s="285" t="s">
        <v>2976</v>
      </c>
      <c r="G234" s="285" t="s">
        <v>2977</v>
      </c>
      <c r="H234" s="285" t="s">
        <v>2978</v>
      </c>
      <c r="I234" s="285" t="s">
        <v>2979</v>
      </c>
      <c r="J234" s="285" t="s">
        <v>425</v>
      </c>
      <c r="K234" s="285" t="s">
        <v>2979</v>
      </c>
      <c r="L234" s="286">
        <v>421905417209</v>
      </c>
      <c r="M234" s="285" t="s">
        <v>2980</v>
      </c>
      <c r="N234" s="285"/>
      <c r="O234" s="285"/>
      <c r="P234" s="285"/>
    </row>
    <row r="235" spans="1:16" x14ac:dyDescent="0.2">
      <c r="A235" s="198" t="s">
        <v>993</v>
      </c>
      <c r="B235" s="199" t="s">
        <v>994</v>
      </c>
      <c r="C235" s="200" t="s">
        <v>423</v>
      </c>
      <c r="D235" s="199" t="s">
        <v>2147</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2148</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2149</v>
      </c>
      <c r="B239" s="285" t="s">
        <v>2150</v>
      </c>
      <c r="C239" s="285" t="s">
        <v>423</v>
      </c>
      <c r="D239" s="285" t="s">
        <v>2151</v>
      </c>
      <c r="E239" s="285" t="s">
        <v>424</v>
      </c>
      <c r="F239" s="285" t="s">
        <v>817</v>
      </c>
      <c r="G239" s="285" t="s">
        <v>2152</v>
      </c>
      <c r="H239" s="285" t="s">
        <v>2153</v>
      </c>
      <c r="I239" s="285" t="s">
        <v>2154</v>
      </c>
      <c r="J239" s="285" t="s">
        <v>427</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453125" style="3" bestFit="1" customWidth="1"/>
    <col min="10" max="10" width="12.54296875" style="3" bestFit="1" customWidth="1"/>
    <col min="11" max="11" width="19.453125" style="3" customWidth="1"/>
    <col min="12" max="12" width="13.453125" style="3" bestFit="1" customWidth="1"/>
    <col min="13" max="13" width="13.453125" style="3" customWidth="1"/>
    <col min="14" max="16384" width="9"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1498</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1546</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1547</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1561</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1562</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2168</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1567</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1563</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1564</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1565</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1480</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1581</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2172</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2173</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1582</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1583</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2174</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1584</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2233</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2983</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1585</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1586</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1587</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1588</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1589</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2984</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2985</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1590</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2986</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1591</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2987</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1592</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1593</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2175</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2176</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1594</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1595</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1596</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2212</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1473</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2213</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1597</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2177</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1598</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1599</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1600</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1601</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1602</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1603</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1604</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1474</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1605</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1606</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1607</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1608</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2178</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1609</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1610</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1611</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2179</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1612</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1613</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1614</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1475</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1619</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1615</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2180</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1616</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2181</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2182</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1617</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1618</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2183</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1476</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1620</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1621</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1622</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1623</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1624</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1625</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1626</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1627</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1666</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2990</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2990</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1628</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1629</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1630</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1631</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1632</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1633</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1634</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1477</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1635</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2988</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2214</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1636</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1637</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2236</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2215</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2184</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2185</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2186</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1657</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1658</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1659</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1478</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1660</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1661</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1665</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1662</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1663</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1664</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ht="13.25" x14ac:dyDescent="0.25">
      <c r="A2" t="s">
        <v>1199</v>
      </c>
      <c r="C2" t="s">
        <v>339</v>
      </c>
      <c r="D2" t="s">
        <v>1200</v>
      </c>
      <c r="E2">
        <v>1</v>
      </c>
      <c r="F2" t="s">
        <v>319</v>
      </c>
      <c r="G2" t="s">
        <v>1201</v>
      </c>
      <c r="I2" t="s">
        <v>317</v>
      </c>
      <c r="J2" t="s">
        <v>1202</v>
      </c>
    </row>
    <row r="3" spans="1:14" ht="13.25" x14ac:dyDescent="0.25">
      <c r="A3" t="s">
        <v>1034</v>
      </c>
      <c r="C3" t="s">
        <v>341</v>
      </c>
      <c r="D3" t="s">
        <v>1203</v>
      </c>
      <c r="E3">
        <v>1</v>
      </c>
      <c r="F3" t="s">
        <v>319</v>
      </c>
      <c r="G3" t="s">
        <v>1201</v>
      </c>
      <c r="I3" t="s">
        <v>319</v>
      </c>
      <c r="J3" t="s">
        <v>320</v>
      </c>
    </row>
    <row r="4" spans="1:14" ht="13.25" x14ac:dyDescent="0.25">
      <c r="A4" t="s">
        <v>1099</v>
      </c>
      <c r="C4" t="s">
        <v>343</v>
      </c>
      <c r="D4" t="s">
        <v>1204</v>
      </c>
      <c r="E4">
        <v>1</v>
      </c>
      <c r="F4" t="s">
        <v>319</v>
      </c>
      <c r="G4" t="s">
        <v>1201</v>
      </c>
      <c r="I4" t="s">
        <v>321</v>
      </c>
      <c r="J4" t="s">
        <v>322</v>
      </c>
    </row>
    <row r="5" spans="1:14" ht="13.25" x14ac:dyDescent="0.25">
      <c r="A5" t="s">
        <v>1054</v>
      </c>
      <c r="C5" t="s">
        <v>345</v>
      </c>
      <c r="D5" t="s">
        <v>1205</v>
      </c>
      <c r="E5">
        <v>1</v>
      </c>
      <c r="F5" t="s">
        <v>319</v>
      </c>
      <c r="G5" t="s">
        <v>1201</v>
      </c>
      <c r="I5" t="s">
        <v>323</v>
      </c>
      <c r="J5" t="s">
        <v>324</v>
      </c>
    </row>
    <row r="6" spans="1:14" ht="13.25" x14ac:dyDescent="0.25">
      <c r="A6" t="s">
        <v>1206</v>
      </c>
      <c r="C6" t="s">
        <v>347</v>
      </c>
      <c r="D6" t="s">
        <v>1207</v>
      </c>
      <c r="E6">
        <v>1</v>
      </c>
      <c r="F6" t="s">
        <v>319</v>
      </c>
      <c r="G6" t="s">
        <v>1201</v>
      </c>
      <c r="I6" t="s">
        <v>325</v>
      </c>
      <c r="J6" t="s">
        <v>1208</v>
      </c>
    </row>
    <row r="7" spans="1:14" ht="13.25" x14ac:dyDescent="0.25">
      <c r="A7" t="s">
        <v>1209</v>
      </c>
      <c r="C7" t="s">
        <v>349</v>
      </c>
      <c r="D7" t="s">
        <v>1210</v>
      </c>
      <c r="E7">
        <v>2</v>
      </c>
      <c r="F7" t="s">
        <v>321</v>
      </c>
      <c r="G7" t="s">
        <v>1211</v>
      </c>
    </row>
    <row r="8" spans="1:14" ht="13.25" x14ac:dyDescent="0.25">
      <c r="A8" t="s">
        <v>1063</v>
      </c>
      <c r="C8" t="s">
        <v>351</v>
      </c>
      <c r="D8" t="s">
        <v>1212</v>
      </c>
      <c r="E8">
        <v>3</v>
      </c>
      <c r="F8" t="s">
        <v>321</v>
      </c>
      <c r="G8" t="s">
        <v>1213</v>
      </c>
    </row>
    <row r="9" spans="1:14" ht="13.25" x14ac:dyDescent="0.25">
      <c r="A9" t="s">
        <v>1214</v>
      </c>
      <c r="C9" t="s">
        <v>353</v>
      </c>
      <c r="D9" t="s">
        <v>1215</v>
      </c>
      <c r="E9">
        <v>3</v>
      </c>
      <c r="F9" t="s">
        <v>321</v>
      </c>
      <c r="G9" t="s">
        <v>1216</v>
      </c>
    </row>
    <row r="10" spans="1:14" ht="13.25" x14ac:dyDescent="0.25">
      <c r="A10" t="s">
        <v>1138</v>
      </c>
      <c r="C10" t="s">
        <v>355</v>
      </c>
      <c r="D10" t="s">
        <v>1217</v>
      </c>
      <c r="E10">
        <v>4</v>
      </c>
      <c r="F10" t="s">
        <v>321</v>
      </c>
      <c r="G10" t="s">
        <v>1218</v>
      </c>
    </row>
    <row r="11" spans="1:14" ht="13.25" x14ac:dyDescent="0.25">
      <c r="A11" t="s">
        <v>1140</v>
      </c>
      <c r="C11" t="s">
        <v>356</v>
      </c>
      <c r="D11" t="s">
        <v>1219</v>
      </c>
      <c r="E11">
        <v>4</v>
      </c>
      <c r="F11" t="s">
        <v>317</v>
      </c>
      <c r="G11" t="s">
        <v>1218</v>
      </c>
    </row>
    <row r="12" spans="1:14" ht="13.25" x14ac:dyDescent="0.25">
      <c r="A12" t="s">
        <v>1101</v>
      </c>
      <c r="C12" t="s">
        <v>358</v>
      </c>
      <c r="D12" t="s">
        <v>1220</v>
      </c>
      <c r="E12">
        <v>4</v>
      </c>
      <c r="F12" t="s">
        <v>317</v>
      </c>
      <c r="G12" t="s">
        <v>1218</v>
      </c>
    </row>
    <row r="13" spans="1:14" ht="13.25" x14ac:dyDescent="0.25">
      <c r="A13" t="s">
        <v>1142</v>
      </c>
      <c r="C13" t="s">
        <v>360</v>
      </c>
      <c r="D13" t="s">
        <v>1221</v>
      </c>
      <c r="E13">
        <v>4</v>
      </c>
      <c r="F13" t="s">
        <v>325</v>
      </c>
      <c r="G13" t="s">
        <v>1218</v>
      </c>
    </row>
    <row r="14" spans="1:14" ht="13.25" x14ac:dyDescent="0.25">
      <c r="A14" t="s">
        <v>1036</v>
      </c>
      <c r="C14" t="s">
        <v>362</v>
      </c>
      <c r="D14" t="s">
        <v>1222</v>
      </c>
      <c r="E14">
        <v>4</v>
      </c>
      <c r="F14" t="s">
        <v>321</v>
      </c>
      <c r="G14" t="s">
        <v>1218</v>
      </c>
    </row>
    <row r="15" spans="1:14" ht="13.25" x14ac:dyDescent="0.25">
      <c r="A15" t="s">
        <v>1038</v>
      </c>
      <c r="C15" t="s">
        <v>364</v>
      </c>
    </row>
    <row r="16" spans="1:14" ht="13.25" x14ac:dyDescent="0.25">
      <c r="A16" t="s">
        <v>1103</v>
      </c>
      <c r="C16" t="s">
        <v>365</v>
      </c>
    </row>
    <row r="17" spans="1:3" ht="13.25" x14ac:dyDescent="0.25">
      <c r="A17" t="s">
        <v>1065</v>
      </c>
      <c r="C17" t="s">
        <v>366</v>
      </c>
    </row>
    <row r="18" spans="1:3" ht="13.25" x14ac:dyDescent="0.25">
      <c r="A18" t="s">
        <v>1105</v>
      </c>
      <c r="C18" t="s">
        <v>367</v>
      </c>
    </row>
    <row r="19" spans="1:3" ht="13.25" x14ac:dyDescent="0.25">
      <c r="A19" t="s">
        <v>1107</v>
      </c>
      <c r="C19" t="s">
        <v>368</v>
      </c>
    </row>
    <row r="20" spans="1:3" ht="13.25" x14ac:dyDescent="0.25">
      <c r="A20" t="s">
        <v>1144</v>
      </c>
      <c r="C20" t="s">
        <v>1223</v>
      </c>
    </row>
    <row r="21" spans="1:3" ht="13.25" x14ac:dyDescent="0.25">
      <c r="A21" t="s">
        <v>1224</v>
      </c>
      <c r="C21" t="s">
        <v>1225</v>
      </c>
    </row>
    <row r="22" spans="1:3" ht="13.25" x14ac:dyDescent="0.25">
      <c r="A22" t="s">
        <v>1226</v>
      </c>
      <c r="C22" t="s">
        <v>1227</v>
      </c>
    </row>
    <row r="23" spans="1:3" ht="13.25" x14ac:dyDescent="0.25">
      <c r="A23" t="s">
        <v>1146</v>
      </c>
      <c r="C23" t="s">
        <v>1228</v>
      </c>
    </row>
    <row r="24" spans="1:3" ht="13.25" x14ac:dyDescent="0.25">
      <c r="A24" t="s">
        <v>1229</v>
      </c>
      <c r="C24" t="s">
        <v>1230</v>
      </c>
    </row>
    <row r="25" spans="1:3" ht="13.25" x14ac:dyDescent="0.25">
      <c r="A25" t="s">
        <v>1148</v>
      </c>
      <c r="C25" t="s">
        <v>1231</v>
      </c>
    </row>
    <row r="26" spans="1:3" ht="13.25" x14ac:dyDescent="0.25">
      <c r="A26" t="s">
        <v>1109</v>
      </c>
      <c r="C26" t="s">
        <v>1232</v>
      </c>
    </row>
    <row r="27" spans="1:3" ht="13.25" x14ac:dyDescent="0.25">
      <c r="A27" t="s">
        <v>1050</v>
      </c>
      <c r="C27" t="s">
        <v>1233</v>
      </c>
    </row>
    <row r="28" spans="1:3" ht="13.25" x14ac:dyDescent="0.25">
      <c r="A28" t="s">
        <v>1069</v>
      </c>
    </row>
    <row r="29" spans="1:3" ht="13.25" x14ac:dyDescent="0.25">
      <c r="A29" t="s">
        <v>1071</v>
      </c>
    </row>
    <row r="30" spans="1:3" ht="13.25" x14ac:dyDescent="0.25">
      <c r="A30" t="s">
        <v>1150</v>
      </c>
    </row>
    <row r="31" spans="1:3" ht="13.25" x14ac:dyDescent="0.25">
      <c r="A31" t="s">
        <v>1111</v>
      </c>
    </row>
    <row r="32" spans="1:3" ht="13.25" x14ac:dyDescent="0.25">
      <c r="A32" t="s">
        <v>1152</v>
      </c>
    </row>
    <row r="33" spans="1:1" ht="13.25" x14ac:dyDescent="0.25">
      <c r="A33" t="s">
        <v>1075</v>
      </c>
    </row>
    <row r="34" spans="1:1" ht="13.25" x14ac:dyDescent="0.25">
      <c r="A34" t="s">
        <v>1154</v>
      </c>
    </row>
    <row r="35" spans="1:1" ht="13.25" x14ac:dyDescent="0.25">
      <c r="A35" t="s">
        <v>1174</v>
      </c>
    </row>
    <row r="36" spans="1:1" ht="13.25" x14ac:dyDescent="0.25">
      <c r="A36" t="s">
        <v>1077</v>
      </c>
    </row>
    <row r="37" spans="1:1" ht="13.25" x14ac:dyDescent="0.25">
      <c r="A37" t="s">
        <v>1156</v>
      </c>
    </row>
    <row r="38" spans="1:1" ht="13.25" x14ac:dyDescent="0.25">
      <c r="A38" t="s">
        <v>1234</v>
      </c>
    </row>
    <row r="39" spans="1:1" ht="13.25" x14ac:dyDescent="0.25">
      <c r="A39" t="s">
        <v>1158</v>
      </c>
    </row>
    <row r="40" spans="1:1" ht="13.25" x14ac:dyDescent="0.25">
      <c r="A40" t="s">
        <v>1192</v>
      </c>
    </row>
    <row r="41" spans="1:1" ht="13.25" x14ac:dyDescent="0.25">
      <c r="A41" t="s">
        <v>1052</v>
      </c>
    </row>
    <row r="42" spans="1:1" ht="13.25" x14ac:dyDescent="0.25">
      <c r="A42" t="s">
        <v>1115</v>
      </c>
    </row>
    <row r="43" spans="1:1" ht="13.25" x14ac:dyDescent="0.25">
      <c r="A43" t="s">
        <v>1235</v>
      </c>
    </row>
    <row r="44" spans="1:1" ht="13.25" x14ac:dyDescent="0.25">
      <c r="A44" t="s">
        <v>1236</v>
      </c>
    </row>
    <row r="45" spans="1:1" ht="13.25" x14ac:dyDescent="0.25">
      <c r="A45" t="s">
        <v>1237</v>
      </c>
    </row>
    <row r="46" spans="1:1" ht="13.25" x14ac:dyDescent="0.25">
      <c r="A46" t="s">
        <v>1160</v>
      </c>
    </row>
    <row r="47" spans="1:1" ht="13.25" x14ac:dyDescent="0.25">
      <c r="A47" t="s">
        <v>1079</v>
      </c>
    </row>
    <row r="48" spans="1:1" ht="13.25" x14ac:dyDescent="0.25">
      <c r="A48" t="s">
        <v>1119</v>
      </c>
    </row>
    <row r="49" spans="1:1" ht="13.25"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 defaultRowHeight="15.5" x14ac:dyDescent="0.2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13" width="9" style="137"/>
    <col min="14" max="14" width="38.54296875" style="137" hidden="1" customWidth="1"/>
    <col min="15" max="16" width="9" style="137" hidden="1" customWidth="1"/>
    <col min="17" max="16384" width="9" style="137"/>
  </cols>
  <sheetData>
    <row r="1" spans="1:16" ht="37.5" customHeight="1" x14ac:dyDescent="0.25">
      <c r="A1" s="380" t="str">
        <f>Spolu!C3&amp;", "&amp;Spolu!C6</f>
        <v>KRAV MAGA Modra, Záhradná 1396/30, Pezinok, 902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53942663</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0/xmlns/"/>
    <ds:schemaRef ds:uri="http://www.w3.org/2001/XMLSchema"/>
    <ds:schemaRef ds:uri="1761cb37-c33f-42c7-9eeb-6f00cca254d3"/>
    <ds:schemaRef ds:uri="6bdf28ae-65c4-4f6e-bc50-9bbd2c60ae3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www.w3.org/2000/xmlns/"/>
    <ds:schemaRef ds:uri="6bdf28ae-65c4-4f6e-bc50-9bbd2c60ae30"/>
    <ds:schemaRef ds:uri="http://www.w3.org/2001/XMLSchema-instance"/>
    <ds:schemaRef ds:uri="1761cb37-c33f-42c7-9eeb-6f00cca254d3"/>
    <ds:schemaRef ds:uri="http://schemas.microsoft.com/office/infopath/2007/PartnerControl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2026-03-10T13:02:19Z</cp:lastPrinted>
  <dcterms:created xsi:type="dcterms:W3CDTF">2017-02-20T06:20:12Z</dcterms:created>
  <dcterms:modified xsi:type="dcterms:W3CDTF">2026-03-17T07:35:44Z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